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xr:revisionPtr revIDLastSave="0" documentId="13_ncr:1_{87D80A3C-D3C6-4EED-BD69-C29F52D2CB53}" xr6:coauthVersionLast="47" xr6:coauthVersionMax="47" xr10:uidLastSave="{00000000-0000-0000-0000-000000000000}"/>
  <bookViews>
    <workbookView xWindow="-110" yWindow="-110" windowWidth="22780" windowHeight="14540" tabRatio="780" xr2:uid="{DD2B8B31-5981-4483-BFE6-BECD94827A5E}"/>
  </bookViews>
  <sheets>
    <sheet name="概要" sheetId="18" r:id="rId1"/>
    <sheet name="季節調整" sheetId="17" r:id="rId2"/>
    <sheet name="G" sheetId="5" r:id="rId3"/>
    <sheet name="G2" sheetId="23" r:id="rId4"/>
    <sheet name="D" sheetId="1" r:id="rId5"/>
    <sheet name="PD" sheetId="2" r:id="rId6"/>
    <sheet name="P" sheetId="3" r:id="rId7"/>
    <sheet name="MA" sheetId="4" r:id="rId8"/>
    <sheet name="MA12" sheetId="6" r:id="rId9"/>
    <sheet name="MA8" sheetId="8" r:id="rId10"/>
    <sheet name="BM" sheetId="9" r:id="rId11"/>
    <sheet name="BM12" sheetId="10" r:id="rId12"/>
    <sheet name="BM8" sheetId="11" r:id="rId13"/>
    <sheet name="12" sheetId="14" r:id="rId14"/>
    <sheet name="1212" sheetId="19" r:id="rId15"/>
    <sheet name="128" sheetId="20" r:id="rId16"/>
    <sheet name="Decomp" sheetId="22" r:id="rId17"/>
    <sheet name="JDmetra+" sheetId="24" r:id="rId18"/>
  </sheets>
  <definedNames>
    <definedName name="_xlnm._FilterDatabase" localSheetId="2" hidden="1">G!$B$1:$L$409</definedName>
    <definedName name="_xlnm._FilterDatabase" localSheetId="3" hidden="1">'G2'!$B$1:$L$193</definedName>
  </definedNames>
  <calcPr calcId="191029"/>
  <pivotCaches>
    <pivotCache cacheId="0" r:id="rId1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V101" i="9" l="1"/>
  <c r="BV100" i="9"/>
  <c r="BV99" i="9"/>
  <c r="BV98" i="9"/>
  <c r="BV97" i="9"/>
  <c r="BV96" i="9"/>
  <c r="BV95" i="9"/>
  <c r="BV94" i="9"/>
  <c r="BV93" i="9"/>
  <c r="BV92" i="9"/>
  <c r="BV91" i="9"/>
  <c r="BV90" i="9"/>
  <c r="BV89" i="9"/>
  <c r="BV88" i="9"/>
  <c r="BV87" i="9"/>
  <c r="BV86" i="9"/>
  <c r="BV85" i="9"/>
  <c r="BV84" i="9"/>
  <c r="BV83" i="9"/>
  <c r="BV82" i="9"/>
  <c r="BV81" i="9"/>
  <c r="BV80" i="9"/>
  <c r="BV79" i="9"/>
  <c r="BV78" i="9"/>
  <c r="BV77" i="9"/>
  <c r="BV76" i="9"/>
  <c r="BV75" i="9"/>
  <c r="BV74" i="9"/>
  <c r="BV73" i="9"/>
  <c r="BV72" i="9"/>
  <c r="BV71" i="9"/>
  <c r="BV70" i="9"/>
  <c r="BV69" i="9"/>
  <c r="BV68" i="9"/>
  <c r="BV67" i="9"/>
  <c r="BV17" i="9"/>
  <c r="BV18" i="9"/>
  <c r="BV19" i="9"/>
  <c r="BV20" i="9"/>
  <c r="BV21" i="9"/>
  <c r="BV22" i="9"/>
  <c r="BV23" i="9"/>
  <c r="BV24" i="9"/>
  <c r="BV25" i="9"/>
  <c r="BV26" i="9"/>
  <c r="BV27" i="9"/>
  <c r="BV28" i="9"/>
  <c r="BV29" i="9"/>
  <c r="BV30" i="9"/>
  <c r="BV31" i="9"/>
  <c r="BV32" i="9"/>
  <c r="BV33" i="9"/>
  <c r="BV34" i="9"/>
  <c r="BV35" i="9"/>
  <c r="BV36" i="9"/>
  <c r="BV37" i="9"/>
  <c r="BV38" i="9"/>
  <c r="BV39" i="9"/>
  <c r="BV40" i="9"/>
  <c r="BV41" i="9"/>
  <c r="BV42" i="9"/>
  <c r="BV43" i="9"/>
  <c r="BV44" i="9"/>
  <c r="BV45" i="9"/>
  <c r="BV46" i="9"/>
  <c r="BV47" i="9"/>
  <c r="BV48" i="9"/>
  <c r="BV49" i="9"/>
  <c r="BV50" i="9"/>
  <c r="BV16" i="9"/>
  <c r="V151" i="1"/>
  <c r="W151" i="1" s="1"/>
  <c r="V152" i="1"/>
  <c r="W152" i="1" s="1"/>
  <c r="V153" i="1"/>
  <c r="V154" i="1"/>
  <c r="V155" i="1"/>
  <c r="V156" i="1"/>
  <c r="W156" i="1" s="1"/>
  <c r="V157" i="1"/>
  <c r="W157" i="1" s="1"/>
  <c r="V158" i="1"/>
  <c r="W158" i="1" s="1"/>
  <c r="V159" i="1"/>
  <c r="W159" i="1" s="1"/>
  <c r="V160" i="1"/>
  <c r="W160" i="1" s="1"/>
  <c r="V161" i="1"/>
  <c r="W161" i="1" s="1"/>
  <c r="V162" i="1"/>
  <c r="W162" i="1" s="1"/>
  <c r="V163" i="1"/>
  <c r="W163" i="1" s="1"/>
  <c r="V164" i="1"/>
  <c r="V165" i="1"/>
  <c r="V166" i="1"/>
  <c r="V167" i="1"/>
  <c r="V168" i="1"/>
  <c r="W168" i="1" s="1"/>
  <c r="V169" i="1"/>
  <c r="W169" i="1" s="1"/>
  <c r="V170" i="1"/>
  <c r="W170" i="1" s="1"/>
  <c r="V171" i="1"/>
  <c r="W171" i="1" s="1"/>
  <c r="V172" i="1"/>
  <c r="W172" i="1" s="1"/>
  <c r="V173" i="1"/>
  <c r="W173" i="1" s="1"/>
  <c r="V174" i="1"/>
  <c r="W174" i="1" s="1"/>
  <c r="V175" i="1"/>
  <c r="W175" i="1" s="1"/>
  <c r="V176" i="1"/>
  <c r="V177" i="1"/>
  <c r="V178" i="1"/>
  <c r="V179" i="1"/>
  <c r="V180" i="1"/>
  <c r="W180" i="1" s="1"/>
  <c r="V181" i="1"/>
  <c r="W181" i="1" s="1"/>
  <c r="V182" i="1"/>
  <c r="W182" i="1" s="1"/>
  <c r="V183" i="1"/>
  <c r="W183" i="1" s="1"/>
  <c r="V184" i="1"/>
  <c r="W184" i="1" s="1"/>
  <c r="V185" i="1"/>
  <c r="W185" i="1" s="1"/>
  <c r="V186" i="1"/>
  <c r="W186" i="1" s="1"/>
  <c r="V187" i="1"/>
  <c r="W187" i="1" s="1"/>
  <c r="V188" i="1"/>
  <c r="V189" i="1"/>
  <c r="V190" i="1"/>
  <c r="V191" i="1"/>
  <c r="V192" i="1"/>
  <c r="W192" i="1" s="1"/>
  <c r="V193" i="1"/>
  <c r="W193" i="1" s="1"/>
  <c r="V194" i="1"/>
  <c r="W194" i="1" s="1"/>
  <c r="V195" i="1"/>
  <c r="W195" i="1" s="1"/>
  <c r="V196" i="1"/>
  <c r="W196" i="1" s="1"/>
  <c r="V197" i="1"/>
  <c r="W197" i="1" s="1"/>
  <c r="V198" i="1"/>
  <c r="W198" i="1" s="1"/>
  <c r="V199" i="1"/>
  <c r="W199" i="1" s="1"/>
  <c r="V200" i="1"/>
  <c r="V201" i="1"/>
  <c r="V202" i="1"/>
  <c r="V203" i="1"/>
  <c r="W203" i="1" s="1"/>
  <c r="V204" i="1"/>
  <c r="W204" i="1" s="1"/>
  <c r="V205" i="1"/>
  <c r="W205" i="1" s="1"/>
  <c r="V206" i="1"/>
  <c r="W206" i="1" s="1"/>
  <c r="V207" i="1"/>
  <c r="W207" i="1" s="1"/>
  <c r="V208" i="1"/>
  <c r="W208" i="1" s="1"/>
  <c r="V209" i="1"/>
  <c r="W209" i="1" s="1"/>
  <c r="V210" i="1"/>
  <c r="W210" i="1" s="1"/>
  <c r="V211" i="1"/>
  <c r="W211" i="1" s="1"/>
  <c r="V212" i="1"/>
  <c r="V213" i="1"/>
  <c r="V214" i="1"/>
  <c r="V215" i="1"/>
  <c r="V216" i="1"/>
  <c r="W216" i="1" s="1"/>
  <c r="V217" i="1"/>
  <c r="W217" i="1" s="1"/>
  <c r="V218" i="1"/>
  <c r="W218" i="1" s="1"/>
  <c r="V219" i="1"/>
  <c r="W219" i="1" s="1"/>
  <c r="V220" i="1"/>
  <c r="W220" i="1" s="1"/>
  <c r="V221" i="1"/>
  <c r="W221" i="1" s="1"/>
  <c r="V222" i="1"/>
  <c r="W222" i="1" s="1"/>
  <c r="V223" i="1"/>
  <c r="W223" i="1" s="1"/>
  <c r="V224" i="1"/>
  <c r="V225" i="1"/>
  <c r="V226" i="1"/>
  <c r="V227" i="1"/>
  <c r="V228" i="1"/>
  <c r="W228" i="1" s="1"/>
  <c r="V229" i="1"/>
  <c r="W229" i="1" s="1"/>
  <c r="V230" i="1"/>
  <c r="W230" i="1" s="1"/>
  <c r="V231" i="1"/>
  <c r="W231" i="1" s="1"/>
  <c r="V232" i="1"/>
  <c r="W232" i="1" s="1"/>
  <c r="V233" i="1"/>
  <c r="W233" i="1" s="1"/>
  <c r="V234" i="1"/>
  <c r="W234" i="1" s="1"/>
  <c r="V235" i="1"/>
  <c r="W235" i="1" s="1"/>
  <c r="V236" i="1"/>
  <c r="W236" i="1" s="1"/>
  <c r="V237" i="1"/>
  <c r="V238" i="1"/>
  <c r="V239" i="1"/>
  <c r="W239" i="1" s="1"/>
  <c r="V240" i="1"/>
  <c r="W240" i="1" s="1"/>
  <c r="V241" i="1"/>
  <c r="W241" i="1" s="1"/>
  <c r="V242" i="1"/>
  <c r="W242" i="1" s="1"/>
  <c r="V243" i="1"/>
  <c r="W243" i="1" s="1"/>
  <c r="V244" i="1"/>
  <c r="W244" i="1" s="1"/>
  <c r="V245" i="1"/>
  <c r="W245" i="1" s="1"/>
  <c r="V246" i="1"/>
  <c r="W246" i="1" s="1"/>
  <c r="V247" i="1"/>
  <c r="W247" i="1" s="1"/>
  <c r="V248" i="1"/>
  <c r="V249" i="1"/>
  <c r="V250" i="1"/>
  <c r="V251" i="1"/>
  <c r="V252" i="1"/>
  <c r="W252" i="1" s="1"/>
  <c r="V253" i="1"/>
  <c r="W253" i="1" s="1"/>
  <c r="V254" i="1"/>
  <c r="W254" i="1" s="1"/>
  <c r="V255" i="1"/>
  <c r="W255" i="1" s="1"/>
  <c r="V256" i="1"/>
  <c r="W256" i="1" s="1"/>
  <c r="V257" i="1"/>
  <c r="W257" i="1" s="1"/>
  <c r="V258" i="1"/>
  <c r="W258" i="1" s="1"/>
  <c r="V259" i="1"/>
  <c r="W259" i="1" s="1"/>
  <c r="V260" i="1"/>
  <c r="V261" i="1"/>
  <c r="V262" i="1"/>
  <c r="V263" i="1"/>
  <c r="W263" i="1" s="1"/>
  <c r="V264" i="1"/>
  <c r="W264" i="1" s="1"/>
  <c r="V265" i="1"/>
  <c r="W265" i="1" s="1"/>
  <c r="V266" i="1"/>
  <c r="W266" i="1" s="1"/>
  <c r="V267" i="1"/>
  <c r="W267" i="1" s="1"/>
  <c r="V268" i="1"/>
  <c r="W268" i="1" s="1"/>
  <c r="V269" i="1"/>
  <c r="W269" i="1" s="1"/>
  <c r="V270" i="1"/>
  <c r="W270" i="1" s="1"/>
  <c r="V271" i="1"/>
  <c r="W271" i="1" s="1"/>
  <c r="V272" i="1"/>
  <c r="W272" i="1" s="1"/>
  <c r="V273" i="1"/>
  <c r="V274" i="1"/>
  <c r="V275" i="1"/>
  <c r="V276" i="1"/>
  <c r="W276" i="1" s="1"/>
  <c r="V277" i="1"/>
  <c r="W277" i="1" s="1"/>
  <c r="V278" i="1"/>
  <c r="W278" i="1" s="1"/>
  <c r="V279" i="1"/>
  <c r="W279" i="1" s="1"/>
  <c r="V280" i="1"/>
  <c r="W280" i="1" s="1"/>
  <c r="V281" i="1"/>
  <c r="W281" i="1" s="1"/>
  <c r="V282" i="1"/>
  <c r="W282" i="1" s="1"/>
  <c r="V283" i="1"/>
  <c r="W283" i="1" s="1"/>
  <c r="V284" i="1"/>
  <c r="V285" i="1"/>
  <c r="V286" i="1"/>
  <c r="V287" i="1"/>
  <c r="V288" i="1"/>
  <c r="W288" i="1" s="1"/>
  <c r="V289" i="1"/>
  <c r="W289" i="1" s="1"/>
  <c r="V290" i="1"/>
  <c r="W290" i="1" s="1"/>
  <c r="V291" i="1"/>
  <c r="W291" i="1" s="1"/>
  <c r="V292" i="1"/>
  <c r="W292" i="1" s="1"/>
  <c r="V293" i="1"/>
  <c r="W293" i="1" s="1"/>
  <c r="V294" i="1"/>
  <c r="W294" i="1" s="1"/>
  <c r="V295" i="1"/>
  <c r="W295" i="1" s="1"/>
  <c r="V296" i="1"/>
  <c r="W296" i="1" s="1"/>
  <c r="V297" i="1"/>
  <c r="V298" i="1"/>
  <c r="V299" i="1"/>
  <c r="V300" i="1"/>
  <c r="W300" i="1" s="1"/>
  <c r="V301" i="1"/>
  <c r="W301" i="1" s="1"/>
  <c r="V302" i="1"/>
  <c r="W302" i="1" s="1"/>
  <c r="V303" i="1"/>
  <c r="W303" i="1" s="1"/>
  <c r="V304" i="1"/>
  <c r="W304" i="1" s="1"/>
  <c r="V305" i="1"/>
  <c r="W305" i="1" s="1"/>
  <c r="V306" i="1"/>
  <c r="W306" i="1" s="1"/>
  <c r="V307" i="1"/>
  <c r="W307" i="1" s="1"/>
  <c r="V308" i="1"/>
  <c r="V309" i="1"/>
  <c r="V310" i="1"/>
  <c r="V311" i="1"/>
  <c r="V312" i="1"/>
  <c r="W312" i="1" s="1"/>
  <c r="V313" i="1"/>
  <c r="W313" i="1" s="1"/>
  <c r="V314" i="1"/>
  <c r="W314" i="1" s="1"/>
  <c r="V315" i="1"/>
  <c r="W315" i="1" s="1"/>
  <c r="V316" i="1"/>
  <c r="W316" i="1" s="1"/>
  <c r="V317" i="1"/>
  <c r="W317" i="1" s="1"/>
  <c r="V318" i="1"/>
  <c r="W318" i="1" s="1"/>
  <c r="V319" i="1"/>
  <c r="W319" i="1" s="1"/>
  <c r="V320" i="1"/>
  <c r="V321" i="1"/>
  <c r="V322" i="1"/>
  <c r="V323" i="1"/>
  <c r="V324" i="1"/>
  <c r="W324" i="1" s="1"/>
  <c r="V325" i="1"/>
  <c r="W325" i="1" s="1"/>
  <c r="V326" i="1"/>
  <c r="W326" i="1" s="1"/>
  <c r="V327" i="1"/>
  <c r="W327" i="1" s="1"/>
  <c r="V328" i="1"/>
  <c r="W328" i="1" s="1"/>
  <c r="V329" i="1"/>
  <c r="W329" i="1" s="1"/>
  <c r="V330" i="1"/>
  <c r="W330" i="1" s="1"/>
  <c r="V331" i="1"/>
  <c r="W331" i="1" s="1"/>
  <c r="V332" i="1"/>
  <c r="V333" i="1"/>
  <c r="V334" i="1"/>
  <c r="V335" i="1"/>
  <c r="V336" i="1"/>
  <c r="W336" i="1" s="1"/>
  <c r="V337" i="1"/>
  <c r="W337" i="1" s="1"/>
  <c r="V338" i="1"/>
  <c r="W338" i="1" s="1"/>
  <c r="V339" i="1"/>
  <c r="W339" i="1" s="1"/>
  <c r="V340" i="1"/>
  <c r="W340" i="1" s="1"/>
  <c r="V341" i="1"/>
  <c r="W341" i="1" s="1"/>
  <c r="V342" i="1"/>
  <c r="W342" i="1" s="1"/>
  <c r="V343" i="1"/>
  <c r="W343" i="1" s="1"/>
  <c r="V344" i="1"/>
  <c r="V345" i="1"/>
  <c r="V346" i="1"/>
  <c r="V347" i="1"/>
  <c r="W347" i="1" s="1"/>
  <c r="V348" i="1"/>
  <c r="W348" i="1" s="1"/>
  <c r="V349" i="1"/>
  <c r="W349" i="1" s="1"/>
  <c r="V350" i="1"/>
  <c r="W350" i="1" s="1"/>
  <c r="V351" i="1"/>
  <c r="W351" i="1" s="1"/>
  <c r="V352" i="1"/>
  <c r="W352" i="1" s="1"/>
  <c r="V353" i="1"/>
  <c r="W353" i="1" s="1"/>
  <c r="V354" i="1"/>
  <c r="W354" i="1" s="1"/>
  <c r="V355" i="1"/>
  <c r="W355" i="1" s="1"/>
  <c r="V356" i="1"/>
  <c r="V357" i="1"/>
  <c r="V358" i="1"/>
  <c r="V359" i="1"/>
  <c r="V360" i="1"/>
  <c r="W360" i="1" s="1"/>
  <c r="V361" i="1"/>
  <c r="W361" i="1" s="1"/>
  <c r="V362" i="1"/>
  <c r="W362" i="1" s="1"/>
  <c r="V363" i="1"/>
  <c r="W363" i="1" s="1"/>
  <c r="V364" i="1"/>
  <c r="W364" i="1" s="1"/>
  <c r="V365" i="1"/>
  <c r="W365" i="1" s="1"/>
  <c r="V366" i="1"/>
  <c r="W366" i="1" s="1"/>
  <c r="V367" i="1"/>
  <c r="W367" i="1" s="1"/>
  <c r="V368" i="1"/>
  <c r="V369" i="1"/>
  <c r="V370" i="1"/>
  <c r="V371" i="1"/>
  <c r="V372" i="1"/>
  <c r="W372" i="1" s="1"/>
  <c r="V373" i="1"/>
  <c r="W373" i="1" s="1"/>
  <c r="V374" i="1"/>
  <c r="W374" i="1" s="1"/>
  <c r="V375" i="1"/>
  <c r="W375" i="1" s="1"/>
  <c r="V376" i="1"/>
  <c r="W376" i="1" s="1"/>
  <c r="V377" i="1"/>
  <c r="W377" i="1" s="1"/>
  <c r="V378" i="1"/>
  <c r="W378" i="1" s="1"/>
  <c r="V379" i="1"/>
  <c r="W379" i="1" s="1"/>
  <c r="V380" i="1"/>
  <c r="W380" i="1" s="1"/>
  <c r="V381" i="1"/>
  <c r="V382" i="1"/>
  <c r="V383" i="1"/>
  <c r="W383" i="1" s="1"/>
  <c r="V384" i="1"/>
  <c r="W384" i="1" s="1"/>
  <c r="V385" i="1"/>
  <c r="W385" i="1" s="1"/>
  <c r="V386" i="1"/>
  <c r="W386" i="1" s="1"/>
  <c r="V387" i="1"/>
  <c r="W387" i="1" s="1"/>
  <c r="V388" i="1"/>
  <c r="W388" i="1" s="1"/>
  <c r="V389" i="1"/>
  <c r="W389" i="1" s="1"/>
  <c r="V390" i="1"/>
  <c r="W390" i="1" s="1"/>
  <c r="V391" i="1"/>
  <c r="W391" i="1" s="1"/>
  <c r="V392" i="1"/>
  <c r="V393" i="1"/>
  <c r="V394" i="1"/>
  <c r="V395" i="1"/>
  <c r="V396" i="1"/>
  <c r="W396" i="1" s="1"/>
  <c r="V397" i="1"/>
  <c r="W397" i="1" s="1"/>
  <c r="V398" i="1"/>
  <c r="W398" i="1" s="1"/>
  <c r="V399" i="1"/>
  <c r="W399" i="1" s="1"/>
  <c r="V400" i="1"/>
  <c r="W400" i="1" s="1"/>
  <c r="V401" i="1"/>
  <c r="W401" i="1" s="1"/>
  <c r="V402" i="1"/>
  <c r="W402" i="1" s="1"/>
  <c r="V403" i="1"/>
  <c r="W403" i="1" s="1"/>
  <c r="V404" i="1"/>
  <c r="V405" i="1"/>
  <c r="V406" i="1"/>
  <c r="V407" i="1"/>
  <c r="W407" i="1" s="1"/>
  <c r="V408" i="1"/>
  <c r="W408" i="1" s="1"/>
  <c r="V409" i="1"/>
  <c r="W409" i="1" s="1"/>
  <c r="V410" i="1"/>
  <c r="W410" i="1" s="1"/>
  <c r="V411" i="1"/>
  <c r="W411" i="1" s="1"/>
  <c r="V412" i="1"/>
  <c r="W412" i="1" s="1"/>
  <c r="V413" i="1"/>
  <c r="W413" i="1" s="1"/>
  <c r="V414" i="1"/>
  <c r="W414" i="1" s="1"/>
  <c r="V415" i="1"/>
  <c r="W415" i="1" s="1"/>
  <c r="V416" i="1"/>
  <c r="W416" i="1" s="1"/>
  <c r="V417" i="1"/>
  <c r="V418" i="1"/>
  <c r="V419" i="1"/>
  <c r="V420" i="1"/>
  <c r="W420" i="1" s="1"/>
  <c r="V421" i="1"/>
  <c r="W421" i="1" s="1"/>
  <c r="V422" i="1"/>
  <c r="W422" i="1" s="1"/>
  <c r="V423" i="1"/>
  <c r="W423" i="1" s="1"/>
  <c r="V424" i="1"/>
  <c r="W424" i="1" s="1"/>
  <c r="V425" i="1"/>
  <c r="W425" i="1" s="1"/>
  <c r="V426" i="1"/>
  <c r="W426" i="1" s="1"/>
  <c r="V427" i="1"/>
  <c r="W427" i="1" s="1"/>
  <c r="V428" i="1"/>
  <c r="V429" i="1"/>
  <c r="V430" i="1"/>
  <c r="V431" i="1"/>
  <c r="V432" i="1"/>
  <c r="W432" i="1" s="1"/>
  <c r="V433" i="1"/>
  <c r="W433" i="1" s="1"/>
  <c r="V434" i="1"/>
  <c r="W434" i="1" s="1"/>
  <c r="V435" i="1"/>
  <c r="W435" i="1" s="1"/>
  <c r="V436" i="1"/>
  <c r="W436" i="1" s="1"/>
  <c r="V437" i="1"/>
  <c r="W437" i="1" s="1"/>
  <c r="V438" i="1"/>
  <c r="W438" i="1" s="1"/>
  <c r="V439" i="1"/>
  <c r="W439" i="1" s="1"/>
  <c r="V440" i="1"/>
  <c r="W440" i="1" s="1"/>
  <c r="V441" i="1"/>
  <c r="V442" i="1"/>
  <c r="V443" i="1"/>
  <c r="V444" i="1"/>
  <c r="W444" i="1" s="1"/>
  <c r="V445" i="1"/>
  <c r="W445" i="1" s="1"/>
  <c r="V446" i="1"/>
  <c r="W446" i="1" s="1"/>
  <c r="V447" i="1"/>
  <c r="W447" i="1" s="1"/>
  <c r="V448" i="1"/>
  <c r="W448" i="1" s="1"/>
  <c r="V449" i="1"/>
  <c r="W449" i="1" s="1"/>
  <c r="V450" i="1"/>
  <c r="W450" i="1" s="1"/>
  <c r="V451" i="1"/>
  <c r="W451" i="1" s="1"/>
  <c r="V452" i="1"/>
  <c r="V453" i="1"/>
  <c r="V454" i="1"/>
  <c r="V455" i="1"/>
  <c r="V456" i="1"/>
  <c r="W456" i="1" s="1"/>
  <c r="V457" i="1"/>
  <c r="W457" i="1" s="1"/>
  <c r="V458" i="1"/>
  <c r="W458" i="1" s="1"/>
  <c r="V459" i="1"/>
  <c r="W459" i="1" s="1"/>
  <c r="V460" i="1"/>
  <c r="W460" i="1" s="1"/>
  <c r="V461" i="1"/>
  <c r="W461" i="1" s="1"/>
  <c r="V462" i="1"/>
  <c r="W462" i="1" s="1"/>
  <c r="V463" i="1"/>
  <c r="W463" i="1" s="1"/>
  <c r="V464" i="1"/>
  <c r="V465" i="1"/>
  <c r="V466" i="1"/>
  <c r="V467" i="1"/>
  <c r="V468" i="1"/>
  <c r="W468" i="1" s="1"/>
  <c r="V469" i="1"/>
  <c r="W469" i="1" s="1"/>
  <c r="V470" i="1"/>
  <c r="W470" i="1" s="1"/>
  <c r="V471" i="1"/>
  <c r="W471" i="1" s="1"/>
  <c r="V472" i="1"/>
  <c r="W472" i="1" s="1"/>
  <c r="V473" i="1"/>
  <c r="W473" i="1" s="1"/>
  <c r="V474" i="1"/>
  <c r="W474" i="1" s="1"/>
  <c r="V475" i="1"/>
  <c r="W475" i="1" s="1"/>
  <c r="V476" i="1"/>
  <c r="V477" i="1"/>
  <c r="V478" i="1"/>
  <c r="V479" i="1"/>
  <c r="V480" i="1"/>
  <c r="W480" i="1" s="1"/>
  <c r="V481" i="1"/>
  <c r="W481" i="1" s="1"/>
  <c r="V482" i="1"/>
  <c r="W482" i="1" s="1"/>
  <c r="V483" i="1"/>
  <c r="W483" i="1" s="1"/>
  <c r="V484" i="1"/>
  <c r="W484" i="1" s="1"/>
  <c r="V485" i="1"/>
  <c r="W485" i="1" s="1"/>
  <c r="V486" i="1"/>
  <c r="W486" i="1" s="1"/>
  <c r="V487" i="1"/>
  <c r="W487" i="1" s="1"/>
  <c r="V488" i="1"/>
  <c r="V489" i="1"/>
  <c r="V490" i="1"/>
  <c r="V491" i="1"/>
  <c r="W491" i="1" s="1"/>
  <c r="V492" i="1"/>
  <c r="W492" i="1" s="1"/>
  <c r="V493" i="1"/>
  <c r="W493" i="1" s="1"/>
  <c r="V494" i="1"/>
  <c r="W494" i="1" s="1"/>
  <c r="V495" i="1"/>
  <c r="W495" i="1" s="1"/>
  <c r="V496" i="1"/>
  <c r="W496" i="1" s="1"/>
  <c r="V497" i="1"/>
  <c r="W497" i="1" s="1"/>
  <c r="V498" i="1"/>
  <c r="W498" i="1" s="1"/>
  <c r="V499" i="1"/>
  <c r="W499" i="1" s="1"/>
  <c r="V500" i="1"/>
  <c r="V501" i="1"/>
  <c r="V502" i="1"/>
  <c r="V503" i="1"/>
  <c r="V504" i="1"/>
  <c r="W504" i="1" s="1"/>
  <c r="V505" i="1"/>
  <c r="W505" i="1" s="1"/>
  <c r="V506" i="1"/>
  <c r="W506" i="1" s="1"/>
  <c r="V507" i="1"/>
  <c r="W507" i="1" s="1"/>
  <c r="V508" i="1"/>
  <c r="W508" i="1" s="1"/>
  <c r="V509" i="1"/>
  <c r="W509" i="1" s="1"/>
  <c r="V510" i="1"/>
  <c r="W510" i="1" s="1"/>
  <c r="V511" i="1"/>
  <c r="W511" i="1" s="1"/>
  <c r="V512" i="1"/>
  <c r="V513" i="1"/>
  <c r="V514" i="1"/>
  <c r="V515" i="1"/>
  <c r="W515" i="1" s="1"/>
  <c r="V516" i="1"/>
  <c r="W516" i="1" s="1"/>
  <c r="V517" i="1"/>
  <c r="W517" i="1" s="1"/>
  <c r="V518" i="1"/>
  <c r="W518" i="1" s="1"/>
  <c r="V519" i="1"/>
  <c r="W519" i="1" s="1"/>
  <c r="V520" i="1"/>
  <c r="W520" i="1" s="1"/>
  <c r="V521" i="1"/>
  <c r="W521" i="1" s="1"/>
  <c r="V522" i="1"/>
  <c r="W522" i="1" s="1"/>
  <c r="V523" i="1"/>
  <c r="W523" i="1" s="1"/>
  <c r="V524" i="1"/>
  <c r="W524" i="1" s="1"/>
  <c r="V525" i="1"/>
  <c r="V526" i="1"/>
  <c r="V527" i="1"/>
  <c r="W527" i="1" s="1"/>
  <c r="V528" i="1"/>
  <c r="W528" i="1" s="1"/>
  <c r="V529" i="1"/>
  <c r="W529" i="1" s="1"/>
  <c r="V530" i="1"/>
  <c r="W530" i="1" s="1"/>
  <c r="V531" i="1"/>
  <c r="W531" i="1" s="1"/>
  <c r="V532" i="1"/>
  <c r="W532" i="1" s="1"/>
  <c r="V533" i="1"/>
  <c r="W533" i="1" s="1"/>
  <c r="V534" i="1"/>
  <c r="W534" i="1" s="1"/>
  <c r="V535" i="1"/>
  <c r="W535" i="1" s="1"/>
  <c r="V536" i="1"/>
  <c r="V537" i="1"/>
  <c r="V538" i="1"/>
  <c r="V539" i="1"/>
  <c r="V540" i="1"/>
  <c r="W540" i="1" s="1"/>
  <c r="V541" i="1"/>
  <c r="W541" i="1" s="1"/>
  <c r="V542" i="1"/>
  <c r="W542" i="1" s="1"/>
  <c r="V543" i="1"/>
  <c r="W543" i="1" s="1"/>
  <c r="V544" i="1"/>
  <c r="W544" i="1" s="1"/>
  <c r="V545" i="1"/>
  <c r="W545" i="1" s="1"/>
  <c r="V546" i="1"/>
  <c r="W546" i="1" s="1"/>
  <c r="V547" i="1"/>
  <c r="W547" i="1" s="1"/>
  <c r="V548" i="1"/>
  <c r="V549" i="1"/>
  <c r="V550" i="1"/>
  <c r="V551" i="1"/>
  <c r="W551" i="1" s="1"/>
  <c r="V552" i="1"/>
  <c r="W552" i="1" s="1"/>
  <c r="V553" i="1"/>
  <c r="W553" i="1" s="1"/>
  <c r="V554" i="1"/>
  <c r="W554" i="1" s="1"/>
  <c r="V555" i="1"/>
  <c r="W555" i="1" s="1"/>
  <c r="V556" i="1"/>
  <c r="W556" i="1" s="1"/>
  <c r="V557" i="1"/>
  <c r="W557" i="1" s="1"/>
  <c r="V558" i="1"/>
  <c r="W558" i="1" s="1"/>
  <c r="Q421" i="20"/>
  <c r="Q420" i="20"/>
  <c r="Q419" i="20"/>
  <c r="Q418" i="20"/>
  <c r="Q417" i="20"/>
  <c r="Q416" i="20"/>
  <c r="Q415" i="20"/>
  <c r="Q414" i="20"/>
  <c r="Q413" i="20"/>
  <c r="Q412" i="20"/>
  <c r="Q411" i="20"/>
  <c r="Q410" i="20"/>
  <c r="Q409" i="20"/>
  <c r="Q408" i="20"/>
  <c r="Q407" i="20"/>
  <c r="Q406" i="20"/>
  <c r="Q405" i="20"/>
  <c r="Q404" i="20"/>
  <c r="Q403" i="20"/>
  <c r="Q402" i="20"/>
  <c r="Q401" i="20"/>
  <c r="Q400" i="20"/>
  <c r="Q399" i="20"/>
  <c r="Q398" i="20"/>
  <c r="Q397" i="20"/>
  <c r="Q396" i="20"/>
  <c r="Q395" i="20"/>
  <c r="Q394" i="20"/>
  <c r="Q393" i="20"/>
  <c r="Q392" i="20"/>
  <c r="Q391" i="20"/>
  <c r="Q390" i="20"/>
  <c r="Q389" i="20"/>
  <c r="Q388" i="20"/>
  <c r="Q387" i="20"/>
  <c r="Q386" i="20"/>
  <c r="Q385" i="20"/>
  <c r="Q384" i="20"/>
  <c r="Q383" i="20"/>
  <c r="Q382" i="20"/>
  <c r="Q381" i="20"/>
  <c r="Q380" i="20"/>
  <c r="Q379" i="20"/>
  <c r="Q378" i="20"/>
  <c r="Q377" i="20"/>
  <c r="Q376" i="20"/>
  <c r="Q375" i="20"/>
  <c r="Q374" i="20"/>
  <c r="Q373" i="20"/>
  <c r="Q372" i="20"/>
  <c r="Q371" i="20"/>
  <c r="Q370" i="20"/>
  <c r="Q369" i="20"/>
  <c r="Q368" i="20"/>
  <c r="Q367" i="20"/>
  <c r="Q366" i="20"/>
  <c r="Q365" i="20"/>
  <c r="Q364" i="20"/>
  <c r="Q363" i="20"/>
  <c r="Q362" i="20"/>
  <c r="Q361" i="20"/>
  <c r="Q360" i="20"/>
  <c r="Q359" i="20"/>
  <c r="Q358" i="20"/>
  <c r="Q357" i="20"/>
  <c r="Q356" i="20"/>
  <c r="Q355" i="20"/>
  <c r="Q354" i="20"/>
  <c r="Q353" i="20"/>
  <c r="Q352" i="20"/>
  <c r="Q351" i="20"/>
  <c r="Q350" i="20"/>
  <c r="Q349" i="20"/>
  <c r="Q348" i="20"/>
  <c r="Q347" i="20"/>
  <c r="Q346" i="20"/>
  <c r="Q345" i="20"/>
  <c r="Q344" i="20"/>
  <c r="Q343" i="20"/>
  <c r="Q342" i="20"/>
  <c r="Q341" i="20"/>
  <c r="Q340" i="20"/>
  <c r="Q339" i="20"/>
  <c r="Q338" i="20"/>
  <c r="Q337" i="20"/>
  <c r="Q336" i="20"/>
  <c r="Q335" i="20"/>
  <c r="Q334" i="20"/>
  <c r="Q333" i="20"/>
  <c r="Q332" i="20"/>
  <c r="Q331" i="20"/>
  <c r="Q330" i="20"/>
  <c r="Q329" i="20"/>
  <c r="Q328" i="20"/>
  <c r="Q327" i="20"/>
  <c r="Q326" i="20"/>
  <c r="Q325" i="20"/>
  <c r="Q324" i="20"/>
  <c r="Q323" i="20"/>
  <c r="Q322" i="20"/>
  <c r="Q321" i="20"/>
  <c r="Q320" i="20"/>
  <c r="Q319" i="20"/>
  <c r="Q318" i="20"/>
  <c r="Q317" i="20"/>
  <c r="Q316" i="20"/>
  <c r="Q315" i="20"/>
  <c r="Q314" i="20"/>
  <c r="Q313" i="20"/>
  <c r="Q312" i="20"/>
  <c r="Q311" i="20"/>
  <c r="Q310" i="20"/>
  <c r="Q309" i="20"/>
  <c r="Q308" i="20"/>
  <c r="Q307" i="20"/>
  <c r="Q306" i="20"/>
  <c r="Q305" i="20"/>
  <c r="Q304" i="20"/>
  <c r="Q303" i="20"/>
  <c r="Q302" i="20"/>
  <c r="Q301" i="20"/>
  <c r="Q300" i="20"/>
  <c r="Q299" i="20"/>
  <c r="Q298" i="20"/>
  <c r="Q297" i="20"/>
  <c r="Q296" i="20"/>
  <c r="Q295" i="20"/>
  <c r="Q294" i="20"/>
  <c r="Q293" i="20"/>
  <c r="Q292" i="20"/>
  <c r="Q291" i="20"/>
  <c r="Q290" i="20"/>
  <c r="Q289" i="20"/>
  <c r="Q288" i="20"/>
  <c r="Q287" i="20"/>
  <c r="Q286" i="20"/>
  <c r="Q285" i="20"/>
  <c r="Q284" i="20"/>
  <c r="Q283" i="20"/>
  <c r="Q282" i="20"/>
  <c r="Q281" i="20"/>
  <c r="Q280" i="20"/>
  <c r="Q279" i="20"/>
  <c r="Q278" i="20"/>
  <c r="Q277" i="20"/>
  <c r="Q276" i="20"/>
  <c r="Q275" i="20"/>
  <c r="Q274" i="20"/>
  <c r="Q273" i="20"/>
  <c r="Q272" i="20"/>
  <c r="Q271" i="20"/>
  <c r="Q270" i="20"/>
  <c r="Q269" i="20"/>
  <c r="Q268" i="20"/>
  <c r="Q267" i="20"/>
  <c r="Q266" i="20"/>
  <c r="Q265" i="20"/>
  <c r="Q264" i="20"/>
  <c r="Q263" i="20"/>
  <c r="Q262" i="20"/>
  <c r="Q261" i="20"/>
  <c r="Q260" i="20"/>
  <c r="Q259" i="20"/>
  <c r="Q258" i="20"/>
  <c r="Q257" i="20"/>
  <c r="Q256" i="20"/>
  <c r="Q255" i="20"/>
  <c r="Q254" i="20"/>
  <c r="Q253" i="20"/>
  <c r="Q252" i="20"/>
  <c r="Q251" i="20"/>
  <c r="Q250" i="20"/>
  <c r="Q249" i="20"/>
  <c r="Q248" i="20"/>
  <c r="Q247" i="20"/>
  <c r="Q246" i="20"/>
  <c r="Q245" i="20"/>
  <c r="Q244" i="20"/>
  <c r="Q243" i="20"/>
  <c r="Q242" i="20"/>
  <c r="Q241" i="20"/>
  <c r="Q240" i="20"/>
  <c r="Q239" i="20"/>
  <c r="Q238" i="20"/>
  <c r="Q237" i="20"/>
  <c r="Q236" i="20"/>
  <c r="Q235" i="20"/>
  <c r="Q234" i="20"/>
  <c r="Q233" i="20"/>
  <c r="Q232" i="20"/>
  <c r="Q231" i="20"/>
  <c r="Q230" i="20"/>
  <c r="Q229" i="20"/>
  <c r="Q228" i="20"/>
  <c r="Q227" i="20"/>
  <c r="Q226" i="20"/>
  <c r="Q225" i="20"/>
  <c r="Q224" i="20"/>
  <c r="Q223" i="20"/>
  <c r="Q222" i="20"/>
  <c r="Q221" i="20"/>
  <c r="Q220" i="20"/>
  <c r="Q219" i="20"/>
  <c r="Q218" i="20"/>
  <c r="Q217" i="20"/>
  <c r="Q216" i="20"/>
  <c r="Q215" i="20"/>
  <c r="Q214" i="20"/>
  <c r="Q213" i="20"/>
  <c r="Q212" i="20"/>
  <c r="Q211" i="20"/>
  <c r="Q210" i="20"/>
  <c r="Q209" i="20"/>
  <c r="Q208" i="20"/>
  <c r="Q207" i="20"/>
  <c r="Q206" i="20"/>
  <c r="Q205" i="20"/>
  <c r="Q204" i="20"/>
  <c r="Q203" i="20"/>
  <c r="Q202" i="20"/>
  <c r="Q201" i="20"/>
  <c r="Q200" i="20"/>
  <c r="Q199" i="20"/>
  <c r="Q198" i="20"/>
  <c r="Q197" i="20"/>
  <c r="Q196" i="20"/>
  <c r="Q195" i="20"/>
  <c r="Q194" i="20"/>
  <c r="Q193" i="20"/>
  <c r="Q192" i="20"/>
  <c r="Q191" i="20"/>
  <c r="Q190" i="20"/>
  <c r="Q189" i="20"/>
  <c r="Q188" i="20"/>
  <c r="Q187" i="20"/>
  <c r="Q186" i="20"/>
  <c r="Q185" i="20"/>
  <c r="Q184" i="20"/>
  <c r="Q183" i="20"/>
  <c r="Q182" i="20"/>
  <c r="Q181" i="20"/>
  <c r="Q180" i="20"/>
  <c r="Q179" i="20"/>
  <c r="Q178" i="20"/>
  <c r="Q177" i="20"/>
  <c r="Q176" i="20"/>
  <c r="Q175" i="20"/>
  <c r="Q174" i="20"/>
  <c r="Q173" i="20"/>
  <c r="Q172" i="20"/>
  <c r="Q171" i="20"/>
  <c r="Q170" i="20"/>
  <c r="Q169" i="20"/>
  <c r="Q168" i="20"/>
  <c r="Q167" i="20"/>
  <c r="Q166" i="20"/>
  <c r="Q165" i="20"/>
  <c r="Q164" i="20"/>
  <c r="Q163" i="20"/>
  <c r="Q162" i="20"/>
  <c r="Q161" i="20"/>
  <c r="Q160" i="20"/>
  <c r="Q159" i="20"/>
  <c r="Q158" i="20"/>
  <c r="Q157" i="20"/>
  <c r="Q156" i="20"/>
  <c r="Q155" i="20"/>
  <c r="Q154" i="20"/>
  <c r="Q153" i="20"/>
  <c r="Q152" i="20"/>
  <c r="Q151" i="20"/>
  <c r="Q150" i="20"/>
  <c r="Q149" i="20"/>
  <c r="Q148" i="20"/>
  <c r="Q147" i="20"/>
  <c r="Q146" i="20"/>
  <c r="Q145" i="20"/>
  <c r="Q144" i="20"/>
  <c r="Q143" i="20"/>
  <c r="Q142" i="20"/>
  <c r="Q141" i="20"/>
  <c r="Q140" i="20"/>
  <c r="Q139" i="20"/>
  <c r="Q138" i="20"/>
  <c r="Q137" i="20"/>
  <c r="Q136" i="20"/>
  <c r="Q135" i="20"/>
  <c r="Q134" i="20"/>
  <c r="Q133" i="20"/>
  <c r="Q132" i="20"/>
  <c r="Q131" i="20"/>
  <c r="Q130" i="20"/>
  <c r="Q129" i="20"/>
  <c r="Q128" i="20"/>
  <c r="Q127" i="20"/>
  <c r="Q126" i="20"/>
  <c r="Q125" i="20"/>
  <c r="Q124" i="20"/>
  <c r="Q123" i="20"/>
  <c r="Q122" i="20"/>
  <c r="Q121" i="20"/>
  <c r="Q120" i="20"/>
  <c r="Q119" i="20"/>
  <c r="Q118" i="20"/>
  <c r="Q117" i="20"/>
  <c r="Q116" i="20"/>
  <c r="Q115" i="20"/>
  <c r="Q114" i="20"/>
  <c r="Q113" i="20"/>
  <c r="Q112" i="20"/>
  <c r="Q111" i="20"/>
  <c r="Q110" i="20"/>
  <c r="Q109" i="20"/>
  <c r="Q108" i="20"/>
  <c r="Q107" i="20"/>
  <c r="Q106" i="20"/>
  <c r="Q105" i="20"/>
  <c r="Q104" i="20"/>
  <c r="Q103" i="20"/>
  <c r="Q102" i="20"/>
  <c r="Q101" i="20"/>
  <c r="Q100" i="20"/>
  <c r="Q99" i="20"/>
  <c r="Q98" i="20"/>
  <c r="Q97" i="20"/>
  <c r="Q96" i="20"/>
  <c r="Q95" i="20"/>
  <c r="Q94" i="20"/>
  <c r="Q93" i="20"/>
  <c r="Q92" i="20"/>
  <c r="Q91" i="20"/>
  <c r="Q90" i="20"/>
  <c r="Q89" i="20"/>
  <c r="Q88" i="20"/>
  <c r="Q87" i="20"/>
  <c r="Q86" i="20"/>
  <c r="Q85" i="20"/>
  <c r="Q84" i="20"/>
  <c r="Q83" i="20"/>
  <c r="Q82" i="20"/>
  <c r="Q81" i="20"/>
  <c r="Q80" i="20"/>
  <c r="Q79" i="20"/>
  <c r="Q78" i="20"/>
  <c r="Q77" i="20"/>
  <c r="Q76" i="20"/>
  <c r="Q75" i="20"/>
  <c r="Q74" i="20"/>
  <c r="Q73" i="20"/>
  <c r="Q72" i="20"/>
  <c r="Q71" i="20"/>
  <c r="Q70" i="20"/>
  <c r="Q69" i="20"/>
  <c r="Q68" i="20"/>
  <c r="Q67" i="20"/>
  <c r="Q66" i="20"/>
  <c r="Q65" i="20"/>
  <c r="Q64" i="20"/>
  <c r="Q63" i="20"/>
  <c r="Q62" i="20"/>
  <c r="Q61" i="20"/>
  <c r="Q60" i="20"/>
  <c r="Q59" i="20"/>
  <c r="Q58" i="20"/>
  <c r="Q57" i="20"/>
  <c r="Q56" i="20"/>
  <c r="Q55" i="20"/>
  <c r="Q54" i="20"/>
  <c r="Q53" i="20"/>
  <c r="Q52" i="20"/>
  <c r="Q51" i="20"/>
  <c r="Q50" i="20"/>
  <c r="Q49" i="20"/>
  <c r="Q48" i="20"/>
  <c r="Q47" i="20"/>
  <c r="Q46" i="20"/>
  <c r="Q45" i="20"/>
  <c r="Q44" i="20"/>
  <c r="Q43" i="20"/>
  <c r="Q42" i="20"/>
  <c r="Q41" i="20"/>
  <c r="Q40" i="20"/>
  <c r="Q39" i="20"/>
  <c r="Q38" i="20"/>
  <c r="Q37" i="20"/>
  <c r="Q36" i="20"/>
  <c r="Q35" i="20"/>
  <c r="Q34" i="20"/>
  <c r="Q33" i="20"/>
  <c r="Q32" i="20"/>
  <c r="Q31" i="20"/>
  <c r="Q30" i="20"/>
  <c r="Q29" i="20"/>
  <c r="Q28" i="20"/>
  <c r="Q27" i="20"/>
  <c r="Q26" i="20"/>
  <c r="Q25" i="20"/>
  <c r="Q24" i="20"/>
  <c r="Q23" i="20"/>
  <c r="Q22" i="20"/>
  <c r="Q21" i="20"/>
  <c r="Q20" i="20"/>
  <c r="Q19" i="20"/>
  <c r="Q18" i="20"/>
  <c r="Q17" i="20"/>
  <c r="Q16" i="20"/>
  <c r="Q15" i="20"/>
  <c r="Q14" i="20"/>
  <c r="T151" i="1"/>
  <c r="U151" i="1" s="1"/>
  <c r="T152" i="1"/>
  <c r="T153" i="1"/>
  <c r="T154" i="1"/>
  <c r="T155" i="1"/>
  <c r="T156" i="1"/>
  <c r="T157" i="1"/>
  <c r="T158" i="1"/>
  <c r="U158" i="1" s="1"/>
  <c r="T159" i="1"/>
  <c r="U159" i="1" s="1"/>
  <c r="T160" i="1"/>
  <c r="U160" i="1" s="1"/>
  <c r="T161" i="1"/>
  <c r="U161" i="1" s="1"/>
  <c r="T162" i="1"/>
  <c r="U162" i="1" s="1"/>
  <c r="T163" i="1"/>
  <c r="U163" i="1" s="1"/>
  <c r="T164" i="1"/>
  <c r="T165" i="1"/>
  <c r="T166" i="1"/>
  <c r="T167" i="1"/>
  <c r="T168" i="1"/>
  <c r="T169" i="1"/>
  <c r="T170" i="1"/>
  <c r="T171" i="1"/>
  <c r="U171" i="1" s="1"/>
  <c r="T172" i="1"/>
  <c r="U172" i="1" s="1"/>
  <c r="T173" i="1"/>
  <c r="U173" i="1" s="1"/>
  <c r="T174" i="1"/>
  <c r="U174" i="1" s="1"/>
  <c r="T175" i="1"/>
  <c r="U175" i="1" s="1"/>
  <c r="T176" i="1"/>
  <c r="T177" i="1"/>
  <c r="T178" i="1"/>
  <c r="T179" i="1"/>
  <c r="U179" i="1" s="1"/>
  <c r="T180" i="1"/>
  <c r="T181" i="1"/>
  <c r="T182" i="1"/>
  <c r="U182" i="1" s="1"/>
  <c r="T183" i="1"/>
  <c r="U183" i="1" s="1"/>
  <c r="T184" i="1"/>
  <c r="U184" i="1" s="1"/>
  <c r="T185" i="1"/>
  <c r="U185" i="1" s="1"/>
  <c r="T186" i="1"/>
  <c r="U186" i="1" s="1"/>
  <c r="T187" i="1"/>
  <c r="U187" i="1" s="1"/>
  <c r="T188" i="1"/>
  <c r="U188" i="1" s="1"/>
  <c r="T189" i="1"/>
  <c r="T190" i="1"/>
  <c r="T191" i="1"/>
  <c r="T192" i="1"/>
  <c r="T193" i="1"/>
  <c r="T194" i="1"/>
  <c r="U194" i="1" s="1"/>
  <c r="T195" i="1"/>
  <c r="U195" i="1" s="1"/>
  <c r="T196" i="1"/>
  <c r="U196" i="1" s="1"/>
  <c r="T197" i="1"/>
  <c r="U197" i="1" s="1"/>
  <c r="T198" i="1"/>
  <c r="U198" i="1" s="1"/>
  <c r="T199" i="1"/>
  <c r="U199" i="1" s="1"/>
  <c r="T200" i="1"/>
  <c r="T201" i="1"/>
  <c r="T202" i="1"/>
  <c r="T203" i="1"/>
  <c r="T204" i="1"/>
  <c r="T205" i="1"/>
  <c r="T206" i="1"/>
  <c r="U206" i="1" s="1"/>
  <c r="T207" i="1"/>
  <c r="U207" i="1" s="1"/>
  <c r="T208" i="1"/>
  <c r="U208" i="1" s="1"/>
  <c r="T209" i="1"/>
  <c r="U209" i="1" s="1"/>
  <c r="T210" i="1"/>
  <c r="U210" i="1" s="1"/>
  <c r="T211" i="1"/>
  <c r="U211" i="1" s="1"/>
  <c r="T212" i="1"/>
  <c r="U212" i="1" s="1"/>
  <c r="T213" i="1"/>
  <c r="T214" i="1"/>
  <c r="T215" i="1"/>
  <c r="T216" i="1"/>
  <c r="T217" i="1"/>
  <c r="T218" i="1"/>
  <c r="T219" i="1"/>
  <c r="U219" i="1" s="1"/>
  <c r="T220" i="1"/>
  <c r="U220" i="1" s="1"/>
  <c r="T221" i="1"/>
  <c r="U221" i="1" s="1"/>
  <c r="T222" i="1"/>
  <c r="U222" i="1" s="1"/>
  <c r="T223" i="1"/>
  <c r="U223" i="1" s="1"/>
  <c r="T224" i="1"/>
  <c r="U224" i="1" s="1"/>
  <c r="T225" i="1"/>
  <c r="T226" i="1"/>
  <c r="T227" i="1"/>
  <c r="U227" i="1" s="1"/>
  <c r="T228" i="1"/>
  <c r="T229" i="1"/>
  <c r="T230" i="1"/>
  <c r="U230" i="1" s="1"/>
  <c r="T231" i="1"/>
  <c r="U231" i="1" s="1"/>
  <c r="T232" i="1"/>
  <c r="T233" i="1"/>
  <c r="T234" i="1"/>
  <c r="U234" i="1" s="1"/>
  <c r="T235" i="1"/>
  <c r="U235" i="1" s="1"/>
  <c r="T236" i="1"/>
  <c r="T237" i="1"/>
  <c r="T238" i="1"/>
  <c r="T239" i="1"/>
  <c r="T240" i="1"/>
  <c r="T241" i="1"/>
  <c r="T242" i="1"/>
  <c r="U242" i="1" s="1"/>
  <c r="T243" i="1"/>
  <c r="U243" i="1" s="1"/>
  <c r="T244" i="1"/>
  <c r="U244" i="1" s="1"/>
  <c r="T245" i="1"/>
  <c r="U245" i="1" s="1"/>
  <c r="T246" i="1"/>
  <c r="U246" i="1" s="1"/>
  <c r="T247" i="1"/>
  <c r="U247" i="1" s="1"/>
  <c r="T248" i="1"/>
  <c r="T249" i="1"/>
  <c r="T250" i="1"/>
  <c r="T251" i="1"/>
  <c r="U251" i="1" s="1"/>
  <c r="T252" i="1"/>
  <c r="T253" i="1"/>
  <c r="U253" i="1" s="1"/>
  <c r="T254" i="1"/>
  <c r="T255" i="1"/>
  <c r="U255" i="1" s="1"/>
  <c r="T256" i="1"/>
  <c r="U256" i="1" s="1"/>
  <c r="T257" i="1"/>
  <c r="U257" i="1" s="1"/>
  <c r="T258" i="1"/>
  <c r="U258" i="1" s="1"/>
  <c r="T259" i="1"/>
  <c r="U259" i="1" s="1"/>
  <c r="T260" i="1"/>
  <c r="T261" i="1"/>
  <c r="T262" i="1"/>
  <c r="T263" i="1"/>
  <c r="U263" i="1" s="1"/>
  <c r="T264" i="1"/>
  <c r="T265" i="1"/>
  <c r="T266" i="1"/>
  <c r="U266" i="1" s="1"/>
  <c r="T267" i="1"/>
  <c r="U267" i="1" s="1"/>
  <c r="T268" i="1"/>
  <c r="U268" i="1" s="1"/>
  <c r="T269" i="1"/>
  <c r="U269" i="1" s="1"/>
  <c r="T270" i="1"/>
  <c r="U270" i="1" s="1"/>
  <c r="T271" i="1"/>
  <c r="U271" i="1" s="1"/>
  <c r="T272" i="1"/>
  <c r="T273" i="1"/>
  <c r="T274" i="1"/>
  <c r="T275" i="1"/>
  <c r="T276" i="1"/>
  <c r="T277" i="1"/>
  <c r="T278" i="1"/>
  <c r="U278" i="1" s="1"/>
  <c r="T279" i="1"/>
  <c r="U279" i="1" s="1"/>
  <c r="T280" i="1"/>
  <c r="U280" i="1" s="1"/>
  <c r="T281" i="1"/>
  <c r="U281" i="1" s="1"/>
  <c r="T282" i="1"/>
  <c r="U282" i="1" s="1"/>
  <c r="T283" i="1"/>
  <c r="U283" i="1" s="1"/>
  <c r="T284" i="1"/>
  <c r="T285" i="1"/>
  <c r="T286" i="1"/>
  <c r="T287" i="1"/>
  <c r="U287" i="1" s="1"/>
  <c r="T288" i="1"/>
  <c r="T289" i="1"/>
  <c r="U289" i="1" s="1"/>
  <c r="T290" i="1"/>
  <c r="U290" i="1" s="1"/>
  <c r="T291" i="1"/>
  <c r="U291" i="1" s="1"/>
  <c r="T292" i="1"/>
  <c r="U292" i="1" s="1"/>
  <c r="T293" i="1"/>
  <c r="T294" i="1"/>
  <c r="U294" i="1" s="1"/>
  <c r="T295" i="1"/>
  <c r="T296" i="1"/>
  <c r="T297" i="1"/>
  <c r="T298" i="1"/>
  <c r="T299" i="1"/>
  <c r="T300" i="1"/>
  <c r="T301" i="1"/>
  <c r="T302" i="1"/>
  <c r="U302" i="1" s="1"/>
  <c r="T303" i="1"/>
  <c r="U303" i="1" s="1"/>
  <c r="T304" i="1"/>
  <c r="U304" i="1" s="1"/>
  <c r="T305" i="1"/>
  <c r="U305" i="1" s="1"/>
  <c r="T306" i="1"/>
  <c r="U306" i="1" s="1"/>
  <c r="T307" i="1"/>
  <c r="U307" i="1" s="1"/>
  <c r="T308" i="1"/>
  <c r="T309" i="1"/>
  <c r="T310" i="1"/>
  <c r="T311" i="1"/>
  <c r="T312" i="1"/>
  <c r="T313" i="1"/>
  <c r="T314" i="1"/>
  <c r="U314" i="1" s="1"/>
  <c r="T315" i="1"/>
  <c r="U315" i="1" s="1"/>
  <c r="T316" i="1"/>
  <c r="U316" i="1" s="1"/>
  <c r="T317" i="1"/>
  <c r="U317" i="1" s="1"/>
  <c r="T318" i="1"/>
  <c r="U318" i="1" s="1"/>
  <c r="T319" i="1"/>
  <c r="U319" i="1" s="1"/>
  <c r="T320" i="1"/>
  <c r="T321" i="1"/>
  <c r="T322" i="1"/>
  <c r="T323" i="1"/>
  <c r="U323" i="1" s="1"/>
  <c r="T324" i="1"/>
  <c r="T325" i="1"/>
  <c r="T326" i="1"/>
  <c r="T327" i="1"/>
  <c r="T328" i="1"/>
  <c r="U328" i="1" s="1"/>
  <c r="T329" i="1"/>
  <c r="U329" i="1" s="1"/>
  <c r="T330" i="1"/>
  <c r="U330" i="1" s="1"/>
  <c r="T331" i="1"/>
  <c r="U331" i="1" s="1"/>
  <c r="T332" i="1"/>
  <c r="U332" i="1" s="1"/>
  <c r="T333" i="1"/>
  <c r="T334" i="1"/>
  <c r="T335" i="1"/>
  <c r="T336" i="1"/>
  <c r="T337" i="1"/>
  <c r="T338" i="1"/>
  <c r="U338" i="1" s="1"/>
  <c r="T339" i="1"/>
  <c r="U339" i="1" s="1"/>
  <c r="T340" i="1"/>
  <c r="U340" i="1" s="1"/>
  <c r="T341" i="1"/>
  <c r="U341" i="1" s="1"/>
  <c r="T342" i="1"/>
  <c r="U342" i="1" s="1"/>
  <c r="T343" i="1"/>
  <c r="U343" i="1" s="1"/>
  <c r="T344" i="1"/>
  <c r="T345" i="1"/>
  <c r="T346" i="1"/>
  <c r="T347" i="1"/>
  <c r="T348" i="1"/>
  <c r="T349" i="1"/>
  <c r="T350" i="1"/>
  <c r="T351" i="1"/>
  <c r="T352" i="1"/>
  <c r="U352" i="1" s="1"/>
  <c r="T353" i="1"/>
  <c r="U353" i="1" s="1"/>
  <c r="T354" i="1"/>
  <c r="U354" i="1" s="1"/>
  <c r="T355" i="1"/>
  <c r="U355" i="1" s="1"/>
  <c r="T356" i="1"/>
  <c r="U356" i="1" s="1"/>
  <c r="T357" i="1"/>
  <c r="T358" i="1"/>
  <c r="T359" i="1"/>
  <c r="T360" i="1"/>
  <c r="T361" i="1"/>
  <c r="T362" i="1"/>
  <c r="U362" i="1" s="1"/>
  <c r="T363" i="1"/>
  <c r="U363" i="1" s="1"/>
  <c r="T364" i="1"/>
  <c r="U364" i="1" s="1"/>
  <c r="T365" i="1"/>
  <c r="U365" i="1" s="1"/>
  <c r="T366" i="1"/>
  <c r="U366" i="1" s="1"/>
  <c r="T367" i="1"/>
  <c r="U367" i="1" s="1"/>
  <c r="T368" i="1"/>
  <c r="U368" i="1" s="1"/>
  <c r="T369" i="1"/>
  <c r="T370" i="1"/>
  <c r="T371" i="1"/>
  <c r="U371" i="1" s="1"/>
  <c r="T372" i="1"/>
  <c r="T373" i="1"/>
  <c r="T374" i="1"/>
  <c r="U374" i="1" s="1"/>
  <c r="T375" i="1"/>
  <c r="U375" i="1" s="1"/>
  <c r="T376" i="1"/>
  <c r="U376" i="1" s="1"/>
  <c r="T377" i="1"/>
  <c r="U377" i="1" s="1"/>
  <c r="T378" i="1"/>
  <c r="U378" i="1" s="1"/>
  <c r="T379" i="1"/>
  <c r="U379" i="1" s="1"/>
  <c r="T380" i="1"/>
  <c r="T381" i="1"/>
  <c r="T382" i="1"/>
  <c r="T383" i="1"/>
  <c r="T384" i="1"/>
  <c r="T385" i="1"/>
  <c r="T386" i="1"/>
  <c r="U386" i="1" s="1"/>
  <c r="T387" i="1"/>
  <c r="U387" i="1" s="1"/>
  <c r="T388" i="1"/>
  <c r="T389" i="1"/>
  <c r="U389" i="1" s="1"/>
  <c r="T390" i="1"/>
  <c r="U390" i="1" s="1"/>
  <c r="T391" i="1"/>
  <c r="U391" i="1" s="1"/>
  <c r="T392" i="1"/>
  <c r="T393" i="1"/>
  <c r="T394" i="1"/>
  <c r="T395" i="1"/>
  <c r="U395" i="1" s="1"/>
  <c r="T396" i="1"/>
  <c r="T397" i="1"/>
  <c r="U397" i="1" s="1"/>
  <c r="T398" i="1"/>
  <c r="U398" i="1" s="1"/>
  <c r="T399" i="1"/>
  <c r="U399" i="1" s="1"/>
  <c r="T400" i="1"/>
  <c r="U400" i="1" s="1"/>
  <c r="T401" i="1"/>
  <c r="U401" i="1" s="1"/>
  <c r="T402" i="1"/>
  <c r="U402" i="1" s="1"/>
  <c r="T403" i="1"/>
  <c r="U403" i="1" s="1"/>
  <c r="T404" i="1"/>
  <c r="T405" i="1"/>
  <c r="T406" i="1"/>
  <c r="T407" i="1"/>
  <c r="U407" i="1" s="1"/>
  <c r="T408" i="1"/>
  <c r="T409" i="1"/>
  <c r="T410" i="1"/>
  <c r="U410" i="1" s="1"/>
  <c r="T411" i="1"/>
  <c r="T412" i="1"/>
  <c r="U412" i="1" s="1"/>
  <c r="T413" i="1"/>
  <c r="U413" i="1" s="1"/>
  <c r="T414" i="1"/>
  <c r="U414" i="1" s="1"/>
  <c r="T415" i="1"/>
  <c r="U415" i="1" s="1"/>
  <c r="T416" i="1"/>
  <c r="T417" i="1"/>
  <c r="T418" i="1"/>
  <c r="T419" i="1"/>
  <c r="T420" i="1"/>
  <c r="T421" i="1"/>
  <c r="T422" i="1"/>
  <c r="T423" i="1"/>
  <c r="U423" i="1" s="1"/>
  <c r="T424" i="1"/>
  <c r="T425" i="1"/>
  <c r="T426" i="1"/>
  <c r="U426" i="1" s="1"/>
  <c r="T427" i="1"/>
  <c r="U427" i="1" s="1"/>
  <c r="T428" i="1"/>
  <c r="T429" i="1"/>
  <c r="T430" i="1"/>
  <c r="T431" i="1"/>
  <c r="T432" i="1"/>
  <c r="T433" i="1"/>
  <c r="U433" i="1" s="1"/>
  <c r="T434" i="1"/>
  <c r="U434" i="1" s="1"/>
  <c r="T435" i="1"/>
  <c r="U435" i="1" s="1"/>
  <c r="T436" i="1"/>
  <c r="U436" i="1" s="1"/>
  <c r="T437" i="1"/>
  <c r="U437" i="1" s="1"/>
  <c r="T438" i="1"/>
  <c r="U438" i="1" s="1"/>
  <c r="T439" i="1"/>
  <c r="U439" i="1" s="1"/>
  <c r="T440" i="1"/>
  <c r="T441" i="1"/>
  <c r="T442" i="1"/>
  <c r="T443" i="1"/>
  <c r="T444" i="1"/>
  <c r="T445" i="1"/>
  <c r="T446" i="1"/>
  <c r="U446" i="1" s="1"/>
  <c r="T447" i="1"/>
  <c r="U447" i="1" s="1"/>
  <c r="T448" i="1"/>
  <c r="U448" i="1" s="1"/>
  <c r="T449" i="1"/>
  <c r="U449" i="1" s="1"/>
  <c r="T450" i="1"/>
  <c r="U450" i="1" s="1"/>
  <c r="T451" i="1"/>
  <c r="U451" i="1" s="1"/>
  <c r="T452" i="1"/>
  <c r="T453" i="1"/>
  <c r="T454" i="1"/>
  <c r="T455" i="1"/>
  <c r="T456" i="1"/>
  <c r="T457" i="1"/>
  <c r="T458" i="1"/>
  <c r="T459" i="1"/>
  <c r="U459" i="1" s="1"/>
  <c r="T460" i="1"/>
  <c r="U460" i="1" s="1"/>
  <c r="T461" i="1"/>
  <c r="U461" i="1" s="1"/>
  <c r="T462" i="1"/>
  <c r="U462" i="1" s="1"/>
  <c r="T463" i="1"/>
  <c r="U463" i="1" s="1"/>
  <c r="T464" i="1"/>
  <c r="T465" i="1"/>
  <c r="T466" i="1"/>
  <c r="T467" i="1"/>
  <c r="T468" i="1"/>
  <c r="T469" i="1"/>
  <c r="T470" i="1"/>
  <c r="U470" i="1" s="1"/>
  <c r="T471" i="1"/>
  <c r="U471" i="1" s="1"/>
  <c r="T472" i="1"/>
  <c r="U472" i="1" s="1"/>
  <c r="T473" i="1"/>
  <c r="U473" i="1" s="1"/>
  <c r="T474" i="1"/>
  <c r="U474" i="1" s="1"/>
  <c r="T475" i="1"/>
  <c r="U475" i="1" s="1"/>
  <c r="T476" i="1"/>
  <c r="U476" i="1" s="1"/>
  <c r="T477" i="1"/>
  <c r="T478" i="1"/>
  <c r="T479" i="1"/>
  <c r="T480" i="1"/>
  <c r="T481" i="1"/>
  <c r="T482" i="1"/>
  <c r="U482" i="1" s="1"/>
  <c r="T483" i="1"/>
  <c r="U483" i="1" s="1"/>
  <c r="T484" i="1"/>
  <c r="U484" i="1" s="1"/>
  <c r="T485" i="1"/>
  <c r="U485" i="1" s="1"/>
  <c r="T486" i="1"/>
  <c r="U486" i="1" s="1"/>
  <c r="T487" i="1"/>
  <c r="U487" i="1" s="1"/>
  <c r="T488" i="1"/>
  <c r="T489" i="1"/>
  <c r="T490" i="1"/>
  <c r="T491" i="1"/>
  <c r="T492" i="1"/>
  <c r="T493" i="1"/>
  <c r="T494" i="1"/>
  <c r="U494" i="1" s="1"/>
  <c r="T495" i="1"/>
  <c r="U495" i="1" s="1"/>
  <c r="T496" i="1"/>
  <c r="U496" i="1" s="1"/>
  <c r="T497" i="1"/>
  <c r="U497" i="1" s="1"/>
  <c r="T498" i="1"/>
  <c r="U498" i="1" s="1"/>
  <c r="T499" i="1"/>
  <c r="U499" i="1" s="1"/>
  <c r="T500" i="1"/>
  <c r="U500" i="1" s="1"/>
  <c r="T501" i="1"/>
  <c r="T502" i="1"/>
  <c r="T503" i="1"/>
  <c r="T504" i="1"/>
  <c r="T505" i="1"/>
  <c r="T506" i="1"/>
  <c r="T507" i="1"/>
  <c r="U507" i="1" s="1"/>
  <c r="T508" i="1"/>
  <c r="U508" i="1" s="1"/>
  <c r="T509" i="1"/>
  <c r="U509" i="1" s="1"/>
  <c r="T510" i="1"/>
  <c r="U510" i="1" s="1"/>
  <c r="T511" i="1"/>
  <c r="U511" i="1" s="1"/>
  <c r="T512" i="1"/>
  <c r="U512" i="1" s="1"/>
  <c r="T513" i="1"/>
  <c r="T514" i="1"/>
  <c r="T515" i="1"/>
  <c r="U515" i="1" s="1"/>
  <c r="T516" i="1"/>
  <c r="T517" i="1"/>
  <c r="T518" i="1"/>
  <c r="T519" i="1"/>
  <c r="T520" i="1"/>
  <c r="T521" i="1"/>
  <c r="T522" i="1"/>
  <c r="U522" i="1" s="1"/>
  <c r="T523" i="1"/>
  <c r="T524" i="1"/>
  <c r="T525" i="1"/>
  <c r="T526" i="1"/>
  <c r="T527" i="1"/>
  <c r="U527" i="1" s="1"/>
  <c r="T528" i="1"/>
  <c r="T529" i="1"/>
  <c r="T530" i="1"/>
  <c r="U530" i="1" s="1"/>
  <c r="T531" i="1"/>
  <c r="U531" i="1" s="1"/>
  <c r="T532" i="1"/>
  <c r="U532" i="1" s="1"/>
  <c r="T533" i="1"/>
  <c r="U533" i="1" s="1"/>
  <c r="T534" i="1"/>
  <c r="U534" i="1" s="1"/>
  <c r="T535" i="1"/>
  <c r="U535" i="1" s="1"/>
  <c r="T536" i="1"/>
  <c r="T537" i="1"/>
  <c r="T538" i="1"/>
  <c r="T539" i="1"/>
  <c r="U539" i="1" s="1"/>
  <c r="T540" i="1"/>
  <c r="T541" i="1"/>
  <c r="U541" i="1" s="1"/>
  <c r="T542" i="1"/>
  <c r="U542" i="1" s="1"/>
  <c r="T543" i="1"/>
  <c r="U543" i="1" s="1"/>
  <c r="T544" i="1"/>
  <c r="U544" i="1" s="1"/>
  <c r="T545" i="1"/>
  <c r="U545" i="1" s="1"/>
  <c r="T546" i="1"/>
  <c r="U546" i="1" s="1"/>
  <c r="T547" i="1"/>
  <c r="U547" i="1" s="1"/>
  <c r="T548" i="1"/>
  <c r="T549" i="1"/>
  <c r="T550" i="1"/>
  <c r="T551" i="1"/>
  <c r="U551" i="1" s="1"/>
  <c r="T552" i="1"/>
  <c r="T553" i="1"/>
  <c r="T554" i="1"/>
  <c r="U554" i="1" s="1"/>
  <c r="T555" i="1"/>
  <c r="T556" i="1"/>
  <c r="U556" i="1" s="1"/>
  <c r="T557" i="1"/>
  <c r="U557" i="1" s="1"/>
  <c r="T558" i="1"/>
  <c r="U558" i="1" s="1"/>
  <c r="Q421" i="19"/>
  <c r="Q420" i="19"/>
  <c r="Q419" i="19"/>
  <c r="Q418" i="19"/>
  <c r="Q417" i="19"/>
  <c r="Q416" i="19"/>
  <c r="Q415" i="19"/>
  <c r="Q414" i="19"/>
  <c r="Q413" i="19"/>
  <c r="Q412" i="19"/>
  <c r="Q411" i="19"/>
  <c r="Q410" i="19"/>
  <c r="Q409" i="19"/>
  <c r="Q408" i="19"/>
  <c r="Q407" i="19"/>
  <c r="Q406" i="19"/>
  <c r="Q405" i="19"/>
  <c r="Q404" i="19"/>
  <c r="Q403" i="19"/>
  <c r="Q402" i="19"/>
  <c r="Q401" i="19"/>
  <c r="Q400" i="19"/>
  <c r="Q399" i="19"/>
  <c r="Q398" i="19"/>
  <c r="Q397" i="19"/>
  <c r="Q396" i="19"/>
  <c r="Q395" i="19"/>
  <c r="Q394" i="19"/>
  <c r="Q393" i="19"/>
  <c r="Q392" i="19"/>
  <c r="Q391" i="19"/>
  <c r="Q390" i="19"/>
  <c r="Q389" i="19"/>
  <c r="Q388" i="19"/>
  <c r="Q387" i="19"/>
  <c r="Q386" i="19"/>
  <c r="Q385" i="19"/>
  <c r="Q384" i="19"/>
  <c r="Q383" i="19"/>
  <c r="Q382" i="19"/>
  <c r="Q381" i="19"/>
  <c r="Q380" i="19"/>
  <c r="Q379" i="19"/>
  <c r="Q378" i="19"/>
  <c r="Q377" i="19"/>
  <c r="Q376" i="19"/>
  <c r="Q375" i="19"/>
  <c r="Q374" i="19"/>
  <c r="Q373" i="19"/>
  <c r="Q372" i="19"/>
  <c r="Q371" i="19"/>
  <c r="Q370" i="19"/>
  <c r="Q369" i="19"/>
  <c r="Q368" i="19"/>
  <c r="Q367" i="19"/>
  <c r="Q366" i="19"/>
  <c r="Q365" i="19"/>
  <c r="Q364" i="19"/>
  <c r="Q363" i="19"/>
  <c r="Q362" i="19"/>
  <c r="Q361" i="19"/>
  <c r="Q360" i="19"/>
  <c r="Q359" i="19"/>
  <c r="Q358" i="19"/>
  <c r="Q357" i="19"/>
  <c r="Q356" i="19"/>
  <c r="Q355" i="19"/>
  <c r="Q354" i="19"/>
  <c r="Q353" i="19"/>
  <c r="Q352" i="19"/>
  <c r="Q351" i="19"/>
  <c r="Q350" i="19"/>
  <c r="Q349" i="19"/>
  <c r="Q348" i="19"/>
  <c r="Q347" i="19"/>
  <c r="Q346" i="19"/>
  <c r="Q345" i="19"/>
  <c r="Q344" i="19"/>
  <c r="Q343" i="19"/>
  <c r="Q342" i="19"/>
  <c r="Q341" i="19"/>
  <c r="Q340" i="19"/>
  <c r="Q339" i="19"/>
  <c r="Q338" i="19"/>
  <c r="Q337" i="19"/>
  <c r="Q336" i="19"/>
  <c r="Q335" i="19"/>
  <c r="Q334" i="19"/>
  <c r="Q333" i="19"/>
  <c r="Q332" i="19"/>
  <c r="Q331" i="19"/>
  <c r="Q330" i="19"/>
  <c r="Q329" i="19"/>
  <c r="Q328" i="19"/>
  <c r="Q327" i="19"/>
  <c r="Q326" i="19"/>
  <c r="Q325" i="19"/>
  <c r="Q324" i="19"/>
  <c r="Q323" i="19"/>
  <c r="Q322" i="19"/>
  <c r="Q321" i="19"/>
  <c r="Q320" i="19"/>
  <c r="Q319" i="19"/>
  <c r="Q318" i="19"/>
  <c r="Q317" i="19"/>
  <c r="Q316" i="19"/>
  <c r="Q315" i="19"/>
  <c r="Q314" i="19"/>
  <c r="Q313" i="19"/>
  <c r="Q312" i="19"/>
  <c r="Q311" i="19"/>
  <c r="Q310" i="19"/>
  <c r="Q309" i="19"/>
  <c r="Q308" i="19"/>
  <c r="Q307" i="19"/>
  <c r="Q306" i="19"/>
  <c r="Q305" i="19"/>
  <c r="Q304" i="19"/>
  <c r="Q303" i="19"/>
  <c r="Q302" i="19"/>
  <c r="Q301" i="19"/>
  <c r="Q300" i="19"/>
  <c r="Q299" i="19"/>
  <c r="Q298" i="19"/>
  <c r="Q297" i="19"/>
  <c r="Q296" i="19"/>
  <c r="Q295" i="19"/>
  <c r="Q294" i="19"/>
  <c r="Q293" i="19"/>
  <c r="Q292" i="19"/>
  <c r="Q291" i="19"/>
  <c r="Q290" i="19"/>
  <c r="Q289" i="19"/>
  <c r="Q288" i="19"/>
  <c r="Q287" i="19"/>
  <c r="Q286" i="19"/>
  <c r="Q285" i="19"/>
  <c r="Q284" i="19"/>
  <c r="Q283" i="19"/>
  <c r="Q282" i="19"/>
  <c r="Q281" i="19"/>
  <c r="Q280" i="19"/>
  <c r="Q279" i="19"/>
  <c r="Q278" i="19"/>
  <c r="Q277" i="19"/>
  <c r="Q276" i="19"/>
  <c r="Q275" i="19"/>
  <c r="Q274" i="19"/>
  <c r="Q273" i="19"/>
  <c r="Q272" i="19"/>
  <c r="Q271" i="19"/>
  <c r="Q270" i="19"/>
  <c r="Q269" i="19"/>
  <c r="Q268" i="19"/>
  <c r="Q267" i="19"/>
  <c r="Q266" i="19"/>
  <c r="Q265" i="19"/>
  <c r="Q264" i="19"/>
  <c r="Q263" i="19"/>
  <c r="Q262" i="19"/>
  <c r="Q261" i="19"/>
  <c r="Q260" i="19"/>
  <c r="Q259" i="19"/>
  <c r="Q258" i="19"/>
  <c r="Q257" i="19"/>
  <c r="Q256" i="19"/>
  <c r="Q255" i="19"/>
  <c r="Q254" i="19"/>
  <c r="Q253" i="19"/>
  <c r="Q252" i="19"/>
  <c r="Q251" i="19"/>
  <c r="Q250" i="19"/>
  <c r="Q249" i="19"/>
  <c r="Q248" i="19"/>
  <c r="Q247" i="19"/>
  <c r="Q246" i="19"/>
  <c r="Q245" i="19"/>
  <c r="Q244" i="19"/>
  <c r="Q243" i="19"/>
  <c r="Q242" i="19"/>
  <c r="Q241" i="19"/>
  <c r="Q240" i="19"/>
  <c r="Q239" i="19"/>
  <c r="Q238" i="19"/>
  <c r="Q237" i="19"/>
  <c r="Q236" i="19"/>
  <c r="Q235" i="19"/>
  <c r="Q234" i="19"/>
  <c r="Q233" i="19"/>
  <c r="Q232" i="19"/>
  <c r="Q231" i="19"/>
  <c r="Q230" i="19"/>
  <c r="Q229" i="19"/>
  <c r="Q228" i="19"/>
  <c r="Q227" i="19"/>
  <c r="Q226" i="19"/>
  <c r="Q225" i="19"/>
  <c r="Q224" i="19"/>
  <c r="Q223" i="19"/>
  <c r="Q222" i="19"/>
  <c r="Q221" i="19"/>
  <c r="Q220" i="19"/>
  <c r="Q219" i="19"/>
  <c r="Q218" i="19"/>
  <c r="Q217" i="19"/>
  <c r="Q216" i="19"/>
  <c r="Q215" i="19"/>
  <c r="Q214" i="19"/>
  <c r="Q213" i="19"/>
  <c r="Q212" i="19"/>
  <c r="Q211" i="19"/>
  <c r="Q210" i="19"/>
  <c r="Q209" i="19"/>
  <c r="Q208" i="19"/>
  <c r="Q207" i="19"/>
  <c r="Q206" i="19"/>
  <c r="Q205" i="19"/>
  <c r="Q204" i="19"/>
  <c r="Q203" i="19"/>
  <c r="Q202" i="19"/>
  <c r="Q201" i="19"/>
  <c r="Q200" i="19"/>
  <c r="Q199" i="19"/>
  <c r="Q198" i="19"/>
  <c r="Q197" i="19"/>
  <c r="Q196" i="19"/>
  <c r="Q195" i="19"/>
  <c r="Q194" i="19"/>
  <c r="Q193" i="19"/>
  <c r="Q192" i="19"/>
  <c r="Q191" i="19"/>
  <c r="Q190" i="19"/>
  <c r="Q189" i="19"/>
  <c r="Q188" i="19"/>
  <c r="Q187" i="19"/>
  <c r="Q186" i="19"/>
  <c r="Q185" i="19"/>
  <c r="Q184" i="19"/>
  <c r="Q183" i="19"/>
  <c r="Q182" i="19"/>
  <c r="Q181" i="19"/>
  <c r="Q180" i="19"/>
  <c r="Q179" i="19"/>
  <c r="Q178" i="19"/>
  <c r="Q177" i="19"/>
  <c r="Q176" i="19"/>
  <c r="Q175" i="19"/>
  <c r="Q174" i="19"/>
  <c r="Q173" i="19"/>
  <c r="Q172" i="19"/>
  <c r="Q171" i="19"/>
  <c r="Q170" i="19"/>
  <c r="Q169" i="19"/>
  <c r="Q168" i="19"/>
  <c r="Q167" i="19"/>
  <c r="Q166" i="19"/>
  <c r="Q165" i="19"/>
  <c r="Q164" i="19"/>
  <c r="Q163" i="19"/>
  <c r="Q162" i="19"/>
  <c r="Q161" i="19"/>
  <c r="Q160" i="19"/>
  <c r="Q159" i="19"/>
  <c r="Q158" i="19"/>
  <c r="Q157" i="19"/>
  <c r="Q156" i="19"/>
  <c r="Q155" i="19"/>
  <c r="Q154" i="19"/>
  <c r="Q153" i="19"/>
  <c r="Q152" i="19"/>
  <c r="Q151" i="19"/>
  <c r="Q150" i="19"/>
  <c r="Q149" i="19"/>
  <c r="Q148" i="19"/>
  <c r="Q147" i="19"/>
  <c r="Q146" i="19"/>
  <c r="Q145" i="19"/>
  <c r="Q144" i="19"/>
  <c r="Q143" i="19"/>
  <c r="Q142" i="19"/>
  <c r="Q141" i="19"/>
  <c r="Q140" i="19"/>
  <c r="Q139" i="19"/>
  <c r="Q138" i="19"/>
  <c r="Q137" i="19"/>
  <c r="Q136" i="19"/>
  <c r="Q135" i="19"/>
  <c r="Q134" i="19"/>
  <c r="Q133" i="19"/>
  <c r="Q132" i="19"/>
  <c r="Q131" i="19"/>
  <c r="Q130" i="19"/>
  <c r="Q129" i="19"/>
  <c r="Q128" i="19"/>
  <c r="Q127" i="19"/>
  <c r="Q126" i="19"/>
  <c r="Q125" i="19"/>
  <c r="Q124" i="19"/>
  <c r="Q123" i="19"/>
  <c r="Q122" i="19"/>
  <c r="Q121" i="19"/>
  <c r="Q120" i="19"/>
  <c r="Q119" i="19"/>
  <c r="Q118" i="19"/>
  <c r="Q117" i="19"/>
  <c r="Q116" i="19"/>
  <c r="Q115" i="19"/>
  <c r="Q114" i="19"/>
  <c r="Q113" i="19"/>
  <c r="Q112" i="19"/>
  <c r="Q111" i="19"/>
  <c r="Q110" i="19"/>
  <c r="Q109" i="19"/>
  <c r="Q108" i="19"/>
  <c r="Q107" i="19"/>
  <c r="Q106" i="19"/>
  <c r="Q105" i="19"/>
  <c r="Q104" i="19"/>
  <c r="Q103" i="19"/>
  <c r="Q102" i="19"/>
  <c r="Q101" i="19"/>
  <c r="Q100" i="19"/>
  <c r="Q99" i="19"/>
  <c r="Q98" i="19"/>
  <c r="Q97" i="19"/>
  <c r="Q96" i="19"/>
  <c r="Q95" i="19"/>
  <c r="Q94" i="19"/>
  <c r="Q93" i="19"/>
  <c r="Q92" i="19"/>
  <c r="Q91" i="19"/>
  <c r="Q90" i="19"/>
  <c r="Q89" i="19"/>
  <c r="Q88" i="19"/>
  <c r="Q87" i="19"/>
  <c r="Q86" i="19"/>
  <c r="Q85" i="19"/>
  <c r="Q84" i="19"/>
  <c r="Q83" i="19"/>
  <c r="Q82" i="19"/>
  <c r="Q81" i="19"/>
  <c r="Q80" i="19"/>
  <c r="Q79" i="19"/>
  <c r="Q78" i="19"/>
  <c r="Q77" i="19"/>
  <c r="Q76" i="19"/>
  <c r="Q75" i="19"/>
  <c r="Q74" i="19"/>
  <c r="Q73" i="19"/>
  <c r="Q72" i="19"/>
  <c r="Q71" i="19"/>
  <c r="Q70" i="19"/>
  <c r="Q69" i="19"/>
  <c r="Q68" i="19"/>
  <c r="Q67" i="19"/>
  <c r="Q66" i="19"/>
  <c r="Q65" i="19"/>
  <c r="Q64" i="19"/>
  <c r="Q63" i="19"/>
  <c r="Q62" i="19"/>
  <c r="Q61" i="19"/>
  <c r="Q60" i="19"/>
  <c r="Q59" i="19"/>
  <c r="Q58" i="19"/>
  <c r="Q57" i="19"/>
  <c r="Q56" i="19"/>
  <c r="Q55" i="19"/>
  <c r="Q54" i="19"/>
  <c r="Q53" i="19"/>
  <c r="Q52" i="19"/>
  <c r="Q51" i="19"/>
  <c r="Q50" i="19"/>
  <c r="Q49" i="19"/>
  <c r="Q48" i="19"/>
  <c r="Q47" i="19"/>
  <c r="Q46" i="19"/>
  <c r="Q45" i="19"/>
  <c r="Q44" i="19"/>
  <c r="Q43" i="19"/>
  <c r="Q42" i="19"/>
  <c r="Q41" i="19"/>
  <c r="Q40" i="19"/>
  <c r="Q39" i="19"/>
  <c r="Q38" i="19"/>
  <c r="Q37" i="19"/>
  <c r="Q36" i="19"/>
  <c r="Q35" i="19"/>
  <c r="Q34" i="19"/>
  <c r="Q33" i="19"/>
  <c r="Q32" i="19"/>
  <c r="Q31" i="19"/>
  <c r="Q30" i="19"/>
  <c r="Q29" i="19"/>
  <c r="Q28" i="19"/>
  <c r="Q27" i="19"/>
  <c r="Q26" i="19"/>
  <c r="Q25" i="19"/>
  <c r="Q24" i="19"/>
  <c r="Q23" i="19"/>
  <c r="Q22" i="19"/>
  <c r="Q21" i="19"/>
  <c r="Q20" i="19"/>
  <c r="Q19" i="19"/>
  <c r="Q18" i="19"/>
  <c r="Q17" i="19"/>
  <c r="Q16" i="19"/>
  <c r="Q15" i="19"/>
  <c r="Q14" i="19"/>
  <c r="Q151" i="1"/>
  <c r="R151" i="1" s="1"/>
  <c r="Q152" i="1"/>
  <c r="Q153" i="1"/>
  <c r="Q154" i="1"/>
  <c r="Q155" i="1"/>
  <c r="R155" i="1" s="1"/>
  <c r="Q156" i="1"/>
  <c r="Q157" i="1"/>
  <c r="Q158" i="1"/>
  <c r="R158" i="1" s="1"/>
  <c r="Q159" i="1"/>
  <c r="R159" i="1" s="1"/>
  <c r="Q160" i="1"/>
  <c r="R160" i="1" s="1"/>
  <c r="Q161" i="1"/>
  <c r="R161" i="1" s="1"/>
  <c r="Q162" i="1"/>
  <c r="R162" i="1" s="1"/>
  <c r="Q163" i="1"/>
  <c r="R163" i="1" s="1"/>
  <c r="Q164" i="1"/>
  <c r="Q165" i="1"/>
  <c r="Q166" i="1"/>
  <c r="Q167" i="1"/>
  <c r="Q168" i="1"/>
  <c r="Q169" i="1"/>
  <c r="R169" i="1" s="1"/>
  <c r="Q170" i="1"/>
  <c r="R170" i="1" s="1"/>
  <c r="Q171" i="1"/>
  <c r="Q172" i="1"/>
  <c r="R172" i="1" s="1"/>
  <c r="Q173" i="1"/>
  <c r="R173" i="1" s="1"/>
  <c r="Q174" i="1"/>
  <c r="R174" i="1" s="1"/>
  <c r="Q175" i="1"/>
  <c r="R175" i="1" s="1"/>
  <c r="Q176" i="1"/>
  <c r="Q177" i="1"/>
  <c r="Q178" i="1"/>
  <c r="Q179" i="1"/>
  <c r="Q180" i="1"/>
  <c r="Q181" i="1"/>
  <c r="Q182" i="1"/>
  <c r="R182" i="1" s="1"/>
  <c r="Q183" i="1"/>
  <c r="R183" i="1" s="1"/>
  <c r="Q184" i="1"/>
  <c r="R184" i="1" s="1"/>
  <c r="Q185" i="1"/>
  <c r="R185" i="1" s="1"/>
  <c r="Q186" i="1"/>
  <c r="R186" i="1" s="1"/>
  <c r="Q187" i="1"/>
  <c r="R187" i="1" s="1"/>
  <c r="Q188" i="1"/>
  <c r="R188" i="1" s="1"/>
  <c r="Q189" i="1"/>
  <c r="Q190" i="1"/>
  <c r="Q191" i="1"/>
  <c r="Q192" i="1"/>
  <c r="Q193" i="1"/>
  <c r="Q194" i="1"/>
  <c r="R194" i="1" s="1"/>
  <c r="Q195" i="1"/>
  <c r="R195" i="1" s="1"/>
  <c r="Q196" i="1"/>
  <c r="R196" i="1" s="1"/>
  <c r="Q197" i="1"/>
  <c r="R197" i="1" s="1"/>
  <c r="Q198" i="1"/>
  <c r="R198" i="1" s="1"/>
  <c r="Q199" i="1"/>
  <c r="R199" i="1" s="1"/>
  <c r="Q200" i="1"/>
  <c r="R200" i="1" s="1"/>
  <c r="Q201" i="1"/>
  <c r="Q202" i="1"/>
  <c r="Q203" i="1"/>
  <c r="R203" i="1" s="1"/>
  <c r="Q204" i="1"/>
  <c r="Q205" i="1"/>
  <c r="Q206" i="1"/>
  <c r="R206" i="1" s="1"/>
  <c r="Q207" i="1"/>
  <c r="Q208" i="1"/>
  <c r="Q209" i="1"/>
  <c r="R209" i="1" s="1"/>
  <c r="Q210" i="1"/>
  <c r="R210" i="1" s="1"/>
  <c r="Q211" i="1"/>
  <c r="R211" i="1" s="1"/>
  <c r="Q212" i="1"/>
  <c r="Q213" i="1"/>
  <c r="Q214" i="1"/>
  <c r="Q215" i="1"/>
  <c r="Q216" i="1"/>
  <c r="Q217" i="1"/>
  <c r="Q218" i="1"/>
  <c r="R218" i="1" s="1"/>
  <c r="Q219" i="1"/>
  <c r="R219" i="1" s="1"/>
  <c r="Q220" i="1"/>
  <c r="R220" i="1" s="1"/>
  <c r="Q221" i="1"/>
  <c r="R221" i="1" s="1"/>
  <c r="Q222" i="1"/>
  <c r="R222" i="1" s="1"/>
  <c r="Q223" i="1"/>
  <c r="R223" i="1" s="1"/>
  <c r="Q224" i="1"/>
  <c r="Q225" i="1"/>
  <c r="Q226" i="1"/>
  <c r="Q227" i="1"/>
  <c r="R227" i="1" s="1"/>
  <c r="Q228" i="1"/>
  <c r="Q229" i="1"/>
  <c r="Q230" i="1"/>
  <c r="R230" i="1" s="1"/>
  <c r="Q231" i="1"/>
  <c r="Q232" i="1"/>
  <c r="R232" i="1" s="1"/>
  <c r="Q233" i="1"/>
  <c r="R233" i="1" s="1"/>
  <c r="Q234" i="1"/>
  <c r="R234" i="1" s="1"/>
  <c r="Q235" i="1"/>
  <c r="R235" i="1" s="1"/>
  <c r="Q236" i="1"/>
  <c r="Q237" i="1"/>
  <c r="Q238" i="1"/>
  <c r="Q239" i="1"/>
  <c r="Q240" i="1"/>
  <c r="Q241" i="1"/>
  <c r="R241" i="1" s="1"/>
  <c r="Q242" i="1"/>
  <c r="R242" i="1" s="1"/>
  <c r="Q243" i="1"/>
  <c r="R243" i="1" s="1"/>
  <c r="Q244" i="1"/>
  <c r="R244" i="1" s="1"/>
  <c r="Q245" i="1"/>
  <c r="R245" i="1" s="1"/>
  <c r="Q246" i="1"/>
  <c r="R246" i="1" s="1"/>
  <c r="Q247" i="1"/>
  <c r="R247" i="1" s="1"/>
  <c r="Q248" i="1"/>
  <c r="Q249" i="1"/>
  <c r="Q250" i="1"/>
  <c r="Q251" i="1"/>
  <c r="Q252" i="1"/>
  <c r="Q253" i="1"/>
  <c r="Q254" i="1"/>
  <c r="R254" i="1" s="1"/>
  <c r="Q255" i="1"/>
  <c r="R255" i="1" s="1"/>
  <c r="Q256" i="1"/>
  <c r="R256" i="1" s="1"/>
  <c r="Q257" i="1"/>
  <c r="R257" i="1" s="1"/>
  <c r="Q258" i="1"/>
  <c r="R258" i="1" s="1"/>
  <c r="Q259" i="1"/>
  <c r="R259" i="1" s="1"/>
  <c r="Q260" i="1"/>
  <c r="R260" i="1" s="1"/>
  <c r="Q261" i="1"/>
  <c r="Q262" i="1"/>
  <c r="Q263" i="1"/>
  <c r="Q264" i="1"/>
  <c r="Q265" i="1"/>
  <c r="Q266" i="1"/>
  <c r="R266" i="1" s="1"/>
  <c r="Q267" i="1"/>
  <c r="R267" i="1" s="1"/>
  <c r="Q268" i="1"/>
  <c r="R268" i="1" s="1"/>
  <c r="Q269" i="1"/>
  <c r="R269" i="1" s="1"/>
  <c r="Q270" i="1"/>
  <c r="R270" i="1" s="1"/>
  <c r="Q271" i="1"/>
  <c r="R271" i="1" s="1"/>
  <c r="Q272" i="1"/>
  <c r="R272" i="1" s="1"/>
  <c r="Q273" i="1"/>
  <c r="Q274" i="1"/>
  <c r="Q275" i="1"/>
  <c r="Q276" i="1"/>
  <c r="Q277" i="1"/>
  <c r="Q278" i="1"/>
  <c r="R278" i="1" s="1"/>
  <c r="Q279" i="1"/>
  <c r="R279" i="1" s="1"/>
  <c r="Q280" i="1"/>
  <c r="R280" i="1" s="1"/>
  <c r="Q281" i="1"/>
  <c r="R281" i="1" s="1"/>
  <c r="Q282" i="1"/>
  <c r="R282" i="1" s="1"/>
  <c r="Q283" i="1"/>
  <c r="R283" i="1" s="1"/>
  <c r="Q284" i="1"/>
  <c r="Q285" i="1"/>
  <c r="Q286" i="1"/>
  <c r="Q287" i="1"/>
  <c r="R287" i="1" s="1"/>
  <c r="Q288" i="1"/>
  <c r="Q289" i="1"/>
  <c r="Q290" i="1"/>
  <c r="R290" i="1" s="1"/>
  <c r="Q291" i="1"/>
  <c r="Q292" i="1"/>
  <c r="Q293" i="1"/>
  <c r="R293" i="1" s="1"/>
  <c r="Q294" i="1"/>
  <c r="R294" i="1" s="1"/>
  <c r="Q295" i="1"/>
  <c r="Q296" i="1"/>
  <c r="Q297" i="1"/>
  <c r="Q298" i="1"/>
  <c r="Q299" i="1"/>
  <c r="R299" i="1" s="1"/>
  <c r="Q300" i="1"/>
  <c r="Q301" i="1"/>
  <c r="Q302" i="1"/>
  <c r="R302" i="1" s="1"/>
  <c r="Q303" i="1"/>
  <c r="R303" i="1" s="1"/>
  <c r="Q304" i="1"/>
  <c r="R304" i="1" s="1"/>
  <c r="Q305" i="1"/>
  <c r="R305" i="1" s="1"/>
  <c r="Q306" i="1"/>
  <c r="R306" i="1" s="1"/>
  <c r="Q307" i="1"/>
  <c r="R307" i="1" s="1"/>
  <c r="Q308" i="1"/>
  <c r="Q309" i="1"/>
  <c r="Q310" i="1"/>
  <c r="Q311" i="1"/>
  <c r="Q312" i="1"/>
  <c r="Q313" i="1"/>
  <c r="R313" i="1" s="1"/>
  <c r="Q314" i="1"/>
  <c r="R314" i="1" s="1"/>
  <c r="Q315" i="1"/>
  <c r="Q316" i="1"/>
  <c r="R316" i="1" s="1"/>
  <c r="Q317" i="1"/>
  <c r="R317" i="1" s="1"/>
  <c r="Q318" i="1"/>
  <c r="R318" i="1" s="1"/>
  <c r="Q319" i="1"/>
  <c r="Q320" i="1"/>
  <c r="Q321" i="1"/>
  <c r="Q322" i="1"/>
  <c r="Q323" i="1"/>
  <c r="R323" i="1" s="1"/>
  <c r="Q324" i="1"/>
  <c r="Q325" i="1"/>
  <c r="Q326" i="1"/>
  <c r="R326" i="1" s="1"/>
  <c r="Q327" i="1"/>
  <c r="R327" i="1" s="1"/>
  <c r="Q328" i="1"/>
  <c r="R328" i="1" s="1"/>
  <c r="Q329" i="1"/>
  <c r="R329" i="1" s="1"/>
  <c r="Q330" i="1"/>
  <c r="R330" i="1" s="1"/>
  <c r="Q331" i="1"/>
  <c r="R331" i="1" s="1"/>
  <c r="Q332" i="1"/>
  <c r="R332" i="1" s="1"/>
  <c r="Q333" i="1"/>
  <c r="Q334" i="1"/>
  <c r="Q335" i="1"/>
  <c r="Q336" i="1"/>
  <c r="Q337" i="1"/>
  <c r="Q338" i="1"/>
  <c r="R338" i="1" s="1"/>
  <c r="Q339" i="1"/>
  <c r="R339" i="1" s="1"/>
  <c r="Q340" i="1"/>
  <c r="R340" i="1" s="1"/>
  <c r="Q341" i="1"/>
  <c r="R341" i="1" s="1"/>
  <c r="Q342" i="1"/>
  <c r="R342" i="1" s="1"/>
  <c r="Q343" i="1"/>
  <c r="R343" i="1" s="1"/>
  <c r="Q344" i="1"/>
  <c r="R344" i="1" s="1"/>
  <c r="Q345" i="1"/>
  <c r="Q346" i="1"/>
  <c r="Q347" i="1"/>
  <c r="Q348" i="1"/>
  <c r="Q349" i="1"/>
  <c r="Q350" i="1"/>
  <c r="R350" i="1" s="1"/>
  <c r="Q351" i="1"/>
  <c r="R351" i="1" s="1"/>
  <c r="Q352" i="1"/>
  <c r="R352" i="1" s="1"/>
  <c r="Q353" i="1"/>
  <c r="R353" i="1" s="1"/>
  <c r="Q354" i="1"/>
  <c r="R354" i="1" s="1"/>
  <c r="Q355" i="1"/>
  <c r="R355" i="1" s="1"/>
  <c r="Q356" i="1"/>
  <c r="Q357" i="1"/>
  <c r="Q358" i="1"/>
  <c r="Q359" i="1"/>
  <c r="Q360" i="1"/>
  <c r="Q361" i="1"/>
  <c r="Q362" i="1"/>
  <c r="R362" i="1" s="1"/>
  <c r="Q363" i="1"/>
  <c r="R363" i="1" s="1"/>
  <c r="Q364" i="1"/>
  <c r="R364" i="1" s="1"/>
  <c r="Q365" i="1"/>
  <c r="R365" i="1" s="1"/>
  <c r="Q366" i="1"/>
  <c r="R366" i="1" s="1"/>
  <c r="Q367" i="1"/>
  <c r="R367" i="1" s="1"/>
  <c r="Q368" i="1"/>
  <c r="Q369" i="1"/>
  <c r="Q370" i="1"/>
  <c r="Q371" i="1"/>
  <c r="R371" i="1" s="1"/>
  <c r="Q372" i="1"/>
  <c r="Q373" i="1"/>
  <c r="Q374" i="1"/>
  <c r="R374" i="1" s="1"/>
  <c r="Q375" i="1"/>
  <c r="R375" i="1" s="1"/>
  <c r="Q376" i="1"/>
  <c r="R376" i="1" s="1"/>
  <c r="Q377" i="1"/>
  <c r="R377" i="1" s="1"/>
  <c r="Q378" i="1"/>
  <c r="R378" i="1" s="1"/>
  <c r="Q379" i="1"/>
  <c r="R379" i="1" s="1"/>
  <c r="Q380" i="1"/>
  <c r="Q381" i="1"/>
  <c r="Q382" i="1"/>
  <c r="Q383" i="1"/>
  <c r="Q384" i="1"/>
  <c r="Q385" i="1"/>
  <c r="R385" i="1" s="1"/>
  <c r="Q386" i="1"/>
  <c r="R386" i="1" s="1"/>
  <c r="Q387" i="1"/>
  <c r="R387" i="1" s="1"/>
  <c r="Q388" i="1"/>
  <c r="R388" i="1" s="1"/>
  <c r="Q389" i="1"/>
  <c r="R389" i="1" s="1"/>
  <c r="Q390" i="1"/>
  <c r="R390" i="1" s="1"/>
  <c r="Q391" i="1"/>
  <c r="R391" i="1" s="1"/>
  <c r="Q392" i="1"/>
  <c r="Q393" i="1"/>
  <c r="Q394" i="1"/>
  <c r="Q395" i="1"/>
  <c r="Q396" i="1"/>
  <c r="Q397" i="1"/>
  <c r="Q398" i="1"/>
  <c r="R398" i="1" s="1"/>
  <c r="Q399" i="1"/>
  <c r="R399" i="1" s="1"/>
  <c r="Q400" i="1"/>
  <c r="R400" i="1" s="1"/>
  <c r="Q401" i="1"/>
  <c r="R401" i="1" s="1"/>
  <c r="Q402" i="1"/>
  <c r="R402" i="1" s="1"/>
  <c r="Q403" i="1"/>
  <c r="R403" i="1" s="1"/>
  <c r="Q404" i="1"/>
  <c r="R404" i="1" s="1"/>
  <c r="Q405" i="1"/>
  <c r="Q406" i="1"/>
  <c r="Q407" i="1"/>
  <c r="Q408" i="1"/>
  <c r="Q409" i="1"/>
  <c r="Q410" i="1"/>
  <c r="R410" i="1" s="1"/>
  <c r="Q411" i="1"/>
  <c r="R411" i="1" s="1"/>
  <c r="Q412" i="1"/>
  <c r="R412" i="1" s="1"/>
  <c r="Q413" i="1"/>
  <c r="R413" i="1" s="1"/>
  <c r="Q414" i="1"/>
  <c r="R414" i="1" s="1"/>
  <c r="Q415" i="1"/>
  <c r="R415" i="1" s="1"/>
  <c r="Q416" i="1"/>
  <c r="R416" i="1" s="1"/>
  <c r="Q417" i="1"/>
  <c r="Q418" i="1"/>
  <c r="Q419" i="1"/>
  <c r="Q420" i="1"/>
  <c r="Q421" i="1"/>
  <c r="Q422" i="1"/>
  <c r="R422" i="1" s="1"/>
  <c r="Q423" i="1"/>
  <c r="R423" i="1" s="1"/>
  <c r="Q424" i="1"/>
  <c r="R424" i="1" s="1"/>
  <c r="Q425" i="1"/>
  <c r="R425" i="1" s="1"/>
  <c r="Q426" i="1"/>
  <c r="R426" i="1" s="1"/>
  <c r="Q427" i="1"/>
  <c r="R427" i="1" s="1"/>
  <c r="Q428" i="1"/>
  <c r="Q429" i="1"/>
  <c r="Q430" i="1"/>
  <c r="Q431" i="1"/>
  <c r="Q432" i="1"/>
  <c r="Q433" i="1"/>
  <c r="Q434" i="1"/>
  <c r="Q435" i="1"/>
  <c r="Q436" i="1"/>
  <c r="Q437" i="1"/>
  <c r="R437" i="1" s="1"/>
  <c r="Q438" i="1"/>
  <c r="R438" i="1" s="1"/>
  <c r="Q439" i="1"/>
  <c r="R439" i="1" s="1"/>
  <c r="Q440" i="1"/>
  <c r="Q441" i="1"/>
  <c r="Q442" i="1"/>
  <c r="Q443" i="1"/>
  <c r="R443" i="1" s="1"/>
  <c r="Q444" i="1"/>
  <c r="Q445" i="1"/>
  <c r="Q446" i="1"/>
  <c r="R446" i="1" s="1"/>
  <c r="Q447" i="1"/>
  <c r="R447" i="1" s="1"/>
  <c r="Q448" i="1"/>
  <c r="R448" i="1" s="1"/>
  <c r="Q449" i="1"/>
  <c r="R449" i="1" s="1"/>
  <c r="Q450" i="1"/>
  <c r="R450" i="1" s="1"/>
  <c r="Q451" i="1"/>
  <c r="R451" i="1" s="1"/>
  <c r="Q452" i="1"/>
  <c r="Q453" i="1"/>
  <c r="Q454" i="1"/>
  <c r="Q455" i="1"/>
  <c r="Q456" i="1"/>
  <c r="Q457" i="1"/>
  <c r="R457" i="1" s="1"/>
  <c r="Q458" i="1"/>
  <c r="R458" i="1" s="1"/>
  <c r="Q459" i="1"/>
  <c r="R459" i="1" s="1"/>
  <c r="Q460" i="1"/>
  <c r="R460" i="1" s="1"/>
  <c r="Q461" i="1"/>
  <c r="R461" i="1" s="1"/>
  <c r="Q462" i="1"/>
  <c r="R462" i="1" s="1"/>
  <c r="Q463" i="1"/>
  <c r="R463" i="1" s="1"/>
  <c r="Q464" i="1"/>
  <c r="Q465" i="1"/>
  <c r="Q466" i="1"/>
  <c r="Q467" i="1"/>
  <c r="Q468" i="1"/>
  <c r="Q469" i="1"/>
  <c r="Q470" i="1"/>
  <c r="Q471" i="1"/>
  <c r="R471" i="1" s="1"/>
  <c r="Q472" i="1"/>
  <c r="R472" i="1" s="1"/>
  <c r="Q473" i="1"/>
  <c r="R473" i="1" s="1"/>
  <c r="Q474" i="1"/>
  <c r="R474" i="1" s="1"/>
  <c r="Q475" i="1"/>
  <c r="R475" i="1" s="1"/>
  <c r="Q476" i="1"/>
  <c r="R476" i="1" s="1"/>
  <c r="Q477" i="1"/>
  <c r="Q478" i="1"/>
  <c r="Q479" i="1"/>
  <c r="R479" i="1" s="1"/>
  <c r="Q480" i="1"/>
  <c r="Q481" i="1"/>
  <c r="Q482" i="1"/>
  <c r="R482" i="1" s="1"/>
  <c r="Q483" i="1"/>
  <c r="R483" i="1" s="1"/>
  <c r="Q484" i="1"/>
  <c r="R484" i="1" s="1"/>
  <c r="Q485" i="1"/>
  <c r="R485" i="1" s="1"/>
  <c r="Q486" i="1"/>
  <c r="R486" i="1" s="1"/>
  <c r="Q487" i="1"/>
  <c r="R487" i="1" s="1"/>
  <c r="Q488" i="1"/>
  <c r="R488" i="1" s="1"/>
  <c r="Q489" i="1"/>
  <c r="Q490" i="1"/>
  <c r="Q491" i="1"/>
  <c r="Q492" i="1"/>
  <c r="Q493" i="1"/>
  <c r="Q494" i="1"/>
  <c r="R494" i="1" s="1"/>
  <c r="Q495" i="1"/>
  <c r="R495" i="1" s="1"/>
  <c r="Q496" i="1"/>
  <c r="R496" i="1" s="1"/>
  <c r="Q497" i="1"/>
  <c r="R497" i="1" s="1"/>
  <c r="Q498" i="1"/>
  <c r="R498" i="1" s="1"/>
  <c r="Q499" i="1"/>
  <c r="R499" i="1" s="1"/>
  <c r="Q500" i="1"/>
  <c r="Q501" i="1"/>
  <c r="Q502" i="1"/>
  <c r="Q503" i="1"/>
  <c r="Q504" i="1"/>
  <c r="Q505" i="1"/>
  <c r="Q506" i="1"/>
  <c r="R506" i="1" s="1"/>
  <c r="Q507" i="1"/>
  <c r="R507" i="1" s="1"/>
  <c r="Q508" i="1"/>
  <c r="R508" i="1" s="1"/>
  <c r="Q509" i="1"/>
  <c r="R509" i="1" s="1"/>
  <c r="Q510" i="1"/>
  <c r="R510" i="1" s="1"/>
  <c r="Q511" i="1"/>
  <c r="R511" i="1" s="1"/>
  <c r="Q512" i="1"/>
  <c r="Q513" i="1"/>
  <c r="Q514" i="1"/>
  <c r="Q515" i="1"/>
  <c r="R515" i="1" s="1"/>
  <c r="Q516" i="1"/>
  <c r="Q517" i="1"/>
  <c r="Q518" i="1"/>
  <c r="R518" i="1" s="1"/>
  <c r="Q519" i="1"/>
  <c r="Q520" i="1"/>
  <c r="Q521" i="1"/>
  <c r="R521" i="1" s="1"/>
  <c r="Q522" i="1"/>
  <c r="R522" i="1" s="1"/>
  <c r="Q523" i="1"/>
  <c r="R523" i="1" s="1"/>
  <c r="Q524" i="1"/>
  <c r="Q525" i="1"/>
  <c r="Q526" i="1"/>
  <c r="Q527" i="1"/>
  <c r="R527" i="1" s="1"/>
  <c r="Q528" i="1"/>
  <c r="Q529" i="1"/>
  <c r="R529" i="1" s="1"/>
  <c r="Q530" i="1"/>
  <c r="R530" i="1" s="1"/>
  <c r="Q531" i="1"/>
  <c r="R531" i="1" s="1"/>
  <c r="Q532" i="1"/>
  <c r="R532" i="1" s="1"/>
  <c r="Q533" i="1"/>
  <c r="R533" i="1" s="1"/>
  <c r="Q534" i="1"/>
  <c r="R534" i="1" s="1"/>
  <c r="Q535" i="1"/>
  <c r="R535" i="1" s="1"/>
  <c r="Q536" i="1"/>
  <c r="Q537" i="1"/>
  <c r="Q538" i="1"/>
  <c r="Q539" i="1"/>
  <c r="Q540" i="1"/>
  <c r="Q541" i="1"/>
  <c r="Q542" i="1"/>
  <c r="Q543" i="1"/>
  <c r="R543" i="1" s="1"/>
  <c r="Q544" i="1"/>
  <c r="R544" i="1" s="1"/>
  <c r="Q545" i="1"/>
  <c r="R545" i="1" s="1"/>
  <c r="Q546" i="1"/>
  <c r="R546" i="1" s="1"/>
  <c r="Q547" i="1"/>
  <c r="R547" i="1" s="1"/>
  <c r="Q548" i="1"/>
  <c r="R548" i="1" s="1"/>
  <c r="Q549" i="1"/>
  <c r="Q550" i="1"/>
  <c r="Q551" i="1"/>
  <c r="Q552" i="1"/>
  <c r="Q553" i="1"/>
  <c r="Q554" i="1"/>
  <c r="R554" i="1" s="1"/>
  <c r="Q555" i="1"/>
  <c r="R555" i="1" s="1"/>
  <c r="Q556" i="1"/>
  <c r="R556" i="1" s="1"/>
  <c r="Q557" i="1"/>
  <c r="R557" i="1" s="1"/>
  <c r="Q558" i="1"/>
  <c r="R558" i="1" s="1"/>
  <c r="Q559" i="1"/>
  <c r="R559" i="1" s="1"/>
  <c r="Q560" i="1"/>
  <c r="R560" i="1" s="1"/>
  <c r="Q561" i="1"/>
  <c r="Q562" i="1"/>
  <c r="Q563" i="1"/>
  <c r="Q564" i="1"/>
  <c r="Q565" i="1"/>
  <c r="Q566" i="1"/>
  <c r="R566" i="1" s="1"/>
  <c r="Q567" i="1"/>
  <c r="R567" i="1" s="1"/>
  <c r="Q568" i="1"/>
  <c r="R568" i="1" s="1"/>
  <c r="Q569" i="1"/>
  <c r="R569" i="1" s="1"/>
  <c r="Q570" i="1"/>
  <c r="R570" i="1" s="1"/>
  <c r="O151" i="1"/>
  <c r="P151" i="1" s="1"/>
  <c r="O152" i="1"/>
  <c r="O153" i="1"/>
  <c r="O154" i="1"/>
  <c r="P154" i="1" s="1"/>
  <c r="O155" i="1"/>
  <c r="O156" i="1"/>
  <c r="P156" i="1" s="1"/>
  <c r="O157" i="1"/>
  <c r="P157" i="1" s="1"/>
  <c r="O158" i="1"/>
  <c r="P158" i="1" s="1"/>
  <c r="O159" i="1"/>
  <c r="P159" i="1" s="1"/>
  <c r="O160" i="1"/>
  <c r="P160" i="1" s="1"/>
  <c r="O161" i="1"/>
  <c r="P161" i="1" s="1"/>
  <c r="O162" i="1"/>
  <c r="P162" i="1" s="1"/>
  <c r="O163" i="1"/>
  <c r="P163" i="1" s="1"/>
  <c r="O164" i="1"/>
  <c r="P164" i="1" s="1"/>
  <c r="O165" i="1"/>
  <c r="O166" i="1"/>
  <c r="O167" i="1"/>
  <c r="O168" i="1"/>
  <c r="O169" i="1"/>
  <c r="O170" i="1"/>
  <c r="P170" i="1" s="1"/>
  <c r="O171" i="1"/>
  <c r="P171" i="1" s="1"/>
  <c r="O172" i="1"/>
  <c r="P172" i="1" s="1"/>
  <c r="O173" i="1"/>
  <c r="P173" i="1" s="1"/>
  <c r="O174" i="1"/>
  <c r="P174" i="1" s="1"/>
  <c r="O175" i="1"/>
  <c r="P175" i="1" s="1"/>
  <c r="O176" i="1"/>
  <c r="O177" i="1"/>
  <c r="O178" i="1"/>
  <c r="P178" i="1" s="1"/>
  <c r="O179" i="1"/>
  <c r="O180" i="1"/>
  <c r="P180" i="1" s="1"/>
  <c r="O181" i="1"/>
  <c r="P181" i="1" s="1"/>
  <c r="O182" i="1"/>
  <c r="O183" i="1"/>
  <c r="P183" i="1" s="1"/>
  <c r="O184" i="1"/>
  <c r="P184" i="1" s="1"/>
  <c r="O185" i="1"/>
  <c r="P185" i="1" s="1"/>
  <c r="O186" i="1"/>
  <c r="P186" i="1" s="1"/>
  <c r="O187" i="1"/>
  <c r="P187" i="1" s="1"/>
  <c r="O188" i="1"/>
  <c r="O189" i="1"/>
  <c r="O190" i="1"/>
  <c r="O191" i="1"/>
  <c r="P191" i="1" s="1"/>
  <c r="O192" i="1"/>
  <c r="O193" i="1"/>
  <c r="O194" i="1"/>
  <c r="P194" i="1" s="1"/>
  <c r="O195" i="1"/>
  <c r="P195" i="1" s="1"/>
  <c r="O196" i="1"/>
  <c r="P196" i="1" s="1"/>
  <c r="O197" i="1"/>
  <c r="O198" i="1"/>
  <c r="P198" i="1" s="1"/>
  <c r="O199" i="1"/>
  <c r="P199" i="1" s="1"/>
  <c r="O200" i="1"/>
  <c r="O201" i="1"/>
  <c r="O202" i="1"/>
  <c r="P202" i="1" s="1"/>
  <c r="O203" i="1"/>
  <c r="P203" i="1" s="1"/>
  <c r="O204" i="1"/>
  <c r="P204" i="1" s="1"/>
  <c r="O205" i="1"/>
  <c r="P205" i="1" s="1"/>
  <c r="O206" i="1"/>
  <c r="P206" i="1" s="1"/>
  <c r="O207" i="1"/>
  <c r="P207" i="1" s="1"/>
  <c r="O208" i="1"/>
  <c r="P208" i="1" s="1"/>
  <c r="O209" i="1"/>
  <c r="P209" i="1" s="1"/>
  <c r="O210" i="1"/>
  <c r="P210" i="1" s="1"/>
  <c r="O211" i="1"/>
  <c r="P211" i="1" s="1"/>
  <c r="O212" i="1"/>
  <c r="P212" i="1" s="1"/>
  <c r="O213" i="1"/>
  <c r="O214" i="1"/>
  <c r="O215" i="1"/>
  <c r="O216" i="1"/>
  <c r="O217" i="1"/>
  <c r="P217" i="1" s="1"/>
  <c r="O218" i="1"/>
  <c r="P218" i="1" s="1"/>
  <c r="O219" i="1"/>
  <c r="P219" i="1" s="1"/>
  <c r="O220" i="1"/>
  <c r="P220" i="1" s="1"/>
  <c r="O221" i="1"/>
  <c r="P221" i="1" s="1"/>
  <c r="O222" i="1"/>
  <c r="P222" i="1" s="1"/>
  <c r="O223" i="1"/>
  <c r="O224" i="1"/>
  <c r="O225" i="1"/>
  <c r="O226" i="1"/>
  <c r="P226" i="1" s="1"/>
  <c r="O227" i="1"/>
  <c r="O228" i="1"/>
  <c r="P228" i="1" s="1"/>
  <c r="O229" i="1"/>
  <c r="P229" i="1" s="1"/>
  <c r="O230" i="1"/>
  <c r="P230" i="1" s="1"/>
  <c r="O231" i="1"/>
  <c r="P231" i="1" s="1"/>
  <c r="O232" i="1"/>
  <c r="P232" i="1" s="1"/>
  <c r="O233" i="1"/>
  <c r="P233" i="1" s="1"/>
  <c r="O234" i="1"/>
  <c r="P234" i="1" s="1"/>
  <c r="O235" i="1"/>
  <c r="P235" i="1" s="1"/>
  <c r="O236" i="1"/>
  <c r="O237" i="1"/>
  <c r="O238" i="1"/>
  <c r="O239" i="1"/>
  <c r="O240" i="1"/>
  <c r="O241" i="1"/>
  <c r="O242" i="1"/>
  <c r="P242" i="1" s="1"/>
  <c r="O243" i="1"/>
  <c r="P243" i="1" s="1"/>
  <c r="O244" i="1"/>
  <c r="P244" i="1" s="1"/>
  <c r="O245" i="1"/>
  <c r="P245" i="1" s="1"/>
  <c r="O246" i="1"/>
  <c r="P246" i="1" s="1"/>
  <c r="O247" i="1"/>
  <c r="P247" i="1" s="1"/>
  <c r="O248" i="1"/>
  <c r="P248" i="1" s="1"/>
  <c r="O249" i="1"/>
  <c r="O250" i="1"/>
  <c r="P250" i="1" s="1"/>
  <c r="O251" i="1"/>
  <c r="P251" i="1" s="1"/>
  <c r="O252" i="1"/>
  <c r="P252" i="1" s="1"/>
  <c r="O253" i="1"/>
  <c r="P253" i="1" s="1"/>
  <c r="O254" i="1"/>
  <c r="P254" i="1" s="1"/>
  <c r="O255" i="1"/>
  <c r="P255" i="1" s="1"/>
  <c r="O256" i="1"/>
  <c r="P256" i="1" s="1"/>
  <c r="O257" i="1"/>
  <c r="P257" i="1" s="1"/>
  <c r="O258" i="1"/>
  <c r="P258" i="1" s="1"/>
  <c r="O259" i="1"/>
  <c r="P259" i="1" s="1"/>
  <c r="O260" i="1"/>
  <c r="O261" i="1"/>
  <c r="O262" i="1"/>
  <c r="O263" i="1"/>
  <c r="O264" i="1"/>
  <c r="O265" i="1"/>
  <c r="O266" i="1"/>
  <c r="P266" i="1" s="1"/>
  <c r="O267" i="1"/>
  <c r="P267" i="1" s="1"/>
  <c r="O268" i="1"/>
  <c r="P268" i="1" s="1"/>
  <c r="O269" i="1"/>
  <c r="P269" i="1" s="1"/>
  <c r="O270" i="1"/>
  <c r="P270" i="1" s="1"/>
  <c r="O271" i="1"/>
  <c r="P271" i="1" s="1"/>
  <c r="O272" i="1"/>
  <c r="O273" i="1"/>
  <c r="O274" i="1"/>
  <c r="P274" i="1" s="1"/>
  <c r="O275" i="1"/>
  <c r="O276" i="1"/>
  <c r="P276" i="1" s="1"/>
  <c r="O277" i="1"/>
  <c r="P277" i="1" s="1"/>
  <c r="O278" i="1"/>
  <c r="O279" i="1"/>
  <c r="P279" i="1" s="1"/>
  <c r="O280" i="1"/>
  <c r="P280" i="1" s="1"/>
  <c r="O281" i="1"/>
  <c r="P281" i="1" s="1"/>
  <c r="O282" i="1"/>
  <c r="P282" i="1" s="1"/>
  <c r="O283" i="1"/>
  <c r="P283" i="1" s="1"/>
  <c r="O284" i="1"/>
  <c r="P284" i="1" s="1"/>
  <c r="O285" i="1"/>
  <c r="O286" i="1"/>
  <c r="O287" i="1"/>
  <c r="P287" i="1" s="1"/>
  <c r="O288" i="1"/>
  <c r="O289" i="1"/>
  <c r="P289" i="1" s="1"/>
  <c r="O290" i="1"/>
  <c r="P290" i="1" s="1"/>
  <c r="O291" i="1"/>
  <c r="P291" i="1" s="1"/>
  <c r="O292" i="1"/>
  <c r="P292" i="1" s="1"/>
  <c r="O293" i="1"/>
  <c r="P293" i="1" s="1"/>
  <c r="O294" i="1"/>
  <c r="P294" i="1" s="1"/>
  <c r="O295" i="1"/>
  <c r="P295" i="1" s="1"/>
  <c r="O296" i="1"/>
  <c r="P296" i="1" s="1"/>
  <c r="O297" i="1"/>
  <c r="O298" i="1"/>
  <c r="P298" i="1" s="1"/>
  <c r="O299" i="1"/>
  <c r="O300" i="1"/>
  <c r="P300" i="1" s="1"/>
  <c r="O301" i="1"/>
  <c r="P301" i="1" s="1"/>
  <c r="O302" i="1"/>
  <c r="P302" i="1" s="1"/>
  <c r="O303" i="1"/>
  <c r="P303" i="1" s="1"/>
  <c r="O304" i="1"/>
  <c r="P304" i="1" s="1"/>
  <c r="O305" i="1"/>
  <c r="P305" i="1" s="1"/>
  <c r="O306" i="1"/>
  <c r="P306" i="1" s="1"/>
  <c r="O307" i="1"/>
  <c r="P307" i="1" s="1"/>
  <c r="O308" i="1"/>
  <c r="O309" i="1"/>
  <c r="O310" i="1"/>
  <c r="O311" i="1"/>
  <c r="O312" i="1"/>
  <c r="O313" i="1"/>
  <c r="O314" i="1"/>
  <c r="P314" i="1" s="1"/>
  <c r="O315" i="1"/>
  <c r="P315" i="1" s="1"/>
  <c r="O316" i="1"/>
  <c r="P316" i="1" s="1"/>
  <c r="O317" i="1"/>
  <c r="P317" i="1" s="1"/>
  <c r="O318" i="1"/>
  <c r="P318" i="1" s="1"/>
  <c r="O319" i="1"/>
  <c r="P319" i="1" s="1"/>
  <c r="O320" i="1"/>
  <c r="O321" i="1"/>
  <c r="O322" i="1"/>
  <c r="P322" i="1" s="1"/>
  <c r="O323" i="1"/>
  <c r="O324" i="1"/>
  <c r="P324" i="1" s="1"/>
  <c r="O325" i="1"/>
  <c r="P325" i="1" s="1"/>
  <c r="O326" i="1"/>
  <c r="P326" i="1" s="1"/>
  <c r="O327" i="1"/>
  <c r="P327" i="1" s="1"/>
  <c r="O328" i="1"/>
  <c r="P328" i="1" s="1"/>
  <c r="O329" i="1"/>
  <c r="P329" i="1" s="1"/>
  <c r="O330" i="1"/>
  <c r="P330" i="1" s="1"/>
  <c r="O331" i="1"/>
  <c r="P331" i="1" s="1"/>
  <c r="O332" i="1"/>
  <c r="O333" i="1"/>
  <c r="O334" i="1"/>
  <c r="O335" i="1"/>
  <c r="P335" i="1" s="1"/>
  <c r="O336" i="1"/>
  <c r="O337" i="1"/>
  <c r="O338" i="1"/>
  <c r="P338" i="1" s="1"/>
  <c r="O339" i="1"/>
  <c r="P339" i="1" s="1"/>
  <c r="O340" i="1"/>
  <c r="P340" i="1" s="1"/>
  <c r="O341" i="1"/>
  <c r="P341" i="1" s="1"/>
  <c r="O342" i="1"/>
  <c r="P342" i="1" s="1"/>
  <c r="O343" i="1"/>
  <c r="P343" i="1" s="1"/>
  <c r="O344" i="1"/>
  <c r="O345" i="1"/>
  <c r="O346" i="1"/>
  <c r="P346" i="1" s="1"/>
  <c r="O347" i="1"/>
  <c r="O348" i="1"/>
  <c r="P348" i="1" s="1"/>
  <c r="O349" i="1"/>
  <c r="P349" i="1" s="1"/>
  <c r="O350" i="1"/>
  <c r="O351" i="1"/>
  <c r="P351" i="1" s="1"/>
  <c r="O352" i="1"/>
  <c r="P352" i="1" s="1"/>
  <c r="O353" i="1"/>
  <c r="P353" i="1" s="1"/>
  <c r="O354" i="1"/>
  <c r="P354" i="1" s="1"/>
  <c r="O355" i="1"/>
  <c r="P355" i="1" s="1"/>
  <c r="O356" i="1"/>
  <c r="O357" i="1"/>
  <c r="O358" i="1"/>
  <c r="O359" i="1"/>
  <c r="P359" i="1" s="1"/>
  <c r="O360" i="1"/>
  <c r="O361" i="1"/>
  <c r="O362" i="1"/>
  <c r="P362" i="1" s="1"/>
  <c r="O363" i="1"/>
  <c r="P363" i="1" s="1"/>
  <c r="O364" i="1"/>
  <c r="P364" i="1" s="1"/>
  <c r="O365" i="1"/>
  <c r="P365" i="1" s="1"/>
  <c r="O366" i="1"/>
  <c r="P366" i="1" s="1"/>
  <c r="O367" i="1"/>
  <c r="P367" i="1" s="1"/>
  <c r="O368" i="1"/>
  <c r="P368" i="1" s="1"/>
  <c r="O369" i="1"/>
  <c r="O370" i="1"/>
  <c r="P370" i="1" s="1"/>
  <c r="O371" i="1"/>
  <c r="P371" i="1" s="1"/>
  <c r="O372" i="1"/>
  <c r="P372" i="1" s="1"/>
  <c r="O373" i="1"/>
  <c r="P373" i="1" s="1"/>
  <c r="O374" i="1"/>
  <c r="P374" i="1" s="1"/>
  <c r="O375" i="1"/>
  <c r="P375" i="1" s="1"/>
  <c r="O376" i="1"/>
  <c r="P376" i="1" s="1"/>
  <c r="O377" i="1"/>
  <c r="P377" i="1" s="1"/>
  <c r="O378" i="1"/>
  <c r="P378" i="1" s="1"/>
  <c r="O379" i="1"/>
  <c r="P379" i="1" s="1"/>
  <c r="O380" i="1"/>
  <c r="O381" i="1"/>
  <c r="O382" i="1"/>
  <c r="O383" i="1"/>
  <c r="O384" i="1"/>
  <c r="O385" i="1"/>
  <c r="O386" i="1"/>
  <c r="P386" i="1" s="1"/>
  <c r="O387" i="1"/>
  <c r="P387" i="1" s="1"/>
  <c r="O388" i="1"/>
  <c r="P388" i="1" s="1"/>
  <c r="O389" i="1"/>
  <c r="P389" i="1" s="1"/>
  <c r="O390" i="1"/>
  <c r="P390" i="1" s="1"/>
  <c r="O391" i="1"/>
  <c r="P391" i="1" s="1"/>
  <c r="O392" i="1"/>
  <c r="O393" i="1"/>
  <c r="O394" i="1"/>
  <c r="P394" i="1" s="1"/>
  <c r="O395" i="1"/>
  <c r="O396" i="1"/>
  <c r="P396" i="1" s="1"/>
  <c r="O397" i="1"/>
  <c r="P397" i="1" s="1"/>
  <c r="O398" i="1"/>
  <c r="O399" i="1"/>
  <c r="P399" i="1" s="1"/>
  <c r="O400" i="1"/>
  <c r="P400" i="1" s="1"/>
  <c r="O401" i="1"/>
  <c r="P401" i="1" s="1"/>
  <c r="O402" i="1"/>
  <c r="P402" i="1" s="1"/>
  <c r="O403" i="1"/>
  <c r="P403" i="1" s="1"/>
  <c r="O404" i="1"/>
  <c r="O405" i="1"/>
  <c r="O406" i="1"/>
  <c r="O407" i="1"/>
  <c r="P407" i="1" s="1"/>
  <c r="O408" i="1"/>
  <c r="O409" i="1"/>
  <c r="O410" i="1"/>
  <c r="P410" i="1" s="1"/>
  <c r="O411" i="1"/>
  <c r="P411" i="1" s="1"/>
  <c r="O412" i="1"/>
  <c r="P412" i="1" s="1"/>
  <c r="O413" i="1"/>
  <c r="P413" i="1" s="1"/>
  <c r="O414" i="1"/>
  <c r="P414" i="1" s="1"/>
  <c r="O415" i="1"/>
  <c r="P415" i="1" s="1"/>
  <c r="O416" i="1"/>
  <c r="O417" i="1"/>
  <c r="O418" i="1"/>
  <c r="P418" i="1" s="1"/>
  <c r="O419" i="1"/>
  <c r="P419" i="1" s="1"/>
  <c r="O420" i="1"/>
  <c r="P420" i="1" s="1"/>
  <c r="O421" i="1"/>
  <c r="P421" i="1" s="1"/>
  <c r="O422" i="1"/>
  <c r="P422" i="1" s="1"/>
  <c r="O423" i="1"/>
  <c r="P423" i="1" s="1"/>
  <c r="O424" i="1"/>
  <c r="P424" i="1" s="1"/>
  <c r="O425" i="1"/>
  <c r="P425" i="1" s="1"/>
  <c r="O426" i="1"/>
  <c r="P426" i="1" s="1"/>
  <c r="O427" i="1"/>
  <c r="P427" i="1" s="1"/>
  <c r="O428" i="1"/>
  <c r="O429" i="1"/>
  <c r="O430" i="1"/>
  <c r="O431" i="1"/>
  <c r="O432" i="1"/>
  <c r="O433" i="1"/>
  <c r="O434" i="1"/>
  <c r="P434" i="1" s="1"/>
  <c r="O435" i="1"/>
  <c r="P435" i="1" s="1"/>
  <c r="O436" i="1"/>
  <c r="P436" i="1" s="1"/>
  <c r="O437" i="1"/>
  <c r="P437" i="1" s="1"/>
  <c r="O438" i="1"/>
  <c r="P438" i="1" s="1"/>
  <c r="O439" i="1"/>
  <c r="P439" i="1" s="1"/>
  <c r="O440" i="1"/>
  <c r="O441" i="1"/>
  <c r="O442" i="1"/>
  <c r="P442" i="1" s="1"/>
  <c r="O443" i="1"/>
  <c r="O444" i="1"/>
  <c r="P444" i="1" s="1"/>
  <c r="O445" i="1"/>
  <c r="P445" i="1" s="1"/>
  <c r="O446" i="1"/>
  <c r="P446" i="1" s="1"/>
  <c r="O447" i="1"/>
  <c r="P447" i="1" s="1"/>
  <c r="O448" i="1"/>
  <c r="P448" i="1" s="1"/>
  <c r="O449" i="1"/>
  <c r="P449" i="1" s="1"/>
  <c r="O450" i="1"/>
  <c r="P450" i="1" s="1"/>
  <c r="O451" i="1"/>
  <c r="P451" i="1" s="1"/>
  <c r="O452" i="1"/>
  <c r="P452" i="1" s="1"/>
  <c r="O453" i="1"/>
  <c r="O454" i="1"/>
  <c r="O455" i="1"/>
  <c r="O456" i="1"/>
  <c r="O457" i="1"/>
  <c r="P457" i="1" s="1"/>
  <c r="O458" i="1"/>
  <c r="P458" i="1" s="1"/>
  <c r="O459" i="1"/>
  <c r="P459" i="1" s="1"/>
  <c r="O460" i="1"/>
  <c r="P460" i="1" s="1"/>
  <c r="O461" i="1"/>
  <c r="O462" i="1"/>
  <c r="P462" i="1" s="1"/>
  <c r="O463" i="1"/>
  <c r="P463" i="1" s="1"/>
  <c r="O464" i="1"/>
  <c r="O465" i="1"/>
  <c r="O466" i="1"/>
  <c r="P466" i="1" s="1"/>
  <c r="O467" i="1"/>
  <c r="O468" i="1"/>
  <c r="P468" i="1" s="1"/>
  <c r="O469" i="1"/>
  <c r="P469" i="1" s="1"/>
  <c r="O470" i="1"/>
  <c r="P470" i="1" s="1"/>
  <c r="O471" i="1"/>
  <c r="P471" i="1" s="1"/>
  <c r="O472" i="1"/>
  <c r="P472" i="1" s="1"/>
  <c r="O473" i="1"/>
  <c r="P473" i="1" s="1"/>
  <c r="O474" i="1"/>
  <c r="P474" i="1" s="1"/>
  <c r="O475" i="1"/>
  <c r="P475" i="1" s="1"/>
  <c r="O476" i="1"/>
  <c r="O477" i="1"/>
  <c r="O478" i="1"/>
  <c r="O479" i="1"/>
  <c r="O480" i="1"/>
  <c r="O481" i="1"/>
  <c r="O482" i="1"/>
  <c r="P482" i="1" s="1"/>
  <c r="O483" i="1"/>
  <c r="P483" i="1" s="1"/>
  <c r="O484" i="1"/>
  <c r="P484" i="1" s="1"/>
  <c r="O485" i="1"/>
  <c r="P485" i="1" s="1"/>
  <c r="O486" i="1"/>
  <c r="P486" i="1" s="1"/>
  <c r="O487" i="1"/>
  <c r="P487" i="1" s="1"/>
  <c r="O488" i="1"/>
  <c r="O489" i="1"/>
  <c r="O490" i="1"/>
  <c r="P490" i="1" s="1"/>
  <c r="O491" i="1"/>
  <c r="P491" i="1" s="1"/>
  <c r="O492" i="1"/>
  <c r="P492" i="1" s="1"/>
  <c r="O493" i="1"/>
  <c r="P493" i="1" s="1"/>
  <c r="O494" i="1"/>
  <c r="P494" i="1" s="1"/>
  <c r="O495" i="1"/>
  <c r="P495" i="1" s="1"/>
  <c r="O496" i="1"/>
  <c r="P496" i="1" s="1"/>
  <c r="O497" i="1"/>
  <c r="P497" i="1" s="1"/>
  <c r="O498" i="1"/>
  <c r="P498" i="1" s="1"/>
  <c r="O499" i="1"/>
  <c r="O500" i="1"/>
  <c r="P500" i="1" s="1"/>
  <c r="O501" i="1"/>
  <c r="O502" i="1"/>
  <c r="O503" i="1"/>
  <c r="O504" i="1"/>
  <c r="O505" i="1"/>
  <c r="P505" i="1" s="1"/>
  <c r="O506" i="1"/>
  <c r="P506" i="1" s="1"/>
  <c r="O507" i="1"/>
  <c r="P507" i="1" s="1"/>
  <c r="O508" i="1"/>
  <c r="P508" i="1" s="1"/>
  <c r="O509" i="1"/>
  <c r="P509" i="1" s="1"/>
  <c r="O510" i="1"/>
  <c r="P510" i="1" s="1"/>
  <c r="O511" i="1"/>
  <c r="P511" i="1" s="1"/>
  <c r="O512" i="1"/>
  <c r="O513" i="1"/>
  <c r="O514" i="1"/>
  <c r="P514" i="1" s="1"/>
  <c r="O515" i="1"/>
  <c r="O516" i="1"/>
  <c r="P516" i="1" s="1"/>
  <c r="O517" i="1"/>
  <c r="P517" i="1" s="1"/>
  <c r="O518" i="1"/>
  <c r="P518" i="1" s="1"/>
  <c r="O519" i="1"/>
  <c r="P519" i="1" s="1"/>
  <c r="O520" i="1"/>
  <c r="P520" i="1" s="1"/>
  <c r="O521" i="1"/>
  <c r="P521" i="1" s="1"/>
  <c r="O522" i="1"/>
  <c r="P522" i="1" s="1"/>
  <c r="O523" i="1"/>
  <c r="P523" i="1" s="1"/>
  <c r="O524" i="1"/>
  <c r="O525" i="1"/>
  <c r="O526" i="1"/>
  <c r="O527" i="1"/>
  <c r="O528" i="1"/>
  <c r="O529" i="1"/>
  <c r="O530" i="1"/>
  <c r="P530" i="1" s="1"/>
  <c r="O531" i="1"/>
  <c r="P531" i="1" s="1"/>
  <c r="O532" i="1"/>
  <c r="P532" i="1" s="1"/>
  <c r="O533" i="1"/>
  <c r="P533" i="1" s="1"/>
  <c r="O534" i="1"/>
  <c r="P534" i="1" s="1"/>
  <c r="O535" i="1"/>
  <c r="P535" i="1" s="1"/>
  <c r="O536" i="1"/>
  <c r="P536" i="1" s="1"/>
  <c r="O537" i="1"/>
  <c r="O538" i="1"/>
  <c r="P538" i="1" s="1"/>
  <c r="O539" i="1"/>
  <c r="O540" i="1"/>
  <c r="P540" i="1" s="1"/>
  <c r="O541" i="1"/>
  <c r="P541" i="1" s="1"/>
  <c r="O542" i="1"/>
  <c r="P542" i="1" s="1"/>
  <c r="O543" i="1"/>
  <c r="P543" i="1" s="1"/>
  <c r="O544" i="1"/>
  <c r="P544" i="1" s="1"/>
  <c r="O545" i="1"/>
  <c r="P545" i="1" s="1"/>
  <c r="O546" i="1"/>
  <c r="P546" i="1" s="1"/>
  <c r="O547" i="1"/>
  <c r="P547" i="1" s="1"/>
  <c r="O548" i="1"/>
  <c r="O549" i="1"/>
  <c r="O550" i="1"/>
  <c r="O551" i="1"/>
  <c r="O552" i="1"/>
  <c r="O553" i="1"/>
  <c r="O554" i="1"/>
  <c r="P554" i="1" s="1"/>
  <c r="O555" i="1"/>
  <c r="P555" i="1" s="1"/>
  <c r="O556" i="1"/>
  <c r="P556" i="1" s="1"/>
  <c r="O557" i="1"/>
  <c r="P557" i="1" s="1"/>
  <c r="O558" i="1"/>
  <c r="P558" i="1" s="1"/>
  <c r="O559" i="1"/>
  <c r="P559" i="1" s="1"/>
  <c r="O560" i="1"/>
  <c r="O561" i="1"/>
  <c r="O562" i="1"/>
  <c r="P562" i="1" s="1"/>
  <c r="O563" i="1"/>
  <c r="O564" i="1"/>
  <c r="P564" i="1" s="1"/>
  <c r="O565" i="1"/>
  <c r="P565" i="1" s="1"/>
  <c r="O566" i="1"/>
  <c r="P566" i="1" s="1"/>
  <c r="O567" i="1"/>
  <c r="P567" i="1" s="1"/>
  <c r="O568" i="1"/>
  <c r="P568" i="1" s="1"/>
  <c r="O569" i="1"/>
  <c r="P569" i="1" s="1"/>
  <c r="O570" i="1"/>
  <c r="P570" i="1" s="1"/>
  <c r="P153" i="1"/>
  <c r="P165" i="1"/>
  <c r="P166" i="1"/>
  <c r="P168" i="1"/>
  <c r="P169" i="1"/>
  <c r="P177" i="1"/>
  <c r="P189" i="1"/>
  <c r="P190" i="1"/>
  <c r="P192" i="1"/>
  <c r="P193" i="1"/>
  <c r="P197" i="1"/>
  <c r="P201" i="1"/>
  <c r="P213" i="1"/>
  <c r="P214" i="1"/>
  <c r="P216" i="1"/>
  <c r="P225" i="1"/>
  <c r="P237" i="1"/>
  <c r="P238" i="1"/>
  <c r="P240" i="1"/>
  <c r="P241" i="1"/>
  <c r="P249" i="1"/>
  <c r="P261" i="1"/>
  <c r="P262" i="1"/>
  <c r="P264" i="1"/>
  <c r="P265" i="1"/>
  <c r="P273" i="1"/>
  <c r="P285" i="1"/>
  <c r="P286" i="1"/>
  <c r="P288" i="1"/>
  <c r="P297" i="1"/>
  <c r="P309" i="1"/>
  <c r="P310" i="1"/>
  <c r="P312" i="1"/>
  <c r="P313" i="1"/>
  <c r="P321" i="1"/>
  <c r="P333" i="1"/>
  <c r="P334" i="1"/>
  <c r="P336" i="1"/>
  <c r="P337" i="1"/>
  <c r="P345" i="1"/>
  <c r="P357" i="1"/>
  <c r="P358" i="1"/>
  <c r="P360" i="1"/>
  <c r="P361" i="1"/>
  <c r="P369" i="1"/>
  <c r="P381" i="1"/>
  <c r="P382" i="1"/>
  <c r="P384" i="1"/>
  <c r="P385" i="1"/>
  <c r="P393" i="1"/>
  <c r="P405" i="1"/>
  <c r="P406" i="1"/>
  <c r="P408" i="1"/>
  <c r="P409" i="1"/>
  <c r="P417" i="1"/>
  <c r="P429" i="1"/>
  <c r="P430" i="1"/>
  <c r="P432" i="1"/>
  <c r="P433" i="1"/>
  <c r="P441" i="1"/>
  <c r="P453" i="1"/>
  <c r="P454" i="1"/>
  <c r="P456" i="1"/>
  <c r="P461" i="1"/>
  <c r="P465" i="1"/>
  <c r="P477" i="1"/>
  <c r="P478" i="1"/>
  <c r="P480" i="1"/>
  <c r="P481" i="1"/>
  <c r="P489" i="1"/>
  <c r="P501" i="1"/>
  <c r="P502" i="1"/>
  <c r="P504" i="1"/>
  <c r="P513" i="1"/>
  <c r="P525" i="1"/>
  <c r="P526" i="1"/>
  <c r="P528" i="1"/>
  <c r="P529" i="1"/>
  <c r="P537" i="1"/>
  <c r="P549" i="1"/>
  <c r="P550" i="1"/>
  <c r="P552" i="1"/>
  <c r="P553" i="1"/>
  <c r="P561" i="1"/>
  <c r="L139" i="1"/>
  <c r="M139" i="1" s="1"/>
  <c r="L140" i="1"/>
  <c r="M140" i="1" s="1"/>
  <c r="L141" i="1"/>
  <c r="M141" i="1" s="1"/>
  <c r="L142" i="1"/>
  <c r="M142" i="1" s="1"/>
  <c r="L143" i="1"/>
  <c r="L144" i="1"/>
  <c r="L145" i="1"/>
  <c r="M145" i="1" s="1"/>
  <c r="L146" i="1"/>
  <c r="L147" i="1"/>
  <c r="M147" i="1" s="1"/>
  <c r="L148" i="1"/>
  <c r="M148" i="1" s="1"/>
  <c r="L149" i="1"/>
  <c r="M149" i="1" s="1"/>
  <c r="L150" i="1"/>
  <c r="M150" i="1" s="1"/>
  <c r="L151" i="1"/>
  <c r="M151" i="1" s="1"/>
  <c r="L152" i="1"/>
  <c r="M152" i="1" s="1"/>
  <c r="L153" i="1"/>
  <c r="M153" i="1" s="1"/>
  <c r="L154" i="1"/>
  <c r="M154" i="1" s="1"/>
  <c r="L155" i="1"/>
  <c r="L156" i="1"/>
  <c r="L157" i="1"/>
  <c r="M157" i="1" s="1"/>
  <c r="L158" i="1"/>
  <c r="L159" i="1"/>
  <c r="M159" i="1" s="1"/>
  <c r="L160" i="1"/>
  <c r="M160" i="1" s="1"/>
  <c r="L161" i="1"/>
  <c r="M161" i="1" s="1"/>
  <c r="L162" i="1"/>
  <c r="M162" i="1" s="1"/>
  <c r="L163" i="1"/>
  <c r="M163" i="1" s="1"/>
  <c r="L164" i="1"/>
  <c r="M164" i="1" s="1"/>
  <c r="L165" i="1"/>
  <c r="M165" i="1" s="1"/>
  <c r="L166" i="1"/>
  <c r="M166" i="1" s="1"/>
  <c r="L167" i="1"/>
  <c r="L168" i="1"/>
  <c r="L169" i="1"/>
  <c r="L170" i="1"/>
  <c r="L171" i="1"/>
  <c r="M171" i="1" s="1"/>
  <c r="L172" i="1"/>
  <c r="M172" i="1" s="1"/>
  <c r="L173" i="1"/>
  <c r="M173" i="1" s="1"/>
  <c r="L174" i="1"/>
  <c r="M174" i="1" s="1"/>
  <c r="L175" i="1"/>
  <c r="M175" i="1" s="1"/>
  <c r="L176" i="1"/>
  <c r="M176" i="1" s="1"/>
  <c r="L177" i="1"/>
  <c r="M177" i="1" s="1"/>
  <c r="L178" i="1"/>
  <c r="M178" i="1" s="1"/>
  <c r="L179" i="1"/>
  <c r="L180" i="1"/>
  <c r="L181" i="1"/>
  <c r="L182" i="1"/>
  <c r="L183" i="1"/>
  <c r="L184" i="1"/>
  <c r="M184" i="1" s="1"/>
  <c r="L185" i="1"/>
  <c r="M185" i="1" s="1"/>
  <c r="L186" i="1"/>
  <c r="M186" i="1" s="1"/>
  <c r="L187" i="1"/>
  <c r="M187" i="1" s="1"/>
  <c r="L188" i="1"/>
  <c r="M188" i="1" s="1"/>
  <c r="L189" i="1"/>
  <c r="M189" i="1" s="1"/>
  <c r="L190" i="1"/>
  <c r="M190" i="1" s="1"/>
  <c r="L191" i="1"/>
  <c r="L192" i="1"/>
  <c r="L193" i="1"/>
  <c r="L194" i="1"/>
  <c r="L195" i="1"/>
  <c r="M195" i="1" s="1"/>
  <c r="L196" i="1"/>
  <c r="M196" i="1" s="1"/>
  <c r="L197" i="1"/>
  <c r="M197" i="1" s="1"/>
  <c r="L198" i="1"/>
  <c r="M198" i="1" s="1"/>
  <c r="L199" i="1"/>
  <c r="M199" i="1" s="1"/>
  <c r="L200" i="1"/>
  <c r="M200" i="1" s="1"/>
  <c r="L201" i="1"/>
  <c r="M201" i="1" s="1"/>
  <c r="L202" i="1"/>
  <c r="M202" i="1" s="1"/>
  <c r="L203" i="1"/>
  <c r="L204" i="1"/>
  <c r="L205" i="1"/>
  <c r="L206" i="1"/>
  <c r="L207" i="1"/>
  <c r="L208" i="1"/>
  <c r="L209" i="1"/>
  <c r="M209" i="1" s="1"/>
  <c r="L210" i="1"/>
  <c r="M210" i="1" s="1"/>
  <c r="L211" i="1"/>
  <c r="M211" i="1" s="1"/>
  <c r="L212" i="1"/>
  <c r="M212" i="1" s="1"/>
  <c r="L213" i="1"/>
  <c r="M213" i="1" s="1"/>
  <c r="L214" i="1"/>
  <c r="M214" i="1" s="1"/>
  <c r="L215" i="1"/>
  <c r="L216" i="1"/>
  <c r="L217" i="1"/>
  <c r="M217" i="1" s="1"/>
  <c r="L218" i="1"/>
  <c r="L219" i="1"/>
  <c r="M219" i="1" s="1"/>
  <c r="L220" i="1"/>
  <c r="M220" i="1" s="1"/>
  <c r="L221" i="1"/>
  <c r="M221" i="1" s="1"/>
  <c r="L222" i="1"/>
  <c r="M222" i="1" s="1"/>
  <c r="L223" i="1"/>
  <c r="M223" i="1" s="1"/>
  <c r="L224" i="1"/>
  <c r="M224" i="1" s="1"/>
  <c r="L225" i="1"/>
  <c r="M225" i="1" s="1"/>
  <c r="L226" i="1"/>
  <c r="M226" i="1" s="1"/>
  <c r="L227" i="1"/>
  <c r="L228" i="1"/>
  <c r="L229" i="1"/>
  <c r="M229" i="1" s="1"/>
  <c r="L230" i="1"/>
  <c r="L231" i="1"/>
  <c r="M231" i="1" s="1"/>
  <c r="L232" i="1"/>
  <c r="M232" i="1" s="1"/>
  <c r="L233" i="1"/>
  <c r="M233" i="1" s="1"/>
  <c r="L234" i="1"/>
  <c r="M234" i="1" s="1"/>
  <c r="L235" i="1"/>
  <c r="M235" i="1" s="1"/>
  <c r="L236" i="1"/>
  <c r="M236" i="1" s="1"/>
  <c r="L237" i="1"/>
  <c r="M237" i="1" s="1"/>
  <c r="L238" i="1"/>
  <c r="M238" i="1" s="1"/>
  <c r="L239" i="1"/>
  <c r="L240" i="1"/>
  <c r="L241" i="1"/>
  <c r="L242" i="1"/>
  <c r="L243" i="1"/>
  <c r="M243" i="1" s="1"/>
  <c r="L244" i="1"/>
  <c r="L245" i="1"/>
  <c r="M245" i="1" s="1"/>
  <c r="L246" i="1"/>
  <c r="M246" i="1" s="1"/>
  <c r="L247" i="1"/>
  <c r="M247" i="1" s="1"/>
  <c r="L248" i="1"/>
  <c r="M248" i="1" s="1"/>
  <c r="L249" i="1"/>
  <c r="M249" i="1" s="1"/>
  <c r="L250" i="1"/>
  <c r="M250" i="1" s="1"/>
  <c r="L251" i="1"/>
  <c r="L252" i="1"/>
  <c r="L253" i="1"/>
  <c r="L254" i="1"/>
  <c r="L255" i="1"/>
  <c r="M255" i="1" s="1"/>
  <c r="L256" i="1"/>
  <c r="M256" i="1" s="1"/>
  <c r="L257" i="1"/>
  <c r="M257" i="1" s="1"/>
  <c r="L258" i="1"/>
  <c r="M258" i="1" s="1"/>
  <c r="L259" i="1"/>
  <c r="M259" i="1" s="1"/>
  <c r="L260" i="1"/>
  <c r="M260" i="1" s="1"/>
  <c r="L261" i="1"/>
  <c r="M261" i="1" s="1"/>
  <c r="L262" i="1"/>
  <c r="M262" i="1" s="1"/>
  <c r="L263" i="1"/>
  <c r="L264" i="1"/>
  <c r="L265" i="1"/>
  <c r="L266" i="1"/>
  <c r="L267" i="1"/>
  <c r="M267" i="1" s="1"/>
  <c r="L268" i="1"/>
  <c r="M268" i="1" s="1"/>
  <c r="L269" i="1"/>
  <c r="M269" i="1" s="1"/>
  <c r="L270" i="1"/>
  <c r="M270" i="1" s="1"/>
  <c r="L271" i="1"/>
  <c r="M271" i="1" s="1"/>
  <c r="L272" i="1"/>
  <c r="M272" i="1" s="1"/>
  <c r="L273" i="1"/>
  <c r="M273" i="1" s="1"/>
  <c r="L274" i="1"/>
  <c r="M274" i="1" s="1"/>
  <c r="L275" i="1"/>
  <c r="L276" i="1"/>
  <c r="L277" i="1"/>
  <c r="L278" i="1"/>
  <c r="L279" i="1"/>
  <c r="M279" i="1" s="1"/>
  <c r="L280" i="1"/>
  <c r="M280" i="1" s="1"/>
  <c r="L281" i="1"/>
  <c r="M281" i="1" s="1"/>
  <c r="L282" i="1"/>
  <c r="M282" i="1" s="1"/>
  <c r="L283" i="1"/>
  <c r="M283" i="1" s="1"/>
  <c r="L284" i="1"/>
  <c r="M284" i="1" s="1"/>
  <c r="L285" i="1"/>
  <c r="M285" i="1" s="1"/>
  <c r="L286" i="1"/>
  <c r="M286" i="1" s="1"/>
  <c r="L287" i="1"/>
  <c r="L288" i="1"/>
  <c r="L289" i="1"/>
  <c r="M289" i="1" s="1"/>
  <c r="L290" i="1"/>
  <c r="L291" i="1"/>
  <c r="L292" i="1"/>
  <c r="L293" i="1"/>
  <c r="L294" i="1"/>
  <c r="M294" i="1" s="1"/>
  <c r="L295" i="1"/>
  <c r="M295" i="1" s="1"/>
  <c r="L296" i="1"/>
  <c r="M296" i="1" s="1"/>
  <c r="L297" i="1"/>
  <c r="M297" i="1" s="1"/>
  <c r="L298" i="1"/>
  <c r="M298" i="1" s="1"/>
  <c r="L299" i="1"/>
  <c r="L300" i="1"/>
  <c r="L301" i="1"/>
  <c r="L302" i="1"/>
  <c r="L303" i="1"/>
  <c r="M303" i="1" s="1"/>
  <c r="L304" i="1"/>
  <c r="M304" i="1" s="1"/>
  <c r="L305" i="1"/>
  <c r="M305" i="1" s="1"/>
  <c r="L306" i="1"/>
  <c r="M306" i="1" s="1"/>
  <c r="L307" i="1"/>
  <c r="M307" i="1" s="1"/>
  <c r="L308" i="1"/>
  <c r="M308" i="1" s="1"/>
  <c r="L309" i="1"/>
  <c r="M309" i="1" s="1"/>
  <c r="L310" i="1"/>
  <c r="M310" i="1" s="1"/>
  <c r="L311" i="1"/>
  <c r="L312" i="1"/>
  <c r="L313" i="1"/>
  <c r="L314" i="1"/>
  <c r="L315" i="1"/>
  <c r="M315" i="1" s="1"/>
  <c r="L316" i="1"/>
  <c r="M316" i="1" s="1"/>
  <c r="L317" i="1"/>
  <c r="M317" i="1" s="1"/>
  <c r="L318" i="1"/>
  <c r="M318" i="1" s="1"/>
  <c r="L319" i="1"/>
  <c r="M319" i="1" s="1"/>
  <c r="L320" i="1"/>
  <c r="L321" i="1"/>
  <c r="M321" i="1" s="1"/>
  <c r="L322" i="1"/>
  <c r="M322" i="1" s="1"/>
  <c r="L323" i="1"/>
  <c r="L324" i="1"/>
  <c r="L325" i="1"/>
  <c r="L326" i="1"/>
  <c r="L327" i="1"/>
  <c r="L328" i="1"/>
  <c r="M328" i="1" s="1"/>
  <c r="L329" i="1"/>
  <c r="M329" i="1" s="1"/>
  <c r="L330" i="1"/>
  <c r="M330" i="1" s="1"/>
  <c r="L331" i="1"/>
  <c r="M331" i="1" s="1"/>
  <c r="L332" i="1"/>
  <c r="M332" i="1" s="1"/>
  <c r="L333" i="1"/>
  <c r="M333" i="1" s="1"/>
  <c r="L334" i="1"/>
  <c r="M334" i="1" s="1"/>
  <c r="L335" i="1"/>
  <c r="L336" i="1"/>
  <c r="L337" i="1"/>
  <c r="L338" i="1"/>
  <c r="L339" i="1"/>
  <c r="L340" i="1"/>
  <c r="L341" i="1"/>
  <c r="M341" i="1" s="1"/>
  <c r="L342" i="1"/>
  <c r="M342" i="1" s="1"/>
  <c r="L343" i="1"/>
  <c r="M343" i="1" s="1"/>
  <c r="L344" i="1"/>
  <c r="M344" i="1" s="1"/>
  <c r="L345" i="1"/>
  <c r="M345" i="1" s="1"/>
  <c r="L346" i="1"/>
  <c r="M346" i="1" s="1"/>
  <c r="L347" i="1"/>
  <c r="L348" i="1"/>
  <c r="L349" i="1"/>
  <c r="M349" i="1" s="1"/>
  <c r="L350" i="1"/>
  <c r="L351" i="1"/>
  <c r="L352" i="1"/>
  <c r="L353" i="1"/>
  <c r="L354" i="1"/>
  <c r="M354" i="1" s="1"/>
  <c r="L355" i="1"/>
  <c r="L356" i="1"/>
  <c r="L357" i="1"/>
  <c r="M357" i="1" s="1"/>
  <c r="L358" i="1"/>
  <c r="M358" i="1" s="1"/>
  <c r="L359" i="1"/>
  <c r="L360" i="1"/>
  <c r="L361" i="1"/>
  <c r="M361" i="1" s="1"/>
  <c r="L362" i="1"/>
  <c r="L363" i="1"/>
  <c r="M363" i="1" s="1"/>
  <c r="L364" i="1"/>
  <c r="M364" i="1" s="1"/>
  <c r="L365" i="1"/>
  <c r="M365" i="1" s="1"/>
  <c r="L366" i="1"/>
  <c r="M366" i="1" s="1"/>
  <c r="L367" i="1"/>
  <c r="M367" i="1" s="1"/>
  <c r="L368" i="1"/>
  <c r="M368" i="1" s="1"/>
  <c r="L369" i="1"/>
  <c r="M369" i="1" s="1"/>
  <c r="L370" i="1"/>
  <c r="M370" i="1" s="1"/>
  <c r="L371" i="1"/>
  <c r="L372" i="1"/>
  <c r="L373" i="1"/>
  <c r="L374" i="1"/>
  <c r="L375" i="1"/>
  <c r="M375" i="1" s="1"/>
  <c r="L376" i="1"/>
  <c r="L377" i="1"/>
  <c r="L378" i="1"/>
  <c r="M378" i="1" s="1"/>
  <c r="L379" i="1"/>
  <c r="M379" i="1" s="1"/>
  <c r="L380" i="1"/>
  <c r="M380" i="1" s="1"/>
  <c r="L381" i="1"/>
  <c r="M381" i="1" s="1"/>
  <c r="L382" i="1"/>
  <c r="M382" i="1" s="1"/>
  <c r="L383" i="1"/>
  <c r="L384" i="1"/>
  <c r="L385" i="1"/>
  <c r="L386" i="1"/>
  <c r="L387" i="1"/>
  <c r="M387" i="1" s="1"/>
  <c r="L388" i="1"/>
  <c r="M388" i="1" s="1"/>
  <c r="L389" i="1"/>
  <c r="M389" i="1" s="1"/>
  <c r="L390" i="1"/>
  <c r="M390" i="1" s="1"/>
  <c r="L391" i="1"/>
  <c r="M391" i="1" s="1"/>
  <c r="L392" i="1"/>
  <c r="M392" i="1" s="1"/>
  <c r="L393" i="1"/>
  <c r="M393" i="1" s="1"/>
  <c r="L394" i="1"/>
  <c r="M394" i="1" s="1"/>
  <c r="L395" i="1"/>
  <c r="L396" i="1"/>
  <c r="L397" i="1"/>
  <c r="M397" i="1" s="1"/>
  <c r="L398" i="1"/>
  <c r="L399" i="1"/>
  <c r="L400" i="1"/>
  <c r="M400" i="1" s="1"/>
  <c r="L401" i="1"/>
  <c r="L402" i="1"/>
  <c r="M402" i="1" s="1"/>
  <c r="L403" i="1"/>
  <c r="M403" i="1" s="1"/>
  <c r="L404" i="1"/>
  <c r="M404" i="1" s="1"/>
  <c r="L405" i="1"/>
  <c r="M405" i="1" s="1"/>
  <c r="L406" i="1"/>
  <c r="M406" i="1" s="1"/>
  <c r="L407" i="1"/>
  <c r="L408" i="1"/>
  <c r="L409" i="1"/>
  <c r="L410" i="1"/>
  <c r="L411" i="1"/>
  <c r="M411" i="1" s="1"/>
  <c r="L412" i="1"/>
  <c r="M412" i="1" s="1"/>
  <c r="L413" i="1"/>
  <c r="M413" i="1" s="1"/>
  <c r="L414" i="1"/>
  <c r="M414" i="1" s="1"/>
  <c r="L415" i="1"/>
  <c r="M415" i="1" s="1"/>
  <c r="L416" i="1"/>
  <c r="M416" i="1" s="1"/>
  <c r="L417" i="1"/>
  <c r="M417" i="1" s="1"/>
  <c r="L418" i="1"/>
  <c r="M418" i="1" s="1"/>
  <c r="L419" i="1"/>
  <c r="L420" i="1"/>
  <c r="L421" i="1"/>
  <c r="L422" i="1"/>
  <c r="L423" i="1"/>
  <c r="L424" i="1"/>
  <c r="M424" i="1" s="1"/>
  <c r="L425" i="1"/>
  <c r="M425" i="1" s="1"/>
  <c r="L426" i="1"/>
  <c r="M426" i="1" s="1"/>
  <c r="L427" i="1"/>
  <c r="M427" i="1" s="1"/>
  <c r="L428" i="1"/>
  <c r="M428" i="1" s="1"/>
  <c r="L429" i="1"/>
  <c r="M429" i="1" s="1"/>
  <c r="L430" i="1"/>
  <c r="M430" i="1" s="1"/>
  <c r="L431" i="1"/>
  <c r="L432" i="1"/>
  <c r="L433" i="1"/>
  <c r="M433" i="1" s="1"/>
  <c r="L434" i="1"/>
  <c r="L435" i="1"/>
  <c r="L436" i="1"/>
  <c r="L437" i="1"/>
  <c r="L438" i="1"/>
  <c r="M438" i="1" s="1"/>
  <c r="L439" i="1"/>
  <c r="M439" i="1" s="1"/>
  <c r="L440" i="1"/>
  <c r="M440" i="1" s="1"/>
  <c r="L441" i="1"/>
  <c r="M441" i="1" s="1"/>
  <c r="L442" i="1"/>
  <c r="M442" i="1" s="1"/>
  <c r="L443" i="1"/>
  <c r="L444" i="1"/>
  <c r="L445" i="1"/>
  <c r="M445" i="1" s="1"/>
  <c r="L446" i="1"/>
  <c r="L447" i="1"/>
  <c r="M447" i="1" s="1"/>
  <c r="L448" i="1"/>
  <c r="M448" i="1" s="1"/>
  <c r="L449" i="1"/>
  <c r="M449" i="1" s="1"/>
  <c r="L450" i="1"/>
  <c r="M450" i="1" s="1"/>
  <c r="L451" i="1"/>
  <c r="M451" i="1" s="1"/>
  <c r="L452" i="1"/>
  <c r="M452" i="1" s="1"/>
  <c r="L453" i="1"/>
  <c r="M453" i="1" s="1"/>
  <c r="L454" i="1"/>
  <c r="M454" i="1" s="1"/>
  <c r="L455" i="1"/>
  <c r="L456" i="1"/>
  <c r="L457" i="1"/>
  <c r="L458" i="1"/>
  <c r="L459" i="1"/>
  <c r="M459" i="1" s="1"/>
  <c r="L460" i="1"/>
  <c r="M460" i="1" s="1"/>
  <c r="L461" i="1"/>
  <c r="M461" i="1" s="1"/>
  <c r="L462" i="1"/>
  <c r="M462" i="1" s="1"/>
  <c r="L463" i="1"/>
  <c r="M463" i="1" s="1"/>
  <c r="L464" i="1"/>
  <c r="M464" i="1" s="1"/>
  <c r="L465" i="1"/>
  <c r="M465" i="1" s="1"/>
  <c r="L466" i="1"/>
  <c r="M466" i="1" s="1"/>
  <c r="L467" i="1"/>
  <c r="L468" i="1"/>
  <c r="L469" i="1"/>
  <c r="L470" i="1"/>
  <c r="L471" i="1"/>
  <c r="M471" i="1" s="1"/>
  <c r="L472" i="1"/>
  <c r="M472" i="1" s="1"/>
  <c r="L473" i="1"/>
  <c r="M473" i="1" s="1"/>
  <c r="L474" i="1"/>
  <c r="M474" i="1" s="1"/>
  <c r="L475" i="1"/>
  <c r="M475" i="1" s="1"/>
  <c r="L476" i="1"/>
  <c r="M476" i="1" s="1"/>
  <c r="L477" i="1"/>
  <c r="M477" i="1" s="1"/>
  <c r="L478" i="1"/>
  <c r="M478" i="1" s="1"/>
  <c r="L479" i="1"/>
  <c r="L480" i="1"/>
  <c r="L481" i="1"/>
  <c r="L482" i="1"/>
  <c r="L483" i="1"/>
  <c r="L484" i="1"/>
  <c r="L485" i="1"/>
  <c r="M485" i="1" s="1"/>
  <c r="L486" i="1"/>
  <c r="M486" i="1" s="1"/>
  <c r="L487" i="1"/>
  <c r="M487" i="1" s="1"/>
  <c r="L488" i="1"/>
  <c r="M488" i="1" s="1"/>
  <c r="L489" i="1"/>
  <c r="M489" i="1" s="1"/>
  <c r="L490" i="1"/>
  <c r="M490" i="1" s="1"/>
  <c r="L491" i="1"/>
  <c r="L492" i="1"/>
  <c r="L493" i="1"/>
  <c r="L494" i="1"/>
  <c r="L495" i="1"/>
  <c r="M495" i="1" s="1"/>
  <c r="L496" i="1"/>
  <c r="M496" i="1" s="1"/>
  <c r="L497" i="1"/>
  <c r="L498" i="1"/>
  <c r="M498" i="1" s="1"/>
  <c r="L499" i="1"/>
  <c r="M499" i="1" s="1"/>
  <c r="L500" i="1"/>
  <c r="M500" i="1" s="1"/>
  <c r="L501" i="1"/>
  <c r="M501" i="1" s="1"/>
  <c r="L502" i="1"/>
  <c r="M502" i="1" s="1"/>
  <c r="L503" i="1"/>
  <c r="L504" i="1"/>
  <c r="L505" i="1"/>
  <c r="M505" i="1" s="1"/>
  <c r="L506" i="1"/>
  <c r="L507" i="1"/>
  <c r="M507" i="1" s="1"/>
  <c r="L508" i="1"/>
  <c r="M508" i="1" s="1"/>
  <c r="L509" i="1"/>
  <c r="M509" i="1" s="1"/>
  <c r="L510" i="1"/>
  <c r="M510" i="1" s="1"/>
  <c r="L511" i="1"/>
  <c r="M511" i="1" s="1"/>
  <c r="L512" i="1"/>
  <c r="M512" i="1" s="1"/>
  <c r="L513" i="1"/>
  <c r="M513" i="1" s="1"/>
  <c r="L514" i="1"/>
  <c r="M514" i="1" s="1"/>
  <c r="L515" i="1"/>
  <c r="L516" i="1"/>
  <c r="L517" i="1"/>
  <c r="L518" i="1"/>
  <c r="L519" i="1"/>
  <c r="M519" i="1" s="1"/>
  <c r="L520" i="1"/>
  <c r="L521" i="1"/>
  <c r="L522" i="1"/>
  <c r="M522" i="1" s="1"/>
  <c r="L523" i="1"/>
  <c r="L524" i="1"/>
  <c r="L525" i="1"/>
  <c r="M525" i="1" s="1"/>
  <c r="L526" i="1"/>
  <c r="M526" i="1" s="1"/>
  <c r="L527" i="1"/>
  <c r="L528" i="1"/>
  <c r="L529" i="1"/>
  <c r="L530" i="1"/>
  <c r="L531" i="1"/>
  <c r="M531" i="1" s="1"/>
  <c r="L532" i="1"/>
  <c r="M532" i="1" s="1"/>
  <c r="L533" i="1"/>
  <c r="M533" i="1" s="1"/>
  <c r="L534" i="1"/>
  <c r="M534" i="1" s="1"/>
  <c r="L535" i="1"/>
  <c r="M535" i="1" s="1"/>
  <c r="L536" i="1"/>
  <c r="M536" i="1" s="1"/>
  <c r="L537" i="1"/>
  <c r="M537" i="1" s="1"/>
  <c r="L538" i="1"/>
  <c r="M538" i="1" s="1"/>
  <c r="L539" i="1"/>
  <c r="L540" i="1"/>
  <c r="L541" i="1"/>
  <c r="M541" i="1" s="1"/>
  <c r="L542" i="1"/>
  <c r="L543" i="1"/>
  <c r="M543" i="1" s="1"/>
  <c r="L544" i="1"/>
  <c r="M544" i="1" s="1"/>
  <c r="L545" i="1"/>
  <c r="M545" i="1" s="1"/>
  <c r="L546" i="1"/>
  <c r="M546" i="1" s="1"/>
  <c r="L547" i="1"/>
  <c r="M547" i="1" s="1"/>
  <c r="L548" i="1"/>
  <c r="M548" i="1" s="1"/>
  <c r="L549" i="1"/>
  <c r="M549" i="1" s="1"/>
  <c r="L550" i="1"/>
  <c r="M550" i="1" s="1"/>
  <c r="L551" i="1"/>
  <c r="L552" i="1"/>
  <c r="L553" i="1"/>
  <c r="L554" i="1"/>
  <c r="L555" i="1"/>
  <c r="M555" i="1" s="1"/>
  <c r="L556" i="1"/>
  <c r="M556" i="1" s="1"/>
  <c r="L557" i="1"/>
  <c r="M557" i="1" s="1"/>
  <c r="L558" i="1"/>
  <c r="M558" i="1" s="1"/>
  <c r="L559" i="1"/>
  <c r="L560" i="1"/>
  <c r="L561" i="1"/>
  <c r="L562" i="1"/>
  <c r="M562" i="1" s="1"/>
  <c r="L563" i="1"/>
  <c r="L564" i="1"/>
  <c r="L565" i="1"/>
  <c r="L566" i="1"/>
  <c r="L567" i="1"/>
  <c r="M567" i="1" s="1"/>
  <c r="L568" i="1"/>
  <c r="M568" i="1" s="1"/>
  <c r="L569" i="1"/>
  <c r="M569" i="1" s="1"/>
  <c r="L570" i="1"/>
  <c r="M570" i="1" s="1"/>
  <c r="J139" i="1"/>
  <c r="K139" i="1" s="1"/>
  <c r="J140" i="1"/>
  <c r="K140" i="1" s="1"/>
  <c r="J141" i="1"/>
  <c r="K141" i="1" s="1"/>
  <c r="J142" i="1"/>
  <c r="J143" i="1"/>
  <c r="K143" i="1" s="1"/>
  <c r="J144" i="1"/>
  <c r="J145" i="1"/>
  <c r="J146" i="1"/>
  <c r="J147" i="1"/>
  <c r="J148" i="1"/>
  <c r="J149" i="1"/>
  <c r="K149" i="1" s="1"/>
  <c r="J150" i="1"/>
  <c r="K150" i="1" s="1"/>
  <c r="J151" i="1"/>
  <c r="K151" i="1" s="1"/>
  <c r="J152" i="1"/>
  <c r="K152" i="1" s="1"/>
  <c r="J153" i="1"/>
  <c r="K153" i="1" s="1"/>
  <c r="J154" i="1"/>
  <c r="J155" i="1"/>
  <c r="K155" i="1" s="1"/>
  <c r="J156" i="1"/>
  <c r="J157" i="1"/>
  <c r="J158" i="1"/>
  <c r="J159" i="1"/>
  <c r="J160" i="1"/>
  <c r="J161" i="1"/>
  <c r="J162" i="1"/>
  <c r="K162" i="1" s="1"/>
  <c r="J163" i="1"/>
  <c r="K163" i="1" s="1"/>
  <c r="J164" i="1"/>
  <c r="K164" i="1" s="1"/>
  <c r="J165" i="1"/>
  <c r="K165" i="1" s="1"/>
  <c r="J166" i="1"/>
  <c r="K166" i="1" s="1"/>
  <c r="J167" i="1"/>
  <c r="K167" i="1" s="1"/>
  <c r="J168" i="1"/>
  <c r="J169" i="1"/>
  <c r="J170" i="1"/>
  <c r="J171" i="1"/>
  <c r="K171" i="1" s="1"/>
  <c r="J172" i="1"/>
  <c r="K172" i="1" s="1"/>
  <c r="J173" i="1"/>
  <c r="K173" i="1" s="1"/>
  <c r="J174" i="1"/>
  <c r="K174" i="1" s="1"/>
  <c r="J175" i="1"/>
  <c r="K175" i="1" s="1"/>
  <c r="J176" i="1"/>
  <c r="K176" i="1" s="1"/>
  <c r="J177" i="1"/>
  <c r="K177" i="1" s="1"/>
  <c r="J178" i="1"/>
  <c r="J179" i="1"/>
  <c r="K179" i="1" s="1"/>
  <c r="J180" i="1"/>
  <c r="J181" i="1"/>
  <c r="K181" i="1" s="1"/>
  <c r="J182" i="1"/>
  <c r="J183" i="1"/>
  <c r="K183" i="1" s="1"/>
  <c r="J184" i="1"/>
  <c r="J185" i="1"/>
  <c r="J186" i="1"/>
  <c r="K186" i="1" s="1"/>
  <c r="J187" i="1"/>
  <c r="K187" i="1" s="1"/>
  <c r="J188" i="1"/>
  <c r="K188" i="1" s="1"/>
  <c r="J189" i="1"/>
  <c r="K189" i="1" s="1"/>
  <c r="J190" i="1"/>
  <c r="J191" i="1"/>
  <c r="K191" i="1" s="1"/>
  <c r="J192" i="1"/>
  <c r="J193" i="1"/>
  <c r="J194" i="1"/>
  <c r="J195" i="1"/>
  <c r="K195" i="1" s="1"/>
  <c r="J196" i="1"/>
  <c r="K196" i="1" s="1"/>
  <c r="J197" i="1"/>
  <c r="K197" i="1" s="1"/>
  <c r="J198" i="1"/>
  <c r="K198" i="1" s="1"/>
  <c r="J199" i="1"/>
  <c r="K199" i="1" s="1"/>
  <c r="J200" i="1"/>
  <c r="K200" i="1" s="1"/>
  <c r="J201" i="1"/>
  <c r="K201" i="1" s="1"/>
  <c r="J202" i="1"/>
  <c r="J203" i="1"/>
  <c r="K203" i="1" s="1"/>
  <c r="J204" i="1"/>
  <c r="J205" i="1"/>
  <c r="J206" i="1"/>
  <c r="J207" i="1"/>
  <c r="K207" i="1" s="1"/>
  <c r="J208" i="1"/>
  <c r="K208" i="1" s="1"/>
  <c r="J209" i="1"/>
  <c r="K209" i="1" s="1"/>
  <c r="J210" i="1"/>
  <c r="K210" i="1" s="1"/>
  <c r="J211" i="1"/>
  <c r="K211" i="1" s="1"/>
  <c r="J212" i="1"/>
  <c r="K212" i="1" s="1"/>
  <c r="J213" i="1"/>
  <c r="K213" i="1" s="1"/>
  <c r="J214" i="1"/>
  <c r="J215" i="1"/>
  <c r="K215" i="1" s="1"/>
  <c r="J216" i="1"/>
  <c r="J217" i="1"/>
  <c r="J218" i="1"/>
  <c r="J219" i="1"/>
  <c r="J220" i="1"/>
  <c r="J221" i="1"/>
  <c r="J222" i="1"/>
  <c r="K222" i="1" s="1"/>
  <c r="J223" i="1"/>
  <c r="K223" i="1" s="1"/>
  <c r="J224" i="1"/>
  <c r="K224" i="1" s="1"/>
  <c r="J225" i="1"/>
  <c r="K225" i="1" s="1"/>
  <c r="J226" i="1"/>
  <c r="J227" i="1"/>
  <c r="K227" i="1" s="1"/>
  <c r="J228" i="1"/>
  <c r="J229" i="1"/>
  <c r="J230" i="1"/>
  <c r="J231" i="1"/>
  <c r="K231" i="1" s="1"/>
  <c r="J232" i="1"/>
  <c r="K232" i="1" s="1"/>
  <c r="J233" i="1"/>
  <c r="K233" i="1" s="1"/>
  <c r="J234" i="1"/>
  <c r="K234" i="1" s="1"/>
  <c r="J235" i="1"/>
  <c r="K235" i="1" s="1"/>
  <c r="J236" i="1"/>
  <c r="K236" i="1" s="1"/>
  <c r="J237" i="1"/>
  <c r="K237" i="1" s="1"/>
  <c r="J238" i="1"/>
  <c r="K238" i="1" s="1"/>
  <c r="J239" i="1"/>
  <c r="K239" i="1" s="1"/>
  <c r="J240" i="1"/>
  <c r="J241" i="1"/>
  <c r="J242" i="1"/>
  <c r="J243" i="1"/>
  <c r="J244" i="1"/>
  <c r="K244" i="1" s="1"/>
  <c r="J245" i="1"/>
  <c r="K245" i="1" s="1"/>
  <c r="J246" i="1"/>
  <c r="K246" i="1" s="1"/>
  <c r="J247" i="1"/>
  <c r="K247" i="1" s="1"/>
  <c r="J248" i="1"/>
  <c r="K248" i="1" s="1"/>
  <c r="J249" i="1"/>
  <c r="K249" i="1" s="1"/>
  <c r="J250" i="1"/>
  <c r="J251" i="1"/>
  <c r="K251" i="1" s="1"/>
  <c r="J252" i="1"/>
  <c r="J253" i="1"/>
  <c r="K253" i="1" s="1"/>
  <c r="J254" i="1"/>
  <c r="J255" i="1"/>
  <c r="K255" i="1" s="1"/>
  <c r="J256" i="1"/>
  <c r="J257" i="1"/>
  <c r="J258" i="1"/>
  <c r="K258" i="1" s="1"/>
  <c r="J259" i="1"/>
  <c r="J260" i="1"/>
  <c r="J261" i="1"/>
  <c r="K261" i="1" s="1"/>
  <c r="J262" i="1"/>
  <c r="J263" i="1"/>
  <c r="K263" i="1" s="1"/>
  <c r="J264" i="1"/>
  <c r="J265" i="1"/>
  <c r="J266" i="1"/>
  <c r="J267" i="1"/>
  <c r="K267" i="1" s="1"/>
  <c r="J268" i="1"/>
  <c r="K268" i="1" s="1"/>
  <c r="J269" i="1"/>
  <c r="K269" i="1" s="1"/>
  <c r="J270" i="1"/>
  <c r="K270" i="1" s="1"/>
  <c r="J271" i="1"/>
  <c r="K271" i="1" s="1"/>
  <c r="J272" i="1"/>
  <c r="K272" i="1" s="1"/>
  <c r="J273" i="1"/>
  <c r="K273" i="1" s="1"/>
  <c r="J274" i="1"/>
  <c r="J275" i="1"/>
  <c r="K275" i="1" s="1"/>
  <c r="J276" i="1"/>
  <c r="J277" i="1"/>
  <c r="J278" i="1"/>
  <c r="J279" i="1"/>
  <c r="K279" i="1" s="1"/>
  <c r="J280" i="1"/>
  <c r="K280" i="1" s="1"/>
  <c r="J281" i="1"/>
  <c r="K281" i="1" s="1"/>
  <c r="J282" i="1"/>
  <c r="K282" i="1" s="1"/>
  <c r="J283" i="1"/>
  <c r="K283" i="1" s="1"/>
  <c r="J284" i="1"/>
  <c r="K284" i="1" s="1"/>
  <c r="J285" i="1"/>
  <c r="K285" i="1" s="1"/>
  <c r="J286" i="1"/>
  <c r="J287" i="1"/>
  <c r="K287" i="1" s="1"/>
  <c r="J288" i="1"/>
  <c r="J289" i="1"/>
  <c r="J290" i="1"/>
  <c r="J291" i="1"/>
  <c r="J292" i="1"/>
  <c r="J293" i="1"/>
  <c r="J294" i="1"/>
  <c r="K294" i="1" s="1"/>
  <c r="J295" i="1"/>
  <c r="K295" i="1" s="1"/>
  <c r="J296" i="1"/>
  <c r="K296" i="1" s="1"/>
  <c r="J297" i="1"/>
  <c r="K297" i="1" s="1"/>
  <c r="J298" i="1"/>
  <c r="J299" i="1"/>
  <c r="K299" i="1" s="1"/>
  <c r="J300" i="1"/>
  <c r="J301" i="1"/>
  <c r="J302" i="1"/>
  <c r="J303" i="1"/>
  <c r="K303" i="1" s="1"/>
  <c r="J304" i="1"/>
  <c r="K304" i="1" s="1"/>
  <c r="J305" i="1"/>
  <c r="K305" i="1" s="1"/>
  <c r="J306" i="1"/>
  <c r="K306" i="1" s="1"/>
  <c r="J307" i="1"/>
  <c r="K307" i="1" s="1"/>
  <c r="J308" i="1"/>
  <c r="K308" i="1" s="1"/>
  <c r="J309" i="1"/>
  <c r="K309" i="1" s="1"/>
  <c r="J310" i="1"/>
  <c r="K310" i="1" s="1"/>
  <c r="J311" i="1"/>
  <c r="K311" i="1" s="1"/>
  <c r="J312" i="1"/>
  <c r="J313" i="1"/>
  <c r="J314" i="1"/>
  <c r="J315" i="1"/>
  <c r="J316" i="1"/>
  <c r="J317" i="1"/>
  <c r="J318" i="1"/>
  <c r="K318" i="1" s="1"/>
  <c r="J319" i="1"/>
  <c r="K319" i="1" s="1"/>
  <c r="J320" i="1"/>
  <c r="K320" i="1" s="1"/>
  <c r="J321" i="1"/>
  <c r="K321" i="1" s="1"/>
  <c r="J322" i="1"/>
  <c r="J323" i="1"/>
  <c r="K323" i="1" s="1"/>
  <c r="J324" i="1"/>
  <c r="J325" i="1"/>
  <c r="K325" i="1" s="1"/>
  <c r="J326" i="1"/>
  <c r="J327" i="1"/>
  <c r="K327" i="1" s="1"/>
  <c r="J328" i="1"/>
  <c r="J329" i="1"/>
  <c r="J330" i="1"/>
  <c r="K330" i="1" s="1"/>
  <c r="J331" i="1"/>
  <c r="K331" i="1" s="1"/>
  <c r="J332" i="1"/>
  <c r="K332" i="1" s="1"/>
  <c r="J333" i="1"/>
  <c r="K333" i="1" s="1"/>
  <c r="J334" i="1"/>
  <c r="J335" i="1"/>
  <c r="K335" i="1" s="1"/>
  <c r="J336" i="1"/>
  <c r="J337" i="1"/>
  <c r="J338" i="1"/>
  <c r="J339" i="1"/>
  <c r="K339" i="1" s="1"/>
  <c r="J340" i="1"/>
  <c r="K340" i="1" s="1"/>
  <c r="J341" i="1"/>
  <c r="K341" i="1" s="1"/>
  <c r="J342" i="1"/>
  <c r="K342" i="1" s="1"/>
  <c r="J343" i="1"/>
  <c r="K343" i="1" s="1"/>
  <c r="J344" i="1"/>
  <c r="K344" i="1" s="1"/>
  <c r="J345" i="1"/>
  <c r="K345" i="1" s="1"/>
  <c r="J346" i="1"/>
  <c r="J347" i="1"/>
  <c r="K347" i="1" s="1"/>
  <c r="J348" i="1"/>
  <c r="J349" i="1"/>
  <c r="J350" i="1"/>
  <c r="J351" i="1"/>
  <c r="J352" i="1"/>
  <c r="K352" i="1" s="1"/>
  <c r="J353" i="1"/>
  <c r="K353" i="1" s="1"/>
  <c r="J354" i="1"/>
  <c r="K354" i="1" s="1"/>
  <c r="J355" i="1"/>
  <c r="K355" i="1" s="1"/>
  <c r="J356" i="1"/>
  <c r="K356" i="1" s="1"/>
  <c r="J357" i="1"/>
  <c r="J358" i="1"/>
  <c r="J359" i="1"/>
  <c r="K359" i="1" s="1"/>
  <c r="J360" i="1"/>
  <c r="J361" i="1"/>
  <c r="J362" i="1"/>
  <c r="J363" i="1"/>
  <c r="K363" i="1" s="1"/>
  <c r="J364" i="1"/>
  <c r="K364" i="1" s="1"/>
  <c r="J365" i="1"/>
  <c r="K365" i="1" s="1"/>
  <c r="J366" i="1"/>
  <c r="K366" i="1" s="1"/>
  <c r="J367" i="1"/>
  <c r="K367" i="1" s="1"/>
  <c r="J368" i="1"/>
  <c r="K368" i="1" s="1"/>
  <c r="J369" i="1"/>
  <c r="K369" i="1" s="1"/>
  <c r="J370" i="1"/>
  <c r="J371" i="1"/>
  <c r="K371" i="1" s="1"/>
  <c r="J372" i="1"/>
  <c r="J373" i="1"/>
  <c r="J374" i="1"/>
  <c r="J375" i="1"/>
  <c r="J376" i="1"/>
  <c r="K376" i="1" s="1"/>
  <c r="J377" i="1"/>
  <c r="K377" i="1" s="1"/>
  <c r="J378" i="1"/>
  <c r="K378" i="1" s="1"/>
  <c r="J379" i="1"/>
  <c r="K379" i="1" s="1"/>
  <c r="J380" i="1"/>
  <c r="K380" i="1" s="1"/>
  <c r="J381" i="1"/>
  <c r="K381" i="1" s="1"/>
  <c r="J382" i="1"/>
  <c r="K382" i="1" s="1"/>
  <c r="J383" i="1"/>
  <c r="K383" i="1" s="1"/>
  <c r="J384" i="1"/>
  <c r="J385" i="1"/>
  <c r="J386" i="1"/>
  <c r="J387" i="1"/>
  <c r="J388" i="1"/>
  <c r="J389" i="1"/>
  <c r="J390" i="1"/>
  <c r="K390" i="1" s="1"/>
  <c r="J391" i="1"/>
  <c r="J392" i="1"/>
  <c r="J393" i="1"/>
  <c r="K393" i="1" s="1"/>
  <c r="J394" i="1"/>
  <c r="J395" i="1"/>
  <c r="K395" i="1" s="1"/>
  <c r="J396" i="1"/>
  <c r="J397" i="1"/>
  <c r="K397" i="1" s="1"/>
  <c r="J398" i="1"/>
  <c r="J399" i="1"/>
  <c r="K399" i="1" s="1"/>
  <c r="J400" i="1"/>
  <c r="K400" i="1" s="1"/>
  <c r="J401" i="1"/>
  <c r="K401" i="1" s="1"/>
  <c r="J402" i="1"/>
  <c r="K402" i="1" s="1"/>
  <c r="J403" i="1"/>
  <c r="K403" i="1" s="1"/>
  <c r="J404" i="1"/>
  <c r="K404" i="1" s="1"/>
  <c r="J405" i="1"/>
  <c r="K405" i="1" s="1"/>
  <c r="J406" i="1"/>
  <c r="J407" i="1"/>
  <c r="K407" i="1" s="1"/>
  <c r="J408" i="1"/>
  <c r="J409" i="1"/>
  <c r="J410" i="1"/>
  <c r="J411" i="1"/>
  <c r="K411" i="1" s="1"/>
  <c r="J412" i="1"/>
  <c r="K412" i="1" s="1"/>
  <c r="J413" i="1"/>
  <c r="K413" i="1" s="1"/>
  <c r="J414" i="1"/>
  <c r="K414" i="1" s="1"/>
  <c r="J415" i="1"/>
  <c r="K415" i="1" s="1"/>
  <c r="J416" i="1"/>
  <c r="K416" i="1" s="1"/>
  <c r="J417" i="1"/>
  <c r="K417" i="1" s="1"/>
  <c r="J418" i="1"/>
  <c r="J419" i="1"/>
  <c r="K419" i="1" s="1"/>
  <c r="J420" i="1"/>
  <c r="J421" i="1"/>
  <c r="J422" i="1"/>
  <c r="J423" i="1"/>
  <c r="J424" i="1"/>
  <c r="K424" i="1" s="1"/>
  <c r="J425" i="1"/>
  <c r="K425" i="1" s="1"/>
  <c r="J426" i="1"/>
  <c r="K426" i="1" s="1"/>
  <c r="J427" i="1"/>
  <c r="K427" i="1" s="1"/>
  <c r="J428" i="1"/>
  <c r="K428" i="1" s="1"/>
  <c r="J429" i="1"/>
  <c r="K429" i="1" s="1"/>
  <c r="J430" i="1"/>
  <c r="J431" i="1"/>
  <c r="K431" i="1" s="1"/>
  <c r="J432" i="1"/>
  <c r="J433" i="1"/>
  <c r="J434" i="1"/>
  <c r="J435" i="1"/>
  <c r="K435" i="1" s="1"/>
  <c r="J436" i="1"/>
  <c r="K436" i="1" s="1"/>
  <c r="J437" i="1"/>
  <c r="K437" i="1" s="1"/>
  <c r="J438" i="1"/>
  <c r="K438" i="1" s="1"/>
  <c r="J439" i="1"/>
  <c r="K439" i="1" s="1"/>
  <c r="J440" i="1"/>
  <c r="K440" i="1" s="1"/>
  <c r="J441" i="1"/>
  <c r="K441" i="1" s="1"/>
  <c r="J442" i="1"/>
  <c r="J443" i="1"/>
  <c r="K443" i="1" s="1"/>
  <c r="J444" i="1"/>
  <c r="J445" i="1"/>
  <c r="J446" i="1"/>
  <c r="J447" i="1"/>
  <c r="J448" i="1"/>
  <c r="J449" i="1"/>
  <c r="J450" i="1"/>
  <c r="K450" i="1" s="1"/>
  <c r="J451" i="1"/>
  <c r="K451" i="1" s="1"/>
  <c r="J452" i="1"/>
  <c r="K452" i="1" s="1"/>
  <c r="J453" i="1"/>
  <c r="K453" i="1" s="1"/>
  <c r="J454" i="1"/>
  <c r="K454" i="1" s="1"/>
  <c r="J455" i="1"/>
  <c r="K455" i="1" s="1"/>
  <c r="J456" i="1"/>
  <c r="J457" i="1"/>
  <c r="J458" i="1"/>
  <c r="J459" i="1"/>
  <c r="J460" i="1"/>
  <c r="J461" i="1"/>
  <c r="J462" i="1"/>
  <c r="K462" i="1" s="1"/>
  <c r="J463" i="1"/>
  <c r="K463" i="1" s="1"/>
  <c r="J464" i="1"/>
  <c r="K464" i="1" s="1"/>
  <c r="J465" i="1"/>
  <c r="K465" i="1" s="1"/>
  <c r="J466" i="1"/>
  <c r="J467" i="1"/>
  <c r="K467" i="1" s="1"/>
  <c r="J468" i="1"/>
  <c r="J469" i="1"/>
  <c r="K469" i="1" s="1"/>
  <c r="J470" i="1"/>
  <c r="J471" i="1"/>
  <c r="K471" i="1" s="1"/>
  <c r="J472" i="1"/>
  <c r="K472" i="1" s="1"/>
  <c r="J473" i="1"/>
  <c r="K473" i="1" s="1"/>
  <c r="J474" i="1"/>
  <c r="K474" i="1" s="1"/>
  <c r="J475" i="1"/>
  <c r="K475" i="1" s="1"/>
  <c r="J476" i="1"/>
  <c r="K476" i="1" s="1"/>
  <c r="J477" i="1"/>
  <c r="K477" i="1" s="1"/>
  <c r="J478" i="1"/>
  <c r="J479" i="1"/>
  <c r="K479" i="1" s="1"/>
  <c r="J480" i="1"/>
  <c r="J481" i="1"/>
  <c r="J482" i="1"/>
  <c r="J483" i="1"/>
  <c r="K483" i="1" s="1"/>
  <c r="J484" i="1"/>
  <c r="K484" i="1" s="1"/>
  <c r="J485" i="1"/>
  <c r="K485" i="1" s="1"/>
  <c r="J486" i="1"/>
  <c r="K486" i="1" s="1"/>
  <c r="J487" i="1"/>
  <c r="J488" i="1"/>
  <c r="K488" i="1" s="1"/>
  <c r="J489" i="1"/>
  <c r="K489" i="1" s="1"/>
  <c r="J490" i="1"/>
  <c r="J491" i="1"/>
  <c r="K491" i="1" s="1"/>
  <c r="J492" i="1"/>
  <c r="J493" i="1"/>
  <c r="J494" i="1"/>
  <c r="J495" i="1"/>
  <c r="J496" i="1"/>
  <c r="K496" i="1" s="1"/>
  <c r="J497" i="1"/>
  <c r="K497" i="1" s="1"/>
  <c r="J498" i="1"/>
  <c r="K498" i="1" s="1"/>
  <c r="J499" i="1"/>
  <c r="K499" i="1" s="1"/>
  <c r="J500" i="1"/>
  <c r="K500" i="1" s="1"/>
  <c r="J501" i="1"/>
  <c r="K501" i="1" s="1"/>
  <c r="J502" i="1"/>
  <c r="J503" i="1"/>
  <c r="K503" i="1" s="1"/>
  <c r="J504" i="1"/>
  <c r="J505" i="1"/>
  <c r="J506" i="1"/>
  <c r="J507" i="1"/>
  <c r="K507" i="1" s="1"/>
  <c r="J508" i="1"/>
  <c r="K508" i="1" s="1"/>
  <c r="J509" i="1"/>
  <c r="K509" i="1" s="1"/>
  <c r="J510" i="1"/>
  <c r="K510" i="1" s="1"/>
  <c r="J511" i="1"/>
  <c r="K511" i="1" s="1"/>
  <c r="J512" i="1"/>
  <c r="K512" i="1" s="1"/>
  <c r="J513" i="1"/>
  <c r="K513" i="1" s="1"/>
  <c r="J514" i="1"/>
  <c r="J515" i="1"/>
  <c r="K515" i="1" s="1"/>
  <c r="J516" i="1"/>
  <c r="J517" i="1"/>
  <c r="J518" i="1"/>
  <c r="J519" i="1"/>
  <c r="J520" i="1"/>
  <c r="J521" i="1"/>
  <c r="J522" i="1"/>
  <c r="K522" i="1" s="1"/>
  <c r="J523" i="1"/>
  <c r="J524" i="1"/>
  <c r="J525" i="1"/>
  <c r="K525" i="1" s="1"/>
  <c r="J526" i="1"/>
  <c r="K526" i="1" s="1"/>
  <c r="J527" i="1"/>
  <c r="K527" i="1" s="1"/>
  <c r="J528" i="1"/>
  <c r="J529" i="1"/>
  <c r="J530" i="1"/>
  <c r="J531" i="1"/>
  <c r="K531" i="1" s="1"/>
  <c r="J532" i="1"/>
  <c r="K532" i="1" s="1"/>
  <c r="J533" i="1"/>
  <c r="K533" i="1" s="1"/>
  <c r="J534" i="1"/>
  <c r="K534" i="1" s="1"/>
  <c r="J535" i="1"/>
  <c r="K535" i="1" s="1"/>
  <c r="J536" i="1"/>
  <c r="K536" i="1" s="1"/>
  <c r="J537" i="1"/>
  <c r="K537" i="1" s="1"/>
  <c r="J538" i="1"/>
  <c r="J539" i="1"/>
  <c r="K539" i="1" s="1"/>
  <c r="J540" i="1"/>
  <c r="J541" i="1"/>
  <c r="K541" i="1" s="1"/>
  <c r="J542" i="1"/>
  <c r="J543" i="1"/>
  <c r="K543" i="1" s="1"/>
  <c r="J544" i="1"/>
  <c r="K544" i="1" s="1"/>
  <c r="J545" i="1"/>
  <c r="K545" i="1" s="1"/>
  <c r="J546" i="1"/>
  <c r="K546" i="1" s="1"/>
  <c r="J547" i="1"/>
  <c r="K547" i="1" s="1"/>
  <c r="J548" i="1"/>
  <c r="K548" i="1" s="1"/>
  <c r="J549" i="1"/>
  <c r="K549" i="1" s="1"/>
  <c r="J550" i="1"/>
  <c r="J551" i="1"/>
  <c r="K551" i="1" s="1"/>
  <c r="J552" i="1"/>
  <c r="J553" i="1"/>
  <c r="J554" i="1"/>
  <c r="J555" i="1"/>
  <c r="K555" i="1" s="1"/>
  <c r="J556" i="1"/>
  <c r="K556" i="1" s="1"/>
  <c r="J557" i="1"/>
  <c r="K557" i="1" s="1"/>
  <c r="J558" i="1"/>
  <c r="K558" i="1" s="1"/>
  <c r="J559" i="1"/>
  <c r="J560" i="1"/>
  <c r="J561" i="1"/>
  <c r="J562" i="1"/>
  <c r="J563" i="1"/>
  <c r="K563" i="1" s="1"/>
  <c r="J564" i="1"/>
  <c r="J565" i="1"/>
  <c r="J566" i="1"/>
  <c r="J567" i="1"/>
  <c r="K567" i="1" s="1"/>
  <c r="J568" i="1"/>
  <c r="K568" i="1" s="1"/>
  <c r="J569" i="1"/>
  <c r="K569" i="1" s="1"/>
  <c r="J570" i="1"/>
  <c r="K570" i="1" s="1"/>
  <c r="H575" i="1"/>
  <c r="H574" i="1"/>
  <c r="H573" i="1"/>
  <c r="H572" i="1"/>
  <c r="H571"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8" i="1"/>
  <c r="H7"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Q14" i="10"/>
  <c r="Q15" i="10"/>
  <c r="Q16" i="10"/>
  <c r="Q17" i="10"/>
  <c r="Q18" i="10"/>
  <c r="Q19" i="10"/>
  <c r="Q20" i="10"/>
  <c r="Q21" i="10"/>
  <c r="Q22" i="10"/>
  <c r="Q23" i="10"/>
  <c r="Q24" i="10"/>
  <c r="Q25" i="10"/>
  <c r="Q26" i="10"/>
  <c r="Q27" i="10"/>
  <c r="Q28" i="10"/>
  <c r="Q29" i="10"/>
  <c r="Q30" i="10"/>
  <c r="Q31" i="10"/>
  <c r="Q32" i="10"/>
  <c r="Q33" i="10"/>
  <c r="Q34" i="10"/>
  <c r="Q35" i="10"/>
  <c r="Q36" i="10"/>
  <c r="Q37" i="10"/>
  <c r="Q38" i="10"/>
  <c r="Q39" i="10"/>
  <c r="Q40" i="10"/>
  <c r="Q41" i="10"/>
  <c r="Q42" i="10"/>
  <c r="Q43" i="10"/>
  <c r="Q44" i="10"/>
  <c r="Q45" i="10"/>
  <c r="Q46" i="10"/>
  <c r="Q47" i="10"/>
  <c r="Q48" i="10"/>
  <c r="Q49" i="10"/>
  <c r="Q50" i="10"/>
  <c r="Q51" i="10"/>
  <c r="Q52" i="10"/>
  <c r="Q53" i="10"/>
  <c r="Q54" i="10"/>
  <c r="Q55" i="10"/>
  <c r="Q56" i="10"/>
  <c r="Q57" i="10"/>
  <c r="Q58" i="10"/>
  <c r="Q59" i="10"/>
  <c r="Q60" i="10"/>
  <c r="Q61" i="10"/>
  <c r="Q62" i="10"/>
  <c r="Q63" i="10"/>
  <c r="Q64" i="10"/>
  <c r="Q65" i="10"/>
  <c r="Q66" i="10"/>
  <c r="Q67" i="10"/>
  <c r="Q68" i="10"/>
  <c r="Q69" i="10"/>
  <c r="Q70" i="10"/>
  <c r="Q71" i="10"/>
  <c r="Q72" i="10"/>
  <c r="Q73" i="10"/>
  <c r="Q74" i="10"/>
  <c r="Q75" i="10"/>
  <c r="Q76" i="10"/>
  <c r="Q77" i="10"/>
  <c r="Q78" i="10"/>
  <c r="Q79" i="10"/>
  <c r="Q80" i="10"/>
  <c r="Q81" i="10"/>
  <c r="Q82" i="10"/>
  <c r="Q83" i="10"/>
  <c r="Q84" i="10"/>
  <c r="Q85" i="10"/>
  <c r="Q86" i="10"/>
  <c r="Q87" i="10"/>
  <c r="Q88" i="10"/>
  <c r="Q89" i="10"/>
  <c r="Q90" i="10"/>
  <c r="Q91" i="10"/>
  <c r="Q92" i="10"/>
  <c r="Q93" i="10"/>
  <c r="Q94" i="10"/>
  <c r="Q95" i="10"/>
  <c r="Q96" i="10"/>
  <c r="Q97" i="10"/>
  <c r="Q98" i="10"/>
  <c r="Q99" i="10"/>
  <c r="Q100" i="10"/>
  <c r="Q101" i="10"/>
  <c r="Q102" i="10"/>
  <c r="Q103" i="10"/>
  <c r="Q104" i="10"/>
  <c r="Q105" i="10"/>
  <c r="Q106" i="10"/>
  <c r="Q107" i="10"/>
  <c r="Q108" i="10"/>
  <c r="Q109" i="10"/>
  <c r="Q110" i="10"/>
  <c r="Q111" i="10"/>
  <c r="Q112" i="10"/>
  <c r="Q113" i="10"/>
  <c r="Q114" i="10"/>
  <c r="Q115" i="10"/>
  <c r="Q116" i="10"/>
  <c r="Q117" i="10"/>
  <c r="Q118" i="10"/>
  <c r="Q119" i="10"/>
  <c r="Q120" i="10"/>
  <c r="Q121" i="10"/>
  <c r="Q122" i="10"/>
  <c r="Q123" i="10"/>
  <c r="Q124" i="10"/>
  <c r="Q125" i="10"/>
  <c r="Q126" i="10"/>
  <c r="Q127" i="10"/>
  <c r="Q128" i="10"/>
  <c r="Q129" i="10"/>
  <c r="Q130" i="10"/>
  <c r="Q131" i="10"/>
  <c r="Q132" i="10"/>
  <c r="Q133" i="10"/>
  <c r="Q134" i="10"/>
  <c r="Q135" i="10"/>
  <c r="Q136" i="10"/>
  <c r="Q137" i="10"/>
  <c r="Q138" i="10"/>
  <c r="Q139" i="10"/>
  <c r="Q140" i="10"/>
  <c r="Q141" i="10"/>
  <c r="Q142" i="10"/>
  <c r="Q143" i="10"/>
  <c r="Q144" i="10"/>
  <c r="Q145" i="10"/>
  <c r="Q146" i="10"/>
  <c r="Q147" i="10"/>
  <c r="Q148" i="10"/>
  <c r="Q149" i="10"/>
  <c r="Q150" i="10"/>
  <c r="Q151" i="10"/>
  <c r="Q152" i="10"/>
  <c r="Q153" i="10"/>
  <c r="Q154" i="10"/>
  <c r="Q155" i="10"/>
  <c r="Q156" i="10"/>
  <c r="Q157" i="10"/>
  <c r="Q158" i="10"/>
  <c r="Q159" i="10"/>
  <c r="Q160" i="10"/>
  <c r="Q161" i="10"/>
  <c r="Q162" i="10"/>
  <c r="Q163" i="10"/>
  <c r="Q164" i="10"/>
  <c r="Q165" i="10"/>
  <c r="Q166" i="10"/>
  <c r="Q167" i="10"/>
  <c r="Q168" i="10"/>
  <c r="Q169" i="10"/>
  <c r="Q170" i="10"/>
  <c r="Q171" i="10"/>
  <c r="Q172" i="10"/>
  <c r="Q173" i="10"/>
  <c r="Q174" i="10"/>
  <c r="Q175" i="10"/>
  <c r="Q176" i="10"/>
  <c r="Q177" i="10"/>
  <c r="Q178" i="10"/>
  <c r="Q179" i="10"/>
  <c r="Q180" i="10"/>
  <c r="Q181" i="10"/>
  <c r="Q182" i="10"/>
  <c r="Q183" i="10"/>
  <c r="Q184" i="10"/>
  <c r="Q185" i="10"/>
  <c r="Q186" i="10"/>
  <c r="Q187" i="10"/>
  <c r="Q188" i="10"/>
  <c r="Q189" i="10"/>
  <c r="Q190" i="10"/>
  <c r="Q191" i="10"/>
  <c r="Q192" i="10"/>
  <c r="Q193" i="10"/>
  <c r="Q194" i="10"/>
  <c r="Q195" i="10"/>
  <c r="Q196" i="10"/>
  <c r="Q197" i="10"/>
  <c r="Q198" i="10"/>
  <c r="Q199" i="10"/>
  <c r="Q200" i="10"/>
  <c r="Q201" i="10"/>
  <c r="Q202" i="10"/>
  <c r="Q203" i="10"/>
  <c r="Q204" i="10"/>
  <c r="Q205" i="10"/>
  <c r="Q206" i="10"/>
  <c r="Q207" i="10"/>
  <c r="Q208" i="10"/>
  <c r="Q209" i="10"/>
  <c r="Q210" i="10"/>
  <c r="Q211" i="10"/>
  <c r="Q212" i="10"/>
  <c r="Q213" i="10"/>
  <c r="Q214" i="10"/>
  <c r="Q215" i="10"/>
  <c r="Q216" i="10"/>
  <c r="Q217" i="10"/>
  <c r="Q218" i="10"/>
  <c r="Q219" i="10"/>
  <c r="Q220" i="10"/>
  <c r="Q221" i="10"/>
  <c r="Q222" i="10"/>
  <c r="Q223" i="10"/>
  <c r="Q224" i="10"/>
  <c r="Q225" i="10"/>
  <c r="Q226" i="10"/>
  <c r="Q227" i="10"/>
  <c r="Q228" i="10"/>
  <c r="Q229" i="10"/>
  <c r="Q230" i="10"/>
  <c r="Q231" i="10"/>
  <c r="Q232" i="10"/>
  <c r="Q233" i="10"/>
  <c r="Q234" i="10"/>
  <c r="Q235" i="10"/>
  <c r="Q236" i="10"/>
  <c r="Q237" i="10"/>
  <c r="Q238" i="10"/>
  <c r="Q239" i="10"/>
  <c r="Q240" i="10"/>
  <c r="Q241" i="10"/>
  <c r="Q242" i="10"/>
  <c r="Q243" i="10"/>
  <c r="Q244" i="10"/>
  <c r="Q245" i="10"/>
  <c r="Q246" i="10"/>
  <c r="Q247" i="10"/>
  <c r="Q248" i="10"/>
  <c r="Q249" i="10"/>
  <c r="Q250" i="10"/>
  <c r="Q251" i="10"/>
  <c r="Q252" i="10"/>
  <c r="Q253" i="10"/>
  <c r="Q254" i="10"/>
  <c r="Q255" i="10"/>
  <c r="Q256" i="10"/>
  <c r="Q257" i="10"/>
  <c r="Q258" i="10"/>
  <c r="Q259" i="10"/>
  <c r="Q260" i="10"/>
  <c r="Q261" i="10"/>
  <c r="Q262" i="10"/>
  <c r="Q263" i="10"/>
  <c r="Q264" i="10"/>
  <c r="Q265" i="10"/>
  <c r="Q266" i="10"/>
  <c r="Q267" i="10"/>
  <c r="Q268" i="10"/>
  <c r="Q269" i="10"/>
  <c r="Q270" i="10"/>
  <c r="Q271" i="10"/>
  <c r="Q272" i="10"/>
  <c r="Q273" i="10"/>
  <c r="Q274" i="10"/>
  <c r="Q275" i="10"/>
  <c r="Q276" i="10"/>
  <c r="Q277" i="10"/>
  <c r="Q278" i="10"/>
  <c r="Q279" i="10"/>
  <c r="Q280" i="10"/>
  <c r="Q281" i="10"/>
  <c r="Q282" i="10"/>
  <c r="Q283" i="10"/>
  <c r="Q284" i="10"/>
  <c r="Q285" i="10"/>
  <c r="Q286" i="10"/>
  <c r="Q287" i="10"/>
  <c r="Q288" i="10"/>
  <c r="Q289" i="10"/>
  <c r="Q290" i="10"/>
  <c r="Q291" i="10"/>
  <c r="Q292" i="10"/>
  <c r="Q293" i="10"/>
  <c r="Q294" i="10"/>
  <c r="Q295" i="10"/>
  <c r="Q296" i="10"/>
  <c r="Q297" i="10"/>
  <c r="Q298" i="10"/>
  <c r="Q299" i="10"/>
  <c r="Q300" i="10"/>
  <c r="Q301" i="10"/>
  <c r="Q302" i="10"/>
  <c r="Q303" i="10"/>
  <c r="Q304" i="10"/>
  <c r="Q305" i="10"/>
  <c r="Q306" i="10"/>
  <c r="Q307" i="10"/>
  <c r="Q308" i="10"/>
  <c r="Q309" i="10"/>
  <c r="Q310" i="10"/>
  <c r="Q311" i="10"/>
  <c r="Q312" i="10"/>
  <c r="Q313" i="10"/>
  <c r="Q314" i="10"/>
  <c r="Q315" i="10"/>
  <c r="Q316" i="10"/>
  <c r="Q317" i="10"/>
  <c r="Q318" i="10"/>
  <c r="Q319" i="10"/>
  <c r="Q320" i="10"/>
  <c r="Q321" i="10"/>
  <c r="Q322" i="10"/>
  <c r="Q323" i="10"/>
  <c r="Q324" i="10"/>
  <c r="Q325" i="10"/>
  <c r="Q326" i="10"/>
  <c r="Q327" i="10"/>
  <c r="Q328" i="10"/>
  <c r="Q329" i="10"/>
  <c r="Q330" i="10"/>
  <c r="Q331" i="10"/>
  <c r="Q332" i="10"/>
  <c r="Q333" i="10"/>
  <c r="Q334" i="10"/>
  <c r="Q335" i="10"/>
  <c r="Q336" i="10"/>
  <c r="Q337" i="10"/>
  <c r="Q338" i="10"/>
  <c r="Q339" i="10"/>
  <c r="Q340" i="10"/>
  <c r="Q341" i="10"/>
  <c r="Q342" i="10"/>
  <c r="Q343" i="10"/>
  <c r="Q344" i="10"/>
  <c r="Q345" i="10"/>
  <c r="Q346" i="10"/>
  <c r="Q347" i="10"/>
  <c r="Q348" i="10"/>
  <c r="Q349" i="10"/>
  <c r="Q350" i="10"/>
  <c r="Q351" i="10"/>
  <c r="Q352" i="10"/>
  <c r="Q353" i="10"/>
  <c r="Q354" i="10"/>
  <c r="Q355" i="10"/>
  <c r="Q356" i="10"/>
  <c r="Q357" i="10"/>
  <c r="Q358" i="10"/>
  <c r="Q359" i="10"/>
  <c r="Q360" i="10"/>
  <c r="Q361" i="10"/>
  <c r="Q362" i="10"/>
  <c r="Q363" i="10"/>
  <c r="Q364" i="10"/>
  <c r="Q365" i="10"/>
  <c r="Q366" i="10"/>
  <c r="Q367" i="10"/>
  <c r="Q368" i="10"/>
  <c r="Q369" i="10"/>
  <c r="Q370" i="10"/>
  <c r="Q371" i="10"/>
  <c r="Q372" i="10"/>
  <c r="Q373" i="10"/>
  <c r="Q374" i="10"/>
  <c r="Q375" i="10"/>
  <c r="Q376" i="10"/>
  <c r="Q377" i="10"/>
  <c r="Q378" i="10"/>
  <c r="Q379" i="10"/>
  <c r="Q380" i="10"/>
  <c r="Q381" i="10"/>
  <c r="Q382" i="10"/>
  <c r="Q383" i="10"/>
  <c r="Q384" i="10"/>
  <c r="Q385" i="10"/>
  <c r="Q386" i="10"/>
  <c r="Q387" i="10"/>
  <c r="Q388" i="10"/>
  <c r="Q389" i="10"/>
  <c r="Q390" i="10"/>
  <c r="Q391" i="10"/>
  <c r="Q392" i="10"/>
  <c r="Q393" i="10"/>
  <c r="Q394" i="10"/>
  <c r="Q395" i="10"/>
  <c r="Q396" i="10"/>
  <c r="Q397" i="10"/>
  <c r="Q398" i="10"/>
  <c r="Q399" i="10"/>
  <c r="Q400" i="10"/>
  <c r="Q401" i="10"/>
  <c r="Q402" i="10"/>
  <c r="Q403" i="10"/>
  <c r="Q404" i="10"/>
  <c r="Q405" i="10"/>
  <c r="Q406" i="10"/>
  <c r="Q407" i="10"/>
  <c r="Q408" i="10"/>
  <c r="Q409" i="10"/>
  <c r="Q410" i="10"/>
  <c r="Q411" i="10"/>
  <c r="Q412" i="10"/>
  <c r="Q413" i="10"/>
  <c r="Q414" i="10"/>
  <c r="Q415" i="10"/>
  <c r="Q416" i="10"/>
  <c r="Q417" i="10"/>
  <c r="Q418" i="10"/>
  <c r="Q419" i="10"/>
  <c r="Q420" i="10"/>
  <c r="Q421" i="10"/>
  <c r="W153" i="1"/>
  <c r="W154" i="1"/>
  <c r="W155" i="1"/>
  <c r="W164" i="1"/>
  <c r="W165" i="1"/>
  <c r="W166" i="1"/>
  <c r="W167" i="1"/>
  <c r="W176" i="1"/>
  <c r="W177" i="1"/>
  <c r="W178" i="1"/>
  <c r="W179" i="1"/>
  <c r="W188" i="1"/>
  <c r="W189" i="1"/>
  <c r="W190" i="1"/>
  <c r="W191" i="1"/>
  <c r="W200" i="1"/>
  <c r="W201" i="1"/>
  <c r="W202" i="1"/>
  <c r="W212" i="1"/>
  <c r="W213" i="1"/>
  <c r="W214" i="1"/>
  <c r="W215" i="1"/>
  <c r="W224" i="1"/>
  <c r="W225" i="1"/>
  <c r="W226" i="1"/>
  <c r="W227" i="1"/>
  <c r="W237" i="1"/>
  <c r="W238" i="1"/>
  <c r="W248" i="1"/>
  <c r="W249" i="1"/>
  <c r="W250" i="1"/>
  <c r="W251" i="1"/>
  <c r="W260" i="1"/>
  <c r="W261" i="1"/>
  <c r="W262" i="1"/>
  <c r="W273" i="1"/>
  <c r="W274" i="1"/>
  <c r="W275" i="1"/>
  <c r="W284" i="1"/>
  <c r="W285" i="1"/>
  <c r="W286" i="1"/>
  <c r="W287" i="1"/>
  <c r="W297" i="1"/>
  <c r="W298" i="1"/>
  <c r="W299" i="1"/>
  <c r="W308" i="1"/>
  <c r="W309" i="1"/>
  <c r="W310" i="1"/>
  <c r="W311" i="1"/>
  <c r="W320" i="1"/>
  <c r="W321" i="1"/>
  <c r="W322" i="1"/>
  <c r="W323" i="1"/>
  <c r="W332" i="1"/>
  <c r="W333" i="1"/>
  <c r="W334" i="1"/>
  <c r="W335" i="1"/>
  <c r="W344" i="1"/>
  <c r="W345" i="1"/>
  <c r="W346" i="1"/>
  <c r="W356" i="1"/>
  <c r="W357" i="1"/>
  <c r="W358" i="1"/>
  <c r="W359" i="1"/>
  <c r="W368" i="1"/>
  <c r="W369" i="1"/>
  <c r="W370" i="1"/>
  <c r="W371" i="1"/>
  <c r="W381" i="1"/>
  <c r="W382" i="1"/>
  <c r="W392" i="1"/>
  <c r="W393" i="1"/>
  <c r="W394" i="1"/>
  <c r="W395" i="1"/>
  <c r="W404" i="1"/>
  <c r="W405" i="1"/>
  <c r="W406" i="1"/>
  <c r="W417" i="1"/>
  <c r="W418" i="1"/>
  <c r="W419" i="1"/>
  <c r="W428" i="1"/>
  <c r="W429" i="1"/>
  <c r="W430" i="1"/>
  <c r="W431" i="1"/>
  <c r="W441" i="1"/>
  <c r="W442" i="1"/>
  <c r="W443" i="1"/>
  <c r="W452" i="1"/>
  <c r="W453" i="1"/>
  <c r="W454" i="1"/>
  <c r="W455" i="1"/>
  <c r="W464" i="1"/>
  <c r="W465" i="1"/>
  <c r="W466" i="1"/>
  <c r="W467" i="1"/>
  <c r="W476" i="1"/>
  <c r="W477" i="1"/>
  <c r="W478" i="1"/>
  <c r="W479" i="1"/>
  <c r="W488" i="1"/>
  <c r="W489" i="1"/>
  <c r="W490" i="1"/>
  <c r="W500" i="1"/>
  <c r="W501" i="1"/>
  <c r="W502" i="1"/>
  <c r="W503" i="1"/>
  <c r="W512" i="1"/>
  <c r="W513" i="1"/>
  <c r="W514" i="1"/>
  <c r="W525" i="1"/>
  <c r="W526" i="1"/>
  <c r="W536" i="1"/>
  <c r="W537" i="1"/>
  <c r="W538" i="1"/>
  <c r="W539" i="1"/>
  <c r="W548" i="1"/>
  <c r="W549" i="1"/>
  <c r="W550" i="1"/>
  <c r="AQ73" i="14"/>
  <c r="AR73" i="14"/>
  <c r="AS73" i="14"/>
  <c r="AT73" i="14"/>
  <c r="AQ74" i="14"/>
  <c r="AR74" i="14"/>
  <c r="AS74" i="14"/>
  <c r="AT74" i="14"/>
  <c r="AQ75" i="14"/>
  <c r="AR75" i="14"/>
  <c r="AS75" i="14"/>
  <c r="AT75" i="14"/>
  <c r="AQ76" i="14"/>
  <c r="AR76" i="14"/>
  <c r="AS76" i="14"/>
  <c r="AT76" i="14"/>
  <c r="AQ77" i="14"/>
  <c r="AR77" i="14"/>
  <c r="AS77" i="14"/>
  <c r="AT77" i="14"/>
  <c r="AQ78" i="14"/>
  <c r="AR78" i="14"/>
  <c r="AS78" i="14"/>
  <c r="AT78" i="14"/>
  <c r="AQ79" i="14"/>
  <c r="AR79" i="14"/>
  <c r="AS79" i="14"/>
  <c r="AT79" i="14"/>
  <c r="AQ80" i="14"/>
  <c r="AR80" i="14"/>
  <c r="AS80" i="14"/>
  <c r="AT80" i="14"/>
  <c r="AQ81" i="14"/>
  <c r="AR81" i="14"/>
  <c r="AS81" i="14"/>
  <c r="AT81" i="14"/>
  <c r="AQ82" i="14"/>
  <c r="AR82" i="14"/>
  <c r="AS82" i="14"/>
  <c r="AT82" i="14"/>
  <c r="AQ83" i="14"/>
  <c r="AR83" i="14"/>
  <c r="AS83" i="14"/>
  <c r="AT83" i="14"/>
  <c r="AQ84" i="14"/>
  <c r="AR84" i="14"/>
  <c r="AS84" i="14"/>
  <c r="AT84" i="14"/>
  <c r="AQ85" i="14"/>
  <c r="AR85" i="14"/>
  <c r="AS85" i="14"/>
  <c r="AT85" i="14"/>
  <c r="AQ86" i="14"/>
  <c r="AR86" i="14"/>
  <c r="AS86" i="14"/>
  <c r="AT86" i="14"/>
  <c r="AQ87" i="14"/>
  <c r="AR87" i="14"/>
  <c r="AS87" i="14"/>
  <c r="AT87" i="14"/>
  <c r="AQ88" i="14"/>
  <c r="AR88" i="14"/>
  <c r="AS88" i="14"/>
  <c r="AT88" i="14"/>
  <c r="AQ89" i="14"/>
  <c r="AR89" i="14"/>
  <c r="AS89" i="14"/>
  <c r="AT89" i="14"/>
  <c r="AQ90" i="14"/>
  <c r="AR90" i="14"/>
  <c r="AS90" i="14"/>
  <c r="AT90" i="14"/>
  <c r="AQ91" i="14"/>
  <c r="AR91" i="14"/>
  <c r="AS91" i="14"/>
  <c r="AT91" i="14"/>
  <c r="AQ92" i="14"/>
  <c r="AR92" i="14"/>
  <c r="AS92" i="14"/>
  <c r="AT92" i="14"/>
  <c r="AQ93" i="14"/>
  <c r="AR93" i="14"/>
  <c r="AS93" i="14"/>
  <c r="AT93" i="14"/>
  <c r="AQ94" i="14"/>
  <c r="AR94" i="14"/>
  <c r="AS94" i="14"/>
  <c r="AT94" i="14"/>
  <c r="AQ95" i="14"/>
  <c r="AR95" i="14"/>
  <c r="AS95" i="14"/>
  <c r="AT95" i="14"/>
  <c r="AQ96" i="14"/>
  <c r="AR96" i="14"/>
  <c r="AS96" i="14"/>
  <c r="AT96" i="14"/>
  <c r="AQ97" i="14"/>
  <c r="AR97" i="14"/>
  <c r="AS97" i="14"/>
  <c r="AT97" i="14"/>
  <c r="AQ98" i="14"/>
  <c r="AR98" i="14"/>
  <c r="AS98" i="14"/>
  <c r="AT98" i="14"/>
  <c r="AQ99" i="14"/>
  <c r="AR99" i="14"/>
  <c r="AS99" i="14"/>
  <c r="AT99" i="14"/>
  <c r="AQ100" i="14"/>
  <c r="AR100" i="14"/>
  <c r="AS100" i="14"/>
  <c r="AT100" i="14"/>
  <c r="AQ101" i="14"/>
  <c r="AR101" i="14"/>
  <c r="AS101" i="14"/>
  <c r="AT101" i="14"/>
  <c r="AQ102" i="14"/>
  <c r="AR102" i="14"/>
  <c r="AS102" i="14"/>
  <c r="AT102" i="14"/>
  <c r="AQ103" i="14"/>
  <c r="AR103" i="14"/>
  <c r="AS103" i="14"/>
  <c r="AT103" i="14"/>
  <c r="AQ104" i="14"/>
  <c r="AR104" i="14"/>
  <c r="AS104" i="14"/>
  <c r="AT104" i="14"/>
  <c r="AQ105" i="14"/>
  <c r="AR105" i="14"/>
  <c r="AS105" i="14"/>
  <c r="AT105" i="14"/>
  <c r="AR72" i="14"/>
  <c r="AS72" i="14"/>
  <c r="AT72" i="14"/>
  <c r="AU72" i="14"/>
  <c r="AQ72" i="14"/>
  <c r="AN106" i="14"/>
  <c r="AM106" i="14"/>
  <c r="AL106" i="14"/>
  <c r="AK106" i="14"/>
  <c r="AJ106" i="14"/>
  <c r="AI106" i="14"/>
  <c r="AH106" i="14"/>
  <c r="AG106" i="14"/>
  <c r="AF106" i="14"/>
  <c r="AE106" i="14"/>
  <c r="AD106" i="14"/>
  <c r="AO105" i="14"/>
  <c r="AN105" i="14"/>
  <c r="AM105" i="14"/>
  <c r="AL105" i="14"/>
  <c r="AK105" i="14"/>
  <c r="AJ105" i="14"/>
  <c r="AI105" i="14"/>
  <c r="AH105" i="14"/>
  <c r="AG105" i="14"/>
  <c r="AF105" i="14"/>
  <c r="AE105" i="14"/>
  <c r="AD105" i="14"/>
  <c r="AO104" i="14"/>
  <c r="AN104" i="14"/>
  <c r="AM104" i="14"/>
  <c r="AL104" i="14"/>
  <c r="AK104" i="14"/>
  <c r="AJ104" i="14"/>
  <c r="AI104" i="14"/>
  <c r="AH104" i="14"/>
  <c r="AG104" i="14"/>
  <c r="AF104" i="14"/>
  <c r="AE104" i="14"/>
  <c r="AD104" i="14"/>
  <c r="AO103" i="14"/>
  <c r="AN103" i="14"/>
  <c r="AM103" i="14"/>
  <c r="AL103" i="14"/>
  <c r="AK103" i="14"/>
  <c r="AJ103" i="14"/>
  <c r="AI103" i="14"/>
  <c r="AH103" i="14"/>
  <c r="AG103" i="14"/>
  <c r="AF103" i="14"/>
  <c r="AE103" i="14"/>
  <c r="AD103" i="14"/>
  <c r="AO102" i="14"/>
  <c r="AN102" i="14"/>
  <c r="AM102" i="14"/>
  <c r="AL102" i="14"/>
  <c r="AK102" i="14"/>
  <c r="AJ102" i="14"/>
  <c r="AI102" i="14"/>
  <c r="AH102" i="14"/>
  <c r="AG102" i="14"/>
  <c r="AF102" i="14"/>
  <c r="AE102" i="14"/>
  <c r="AD102" i="14"/>
  <c r="AO101" i="14"/>
  <c r="AN101" i="14"/>
  <c r="AM101" i="14"/>
  <c r="AL101" i="14"/>
  <c r="AK101" i="14"/>
  <c r="AJ101" i="14"/>
  <c r="AI101" i="14"/>
  <c r="AH101" i="14"/>
  <c r="AG101" i="14"/>
  <c r="AF101" i="14"/>
  <c r="AE101" i="14"/>
  <c r="AD101" i="14"/>
  <c r="AO100" i="14"/>
  <c r="AN100" i="14"/>
  <c r="AM100" i="14"/>
  <c r="AL100" i="14"/>
  <c r="AK100" i="14"/>
  <c r="AJ100" i="14"/>
  <c r="AI100" i="14"/>
  <c r="AH100" i="14"/>
  <c r="AG100" i="14"/>
  <c r="AF100" i="14"/>
  <c r="AE100" i="14"/>
  <c r="AD100" i="14"/>
  <c r="AO99" i="14"/>
  <c r="AN99" i="14"/>
  <c r="AM99" i="14"/>
  <c r="AL99" i="14"/>
  <c r="AK99" i="14"/>
  <c r="AJ99" i="14"/>
  <c r="AI99" i="14"/>
  <c r="AH99" i="14"/>
  <c r="AG99" i="14"/>
  <c r="AF99" i="14"/>
  <c r="AE99" i="14"/>
  <c r="AD99" i="14"/>
  <c r="AO98" i="14"/>
  <c r="BB105" i="14" s="1"/>
  <c r="AN98" i="14"/>
  <c r="BA105" i="14" s="1"/>
  <c r="AM98" i="14"/>
  <c r="AZ105" i="14" s="1"/>
  <c r="AL98" i="14"/>
  <c r="AY105" i="14" s="1"/>
  <c r="AK98" i="14"/>
  <c r="AX105" i="14" s="1"/>
  <c r="AJ98" i="14"/>
  <c r="AW105" i="14" s="1"/>
  <c r="AI98" i="14"/>
  <c r="AV105" i="14" s="1"/>
  <c r="AH98" i="14"/>
  <c r="AU105" i="14" s="1"/>
  <c r="AG98" i="14"/>
  <c r="AF98" i="14"/>
  <c r="AE98" i="14"/>
  <c r="AD98" i="14"/>
  <c r="AO97" i="14"/>
  <c r="BB104" i="14" s="1"/>
  <c r="AN97" i="14"/>
  <c r="BA104" i="14" s="1"/>
  <c r="AM97" i="14"/>
  <c r="AZ104" i="14" s="1"/>
  <c r="AL97" i="14"/>
  <c r="AY104" i="14" s="1"/>
  <c r="AK97" i="14"/>
  <c r="AX104" i="14" s="1"/>
  <c r="AJ97" i="14"/>
  <c r="AW104" i="14" s="1"/>
  <c r="AI97" i="14"/>
  <c r="AV104" i="14" s="1"/>
  <c r="AH97" i="14"/>
  <c r="AU104" i="14" s="1"/>
  <c r="AG97" i="14"/>
  <c r="AF97" i="14"/>
  <c r="AE97" i="14"/>
  <c r="AD97" i="14"/>
  <c r="AO96" i="14"/>
  <c r="BB103" i="14" s="1"/>
  <c r="AN96" i="14"/>
  <c r="BA103" i="14" s="1"/>
  <c r="AM96" i="14"/>
  <c r="AZ103" i="14" s="1"/>
  <c r="AL96" i="14"/>
  <c r="AY103" i="14" s="1"/>
  <c r="AK96" i="14"/>
  <c r="AX103" i="14" s="1"/>
  <c r="AJ96" i="14"/>
  <c r="AW103" i="14" s="1"/>
  <c r="AI96" i="14"/>
  <c r="AV103" i="14" s="1"/>
  <c r="AH96" i="14"/>
  <c r="AU103" i="14" s="1"/>
  <c r="AG96" i="14"/>
  <c r="AF96" i="14"/>
  <c r="AE96" i="14"/>
  <c r="AD96" i="14"/>
  <c r="AO95" i="14"/>
  <c r="BB102" i="14" s="1"/>
  <c r="AN95" i="14"/>
  <c r="BA102" i="14" s="1"/>
  <c r="AM95" i="14"/>
  <c r="AZ102" i="14" s="1"/>
  <c r="AL95" i="14"/>
  <c r="AY102" i="14" s="1"/>
  <c r="AK95" i="14"/>
  <c r="AX102" i="14" s="1"/>
  <c r="AJ95" i="14"/>
  <c r="AW102" i="14" s="1"/>
  <c r="AI95" i="14"/>
  <c r="AV102" i="14" s="1"/>
  <c r="AH95" i="14"/>
  <c r="AU102" i="14" s="1"/>
  <c r="AG95" i="14"/>
  <c r="AF95" i="14"/>
  <c r="AE95" i="14"/>
  <c r="AD95" i="14"/>
  <c r="AO94" i="14"/>
  <c r="BB101" i="14" s="1"/>
  <c r="AN94" i="14"/>
  <c r="BA101" i="14" s="1"/>
  <c r="AM94" i="14"/>
  <c r="AZ101" i="14" s="1"/>
  <c r="AL94" i="14"/>
  <c r="AY101" i="14" s="1"/>
  <c r="AK94" i="14"/>
  <c r="AX101" i="14" s="1"/>
  <c r="AJ94" i="14"/>
  <c r="AW101" i="14" s="1"/>
  <c r="AI94" i="14"/>
  <c r="AV101" i="14" s="1"/>
  <c r="AH94" i="14"/>
  <c r="AU101" i="14" s="1"/>
  <c r="AG94" i="14"/>
  <c r="AF94" i="14"/>
  <c r="AE94" i="14"/>
  <c r="AD94" i="14"/>
  <c r="AO93" i="14"/>
  <c r="BB100" i="14" s="1"/>
  <c r="AN93" i="14"/>
  <c r="BA100" i="14" s="1"/>
  <c r="AM93" i="14"/>
  <c r="AZ100" i="14" s="1"/>
  <c r="AL93" i="14"/>
  <c r="AY100" i="14" s="1"/>
  <c r="AK93" i="14"/>
  <c r="AX100" i="14" s="1"/>
  <c r="AJ93" i="14"/>
  <c r="AW100" i="14" s="1"/>
  <c r="AI93" i="14"/>
  <c r="AV100" i="14" s="1"/>
  <c r="AH93" i="14"/>
  <c r="AU100" i="14" s="1"/>
  <c r="AG93" i="14"/>
  <c r="AF93" i="14"/>
  <c r="AE93" i="14"/>
  <c r="AD93" i="14"/>
  <c r="AO92" i="14"/>
  <c r="BB99" i="14" s="1"/>
  <c r="AN92" i="14"/>
  <c r="BA99" i="14" s="1"/>
  <c r="AM92" i="14"/>
  <c r="AZ99" i="14" s="1"/>
  <c r="AL92" i="14"/>
  <c r="AY99" i="14" s="1"/>
  <c r="AK92" i="14"/>
  <c r="AX99" i="14" s="1"/>
  <c r="AJ92" i="14"/>
  <c r="AW99" i="14" s="1"/>
  <c r="AI92" i="14"/>
  <c r="AV99" i="14" s="1"/>
  <c r="AH92" i="14"/>
  <c r="AU99" i="14" s="1"/>
  <c r="AG92" i="14"/>
  <c r="AF92" i="14"/>
  <c r="AE92" i="14"/>
  <c r="AD92" i="14"/>
  <c r="AO91" i="14"/>
  <c r="BB98" i="14" s="1"/>
  <c r="AN91" i="14"/>
  <c r="BA98" i="14" s="1"/>
  <c r="AM91" i="14"/>
  <c r="AZ98" i="14" s="1"/>
  <c r="AL91" i="14"/>
  <c r="AY98" i="14" s="1"/>
  <c r="AK91" i="14"/>
  <c r="AX98" i="14" s="1"/>
  <c r="AJ91" i="14"/>
  <c r="AW98" i="14" s="1"/>
  <c r="AI91" i="14"/>
  <c r="AV98" i="14" s="1"/>
  <c r="AH91" i="14"/>
  <c r="AU98" i="14" s="1"/>
  <c r="AG91" i="14"/>
  <c r="AF91" i="14"/>
  <c r="AE91" i="14"/>
  <c r="AD91" i="14"/>
  <c r="AO90" i="14"/>
  <c r="BB97" i="14" s="1"/>
  <c r="AN90" i="14"/>
  <c r="BA97" i="14" s="1"/>
  <c r="AM90" i="14"/>
  <c r="AZ97" i="14" s="1"/>
  <c r="AL90" i="14"/>
  <c r="AY97" i="14" s="1"/>
  <c r="AK90" i="14"/>
  <c r="AX97" i="14" s="1"/>
  <c r="AJ90" i="14"/>
  <c r="AW97" i="14" s="1"/>
  <c r="AI90" i="14"/>
  <c r="AV97" i="14" s="1"/>
  <c r="AH90" i="14"/>
  <c r="AU97" i="14" s="1"/>
  <c r="AG90" i="14"/>
  <c r="AF90" i="14"/>
  <c r="AE90" i="14"/>
  <c r="AD90" i="14"/>
  <c r="AO89" i="14"/>
  <c r="BB96" i="14" s="1"/>
  <c r="AN89" i="14"/>
  <c r="BA96" i="14" s="1"/>
  <c r="AM89" i="14"/>
  <c r="AZ96" i="14" s="1"/>
  <c r="AL89" i="14"/>
  <c r="AY96" i="14" s="1"/>
  <c r="AK89" i="14"/>
  <c r="AX96" i="14" s="1"/>
  <c r="AJ89" i="14"/>
  <c r="AW96" i="14" s="1"/>
  <c r="AI89" i="14"/>
  <c r="AV96" i="14" s="1"/>
  <c r="AH89" i="14"/>
  <c r="AU96" i="14" s="1"/>
  <c r="AG89" i="14"/>
  <c r="AF89" i="14"/>
  <c r="AE89" i="14"/>
  <c r="AD89" i="14"/>
  <c r="AO88" i="14"/>
  <c r="BB95" i="14" s="1"/>
  <c r="AN88" i="14"/>
  <c r="BA95" i="14" s="1"/>
  <c r="AM88" i="14"/>
  <c r="AZ95" i="14" s="1"/>
  <c r="AL88" i="14"/>
  <c r="AY95" i="14" s="1"/>
  <c r="AK88" i="14"/>
  <c r="AX95" i="14" s="1"/>
  <c r="AJ88" i="14"/>
  <c r="AW95" i="14" s="1"/>
  <c r="AI88" i="14"/>
  <c r="AV95" i="14" s="1"/>
  <c r="AH88" i="14"/>
  <c r="AU95" i="14" s="1"/>
  <c r="AG88" i="14"/>
  <c r="AF88" i="14"/>
  <c r="AE88" i="14"/>
  <c r="AD88" i="14"/>
  <c r="AO87" i="14"/>
  <c r="BB94" i="14" s="1"/>
  <c r="AN87" i="14"/>
  <c r="BA94" i="14" s="1"/>
  <c r="AM87" i="14"/>
  <c r="AZ94" i="14" s="1"/>
  <c r="AL87" i="14"/>
  <c r="AY94" i="14" s="1"/>
  <c r="AK87" i="14"/>
  <c r="AX94" i="14" s="1"/>
  <c r="AJ87" i="14"/>
  <c r="AW94" i="14" s="1"/>
  <c r="AI87" i="14"/>
  <c r="AV94" i="14" s="1"/>
  <c r="AH87" i="14"/>
  <c r="AU94" i="14" s="1"/>
  <c r="AG87" i="14"/>
  <c r="AF87" i="14"/>
  <c r="AE87" i="14"/>
  <c r="AD87" i="14"/>
  <c r="AO86" i="14"/>
  <c r="BB93" i="14" s="1"/>
  <c r="AN86" i="14"/>
  <c r="BA93" i="14" s="1"/>
  <c r="AM86" i="14"/>
  <c r="AZ93" i="14" s="1"/>
  <c r="AL86" i="14"/>
  <c r="AY93" i="14" s="1"/>
  <c r="AK86" i="14"/>
  <c r="AX93" i="14" s="1"/>
  <c r="AJ86" i="14"/>
  <c r="AW93" i="14" s="1"/>
  <c r="AI86" i="14"/>
  <c r="AV93" i="14" s="1"/>
  <c r="AH86" i="14"/>
  <c r="AU93" i="14" s="1"/>
  <c r="AG86" i="14"/>
  <c r="AF86" i="14"/>
  <c r="AE86" i="14"/>
  <c r="AD86" i="14"/>
  <c r="AO85" i="14"/>
  <c r="BB92" i="14" s="1"/>
  <c r="AN85" i="14"/>
  <c r="BA92" i="14" s="1"/>
  <c r="AM85" i="14"/>
  <c r="AZ92" i="14" s="1"/>
  <c r="AL85" i="14"/>
  <c r="AY92" i="14" s="1"/>
  <c r="AK85" i="14"/>
  <c r="AX92" i="14" s="1"/>
  <c r="AJ85" i="14"/>
  <c r="AW92" i="14" s="1"/>
  <c r="AI85" i="14"/>
  <c r="AV92" i="14" s="1"/>
  <c r="AH85" i="14"/>
  <c r="AU92" i="14" s="1"/>
  <c r="AG85" i="14"/>
  <c r="AF85" i="14"/>
  <c r="AE85" i="14"/>
  <c r="AD85" i="14"/>
  <c r="AO84" i="14"/>
  <c r="BB91" i="14" s="1"/>
  <c r="AN84" i="14"/>
  <c r="BA91" i="14" s="1"/>
  <c r="AM84" i="14"/>
  <c r="AZ91" i="14" s="1"/>
  <c r="AL84" i="14"/>
  <c r="AY91" i="14" s="1"/>
  <c r="AK84" i="14"/>
  <c r="AX91" i="14" s="1"/>
  <c r="AJ84" i="14"/>
  <c r="AW91" i="14" s="1"/>
  <c r="AI84" i="14"/>
  <c r="AV91" i="14" s="1"/>
  <c r="AH84" i="14"/>
  <c r="AU91" i="14" s="1"/>
  <c r="AG84" i="14"/>
  <c r="AF84" i="14"/>
  <c r="AE84" i="14"/>
  <c r="AD84" i="14"/>
  <c r="AO83" i="14"/>
  <c r="BB90" i="14" s="1"/>
  <c r="AN83" i="14"/>
  <c r="BA90" i="14" s="1"/>
  <c r="AM83" i="14"/>
  <c r="AZ90" i="14" s="1"/>
  <c r="AL83" i="14"/>
  <c r="AY90" i="14" s="1"/>
  <c r="AK83" i="14"/>
  <c r="AX90" i="14" s="1"/>
  <c r="AJ83" i="14"/>
  <c r="AW90" i="14" s="1"/>
  <c r="AI83" i="14"/>
  <c r="AV90" i="14" s="1"/>
  <c r="AH83" i="14"/>
  <c r="AU90" i="14" s="1"/>
  <c r="AG83" i="14"/>
  <c r="AF83" i="14"/>
  <c r="AE83" i="14"/>
  <c r="AD83" i="14"/>
  <c r="AO82" i="14"/>
  <c r="BB89" i="14" s="1"/>
  <c r="AN82" i="14"/>
  <c r="BA89" i="14" s="1"/>
  <c r="AM82" i="14"/>
  <c r="AZ89" i="14" s="1"/>
  <c r="AL82" i="14"/>
  <c r="AY89" i="14" s="1"/>
  <c r="AK82" i="14"/>
  <c r="AX89" i="14" s="1"/>
  <c r="AJ82" i="14"/>
  <c r="AW89" i="14" s="1"/>
  <c r="AI82" i="14"/>
  <c r="AV89" i="14" s="1"/>
  <c r="AH82" i="14"/>
  <c r="AU89" i="14" s="1"/>
  <c r="AG82" i="14"/>
  <c r="AF82" i="14"/>
  <c r="AE82" i="14"/>
  <c r="AD82" i="14"/>
  <c r="AO81" i="14"/>
  <c r="BB88" i="14" s="1"/>
  <c r="AN81" i="14"/>
  <c r="BA88" i="14" s="1"/>
  <c r="AM81" i="14"/>
  <c r="AZ88" i="14" s="1"/>
  <c r="AL81" i="14"/>
  <c r="AY88" i="14" s="1"/>
  <c r="AK81" i="14"/>
  <c r="AX88" i="14" s="1"/>
  <c r="AJ81" i="14"/>
  <c r="AW88" i="14" s="1"/>
  <c r="AI81" i="14"/>
  <c r="AV88" i="14" s="1"/>
  <c r="AH81" i="14"/>
  <c r="AU88" i="14" s="1"/>
  <c r="AG81" i="14"/>
  <c r="AF81" i="14"/>
  <c r="AE81" i="14"/>
  <c r="AD81" i="14"/>
  <c r="AO80" i="14"/>
  <c r="BB87" i="14" s="1"/>
  <c r="AN80" i="14"/>
  <c r="BA87" i="14" s="1"/>
  <c r="AM80" i="14"/>
  <c r="AZ87" i="14" s="1"/>
  <c r="AL80" i="14"/>
  <c r="AY87" i="14" s="1"/>
  <c r="AK80" i="14"/>
  <c r="AX87" i="14" s="1"/>
  <c r="AJ80" i="14"/>
  <c r="AW87" i="14" s="1"/>
  <c r="AI80" i="14"/>
  <c r="AV87" i="14" s="1"/>
  <c r="AH80" i="14"/>
  <c r="AU87" i="14" s="1"/>
  <c r="AG80" i="14"/>
  <c r="AF80" i="14"/>
  <c r="AE80" i="14"/>
  <c r="AD80" i="14"/>
  <c r="AO79" i="14"/>
  <c r="BB86" i="14" s="1"/>
  <c r="AN79" i="14"/>
  <c r="BA86" i="14" s="1"/>
  <c r="AM79" i="14"/>
  <c r="AZ86" i="14" s="1"/>
  <c r="AL79" i="14"/>
  <c r="AY86" i="14" s="1"/>
  <c r="AK79" i="14"/>
  <c r="AX86" i="14" s="1"/>
  <c r="AJ79" i="14"/>
  <c r="AW86" i="14" s="1"/>
  <c r="AI79" i="14"/>
  <c r="AV86" i="14" s="1"/>
  <c r="AH79" i="14"/>
  <c r="AU86" i="14" s="1"/>
  <c r="AG79" i="14"/>
  <c r="AF79" i="14"/>
  <c r="AE79" i="14"/>
  <c r="AD79" i="14"/>
  <c r="AO78" i="14"/>
  <c r="BB85" i="14" s="1"/>
  <c r="AN78" i="14"/>
  <c r="BA85" i="14" s="1"/>
  <c r="AM78" i="14"/>
  <c r="AZ85" i="14" s="1"/>
  <c r="AL78" i="14"/>
  <c r="AY85" i="14" s="1"/>
  <c r="AK78" i="14"/>
  <c r="AX85" i="14" s="1"/>
  <c r="AJ78" i="14"/>
  <c r="AW85" i="14" s="1"/>
  <c r="AI78" i="14"/>
  <c r="AV85" i="14" s="1"/>
  <c r="AH78" i="14"/>
  <c r="AU85" i="14" s="1"/>
  <c r="AG78" i="14"/>
  <c r="AF78" i="14"/>
  <c r="AE78" i="14"/>
  <c r="AD78" i="14"/>
  <c r="AO77" i="14"/>
  <c r="BB84" i="14" s="1"/>
  <c r="AN77" i="14"/>
  <c r="BA84" i="14" s="1"/>
  <c r="AM77" i="14"/>
  <c r="AZ84" i="14" s="1"/>
  <c r="AL77" i="14"/>
  <c r="AY84" i="14" s="1"/>
  <c r="AK77" i="14"/>
  <c r="AX84" i="14" s="1"/>
  <c r="AJ77" i="14"/>
  <c r="AW84" i="14" s="1"/>
  <c r="AI77" i="14"/>
  <c r="AV84" i="14" s="1"/>
  <c r="AH77" i="14"/>
  <c r="AU84" i="14" s="1"/>
  <c r="AG77" i="14"/>
  <c r="AF77" i="14"/>
  <c r="AE77" i="14"/>
  <c r="AD77" i="14"/>
  <c r="AO76" i="14"/>
  <c r="BB83" i="14" s="1"/>
  <c r="AN76" i="14"/>
  <c r="BA83" i="14" s="1"/>
  <c r="AM76" i="14"/>
  <c r="AZ83" i="14" s="1"/>
  <c r="AL76" i="14"/>
  <c r="AY83" i="14" s="1"/>
  <c r="AK76" i="14"/>
  <c r="AX83" i="14" s="1"/>
  <c r="AJ76" i="14"/>
  <c r="AW83" i="14" s="1"/>
  <c r="AI76" i="14"/>
  <c r="AV83" i="14" s="1"/>
  <c r="AH76" i="14"/>
  <c r="AU83" i="14" s="1"/>
  <c r="AG76" i="14"/>
  <c r="AF76" i="14"/>
  <c r="AE76" i="14"/>
  <c r="AD76" i="14"/>
  <c r="AO75" i="14"/>
  <c r="BB82" i="14" s="1"/>
  <c r="AN75" i="14"/>
  <c r="BA82" i="14" s="1"/>
  <c r="AM75" i="14"/>
  <c r="AZ82" i="14" s="1"/>
  <c r="AL75" i="14"/>
  <c r="AY82" i="14" s="1"/>
  <c r="AK75" i="14"/>
  <c r="AX82" i="14" s="1"/>
  <c r="AJ75" i="14"/>
  <c r="AW82" i="14" s="1"/>
  <c r="AI75" i="14"/>
  <c r="AV82" i="14" s="1"/>
  <c r="AH75" i="14"/>
  <c r="AU82" i="14" s="1"/>
  <c r="AG75" i="14"/>
  <c r="AF75" i="14"/>
  <c r="AE75" i="14"/>
  <c r="AD75" i="14"/>
  <c r="AO74" i="14"/>
  <c r="BB81" i="14" s="1"/>
  <c r="AN74" i="14"/>
  <c r="BA81" i="14" s="1"/>
  <c r="AM74" i="14"/>
  <c r="AZ81" i="14" s="1"/>
  <c r="AL74" i="14"/>
  <c r="AY81" i="14" s="1"/>
  <c r="AK74" i="14"/>
  <c r="AX81" i="14" s="1"/>
  <c r="AJ74" i="14"/>
  <c r="AW81" i="14" s="1"/>
  <c r="AI74" i="14"/>
  <c r="AV81" i="14" s="1"/>
  <c r="AH74" i="14"/>
  <c r="AU81" i="14" s="1"/>
  <c r="AG74" i="14"/>
  <c r="AF74" i="14"/>
  <c r="AE74" i="14"/>
  <c r="AD74" i="14"/>
  <c r="AO73" i="14"/>
  <c r="BB80" i="14" s="1"/>
  <c r="AN73" i="14"/>
  <c r="BA80" i="14" s="1"/>
  <c r="AM73" i="14"/>
  <c r="AZ80" i="14" s="1"/>
  <c r="AL73" i="14"/>
  <c r="AY80" i="14" s="1"/>
  <c r="AK73" i="14"/>
  <c r="AX80" i="14" s="1"/>
  <c r="AJ73" i="14"/>
  <c r="AW80" i="14" s="1"/>
  <c r="AI73" i="14"/>
  <c r="AV80" i="14" s="1"/>
  <c r="AH73" i="14"/>
  <c r="AU80" i="14" s="1"/>
  <c r="AG73" i="14"/>
  <c r="AF73" i="14"/>
  <c r="AE73" i="14"/>
  <c r="AD73" i="14"/>
  <c r="AO72" i="14"/>
  <c r="BB79" i="14" s="1"/>
  <c r="AN72" i="14"/>
  <c r="BA79" i="14" s="1"/>
  <c r="AM72" i="14"/>
  <c r="AZ79" i="14" s="1"/>
  <c r="AL72" i="14"/>
  <c r="AY79" i="14" s="1"/>
  <c r="AK72" i="14"/>
  <c r="AX79" i="14" s="1"/>
  <c r="AJ72" i="14"/>
  <c r="AW79" i="14" s="1"/>
  <c r="AI72" i="14"/>
  <c r="AV79" i="14" s="1"/>
  <c r="AH72" i="14"/>
  <c r="AU79" i="14" s="1"/>
  <c r="AG72" i="14"/>
  <c r="AF72" i="14"/>
  <c r="AE72" i="14"/>
  <c r="AD72" i="14"/>
  <c r="AO71" i="14"/>
  <c r="BB78" i="14" s="1"/>
  <c r="AN71" i="14"/>
  <c r="BA78" i="14" s="1"/>
  <c r="AM71" i="14"/>
  <c r="AZ78" i="14" s="1"/>
  <c r="AL71" i="14"/>
  <c r="AY78" i="14" s="1"/>
  <c r="AK71" i="14"/>
  <c r="AX78" i="14" s="1"/>
  <c r="AJ71" i="14"/>
  <c r="AW78" i="14" s="1"/>
  <c r="AI71" i="14"/>
  <c r="AV78" i="14" s="1"/>
  <c r="AH71" i="14"/>
  <c r="AU78" i="14" s="1"/>
  <c r="AG71" i="14"/>
  <c r="AF71" i="14"/>
  <c r="AE71" i="14"/>
  <c r="AD71" i="14"/>
  <c r="AO70" i="14"/>
  <c r="BB77" i="14" s="1"/>
  <c r="AN70" i="14"/>
  <c r="BA77" i="14" s="1"/>
  <c r="AM70" i="14"/>
  <c r="AZ77" i="14" s="1"/>
  <c r="AL70" i="14"/>
  <c r="AY77" i="14" s="1"/>
  <c r="AK70" i="14"/>
  <c r="AX77" i="14" s="1"/>
  <c r="AJ70" i="14"/>
  <c r="AW77" i="14" s="1"/>
  <c r="AI70" i="14"/>
  <c r="AV77" i="14" s="1"/>
  <c r="AH70" i="14"/>
  <c r="AU77" i="14" s="1"/>
  <c r="AG70" i="14"/>
  <c r="AF70" i="14"/>
  <c r="AE70" i="14"/>
  <c r="AD70" i="14"/>
  <c r="AO69" i="14"/>
  <c r="BB76" i="14" s="1"/>
  <c r="AN69" i="14"/>
  <c r="BA76" i="14" s="1"/>
  <c r="AM69" i="14"/>
  <c r="AZ76" i="14" s="1"/>
  <c r="AL69" i="14"/>
  <c r="AY76" i="14" s="1"/>
  <c r="AK69" i="14"/>
  <c r="AX76" i="14" s="1"/>
  <c r="AJ69" i="14"/>
  <c r="AW76" i="14" s="1"/>
  <c r="AI69" i="14"/>
  <c r="AV76" i="14" s="1"/>
  <c r="AH69" i="14"/>
  <c r="AU76" i="14" s="1"/>
  <c r="AG69" i="14"/>
  <c r="AF69" i="14"/>
  <c r="AE69" i="14"/>
  <c r="AD69" i="14"/>
  <c r="AO68" i="14"/>
  <c r="BB75" i="14" s="1"/>
  <c r="AN68" i="14"/>
  <c r="BA75" i="14" s="1"/>
  <c r="AM68" i="14"/>
  <c r="AZ75" i="14" s="1"/>
  <c r="AL68" i="14"/>
  <c r="AY75" i="14" s="1"/>
  <c r="AK68" i="14"/>
  <c r="AX75" i="14" s="1"/>
  <c r="AJ68" i="14"/>
  <c r="AW75" i="14" s="1"/>
  <c r="AI68" i="14"/>
  <c r="AV75" i="14" s="1"/>
  <c r="AH68" i="14"/>
  <c r="AU75" i="14" s="1"/>
  <c r="AG68" i="14"/>
  <c r="AF68" i="14"/>
  <c r="AE68" i="14"/>
  <c r="AD68" i="14"/>
  <c r="AO67" i="14"/>
  <c r="BB74" i="14" s="1"/>
  <c r="AN67" i="14"/>
  <c r="BA74" i="14" s="1"/>
  <c r="AM67" i="14"/>
  <c r="AZ74" i="14" s="1"/>
  <c r="AL67" i="14"/>
  <c r="AY74" i="14" s="1"/>
  <c r="AK67" i="14"/>
  <c r="AX74" i="14" s="1"/>
  <c r="AJ67" i="14"/>
  <c r="AW74" i="14" s="1"/>
  <c r="AI67" i="14"/>
  <c r="AV74" i="14" s="1"/>
  <c r="AH67" i="14"/>
  <c r="AU74" i="14" s="1"/>
  <c r="AG67" i="14"/>
  <c r="AF67" i="14"/>
  <c r="AE67" i="14"/>
  <c r="AD67" i="14"/>
  <c r="AO66" i="14"/>
  <c r="BB73" i="14" s="1"/>
  <c r="AN66" i="14"/>
  <c r="BA73" i="14" s="1"/>
  <c r="AM66" i="14"/>
  <c r="AZ73" i="14" s="1"/>
  <c r="AL66" i="14"/>
  <c r="AY73" i="14" s="1"/>
  <c r="AK66" i="14"/>
  <c r="AX73" i="14" s="1"/>
  <c r="AJ66" i="14"/>
  <c r="AW73" i="14" s="1"/>
  <c r="AI66" i="14"/>
  <c r="AV73" i="14" s="1"/>
  <c r="AH66" i="14"/>
  <c r="AU73" i="14" s="1"/>
  <c r="AG66" i="14"/>
  <c r="AF66" i="14"/>
  <c r="AE66" i="14"/>
  <c r="AD66" i="14"/>
  <c r="AO65" i="14"/>
  <c r="BB72" i="14" s="1"/>
  <c r="AN65" i="14"/>
  <c r="BA72" i="14" s="1"/>
  <c r="AM65" i="14"/>
  <c r="AZ72" i="14" s="1"/>
  <c r="AL65" i="14"/>
  <c r="AY72" i="14" s="1"/>
  <c r="AK65" i="14"/>
  <c r="AX72" i="14" s="1"/>
  <c r="AJ65" i="14"/>
  <c r="AW72" i="14" s="1"/>
  <c r="AI65" i="14"/>
  <c r="AV72" i="14" s="1"/>
  <c r="AH65" i="14"/>
  <c r="AG65" i="14"/>
  <c r="AF65" i="14"/>
  <c r="AE65" i="14"/>
  <c r="AD65" i="14"/>
  <c r="AO64" i="14"/>
  <c r="AN64" i="14"/>
  <c r="AM64" i="14"/>
  <c r="AL64" i="14"/>
  <c r="AK64" i="14"/>
  <c r="AJ64" i="14"/>
  <c r="AI64" i="14"/>
  <c r="AH64" i="14"/>
  <c r="AG64" i="14"/>
  <c r="AF64" i="14"/>
  <c r="AE64" i="14"/>
  <c r="AD64" i="14"/>
  <c r="AO63" i="14"/>
  <c r="AN63" i="14"/>
  <c r="AM63" i="14"/>
  <c r="AL63" i="14"/>
  <c r="AK63" i="14"/>
  <c r="AJ63" i="14"/>
  <c r="AI63" i="14"/>
  <c r="AH63" i="14"/>
  <c r="AG63" i="14"/>
  <c r="AF63" i="14"/>
  <c r="AE63" i="14"/>
  <c r="AD63" i="14"/>
  <c r="AO62" i="14"/>
  <c r="AN62" i="14"/>
  <c r="AM62" i="14"/>
  <c r="AL62" i="14"/>
  <c r="AK62" i="14"/>
  <c r="AJ62" i="14"/>
  <c r="AI62" i="14"/>
  <c r="AH62" i="14"/>
  <c r="AG62" i="14"/>
  <c r="AF62" i="14"/>
  <c r="AE62" i="14"/>
  <c r="AD62" i="14"/>
  <c r="AO61" i="14"/>
  <c r="AN61" i="14"/>
  <c r="AM61" i="14"/>
  <c r="AL61" i="14"/>
  <c r="AK61" i="14"/>
  <c r="AJ61" i="14"/>
  <c r="AI61" i="14"/>
  <c r="AH61" i="14"/>
  <c r="AG61" i="14"/>
  <c r="AF61" i="14"/>
  <c r="AE61" i="14"/>
  <c r="AD61" i="14"/>
  <c r="AO60" i="14"/>
  <c r="AN60" i="14"/>
  <c r="AM60" i="14"/>
  <c r="AL60" i="14"/>
  <c r="AK60" i="14"/>
  <c r="AJ60" i="14"/>
  <c r="AQ21" i="14"/>
  <c r="AT22" i="14"/>
  <c r="AU22" i="14"/>
  <c r="AV22" i="14"/>
  <c r="AS27" i="14"/>
  <c r="AT27" i="14"/>
  <c r="AS30" i="14"/>
  <c r="AT30" i="14"/>
  <c r="AU30" i="14"/>
  <c r="AS31" i="14"/>
  <c r="AQ36" i="14"/>
  <c r="AS36" i="14"/>
  <c r="AT36" i="14"/>
  <c r="AU36" i="14"/>
  <c r="AS37" i="14"/>
  <c r="AT37" i="14"/>
  <c r="AU40" i="14"/>
  <c r="AV40" i="14"/>
  <c r="AW40" i="14"/>
  <c r="AX40" i="14"/>
  <c r="AS43" i="14"/>
  <c r="AT43" i="14"/>
  <c r="AQ48" i="14"/>
  <c r="AS48" i="14"/>
  <c r="AT48" i="14"/>
  <c r="AR17" i="14"/>
  <c r="AS17" i="14"/>
  <c r="AV17" i="14"/>
  <c r="U152" i="1"/>
  <c r="U153" i="1"/>
  <c r="U154" i="1"/>
  <c r="U155" i="1"/>
  <c r="U156" i="1"/>
  <c r="U157" i="1"/>
  <c r="U164" i="1"/>
  <c r="U165" i="1"/>
  <c r="U166" i="1"/>
  <c r="U167" i="1"/>
  <c r="U168" i="1"/>
  <c r="U169" i="1"/>
  <c r="U170" i="1"/>
  <c r="U176" i="1"/>
  <c r="U177" i="1"/>
  <c r="U178" i="1"/>
  <c r="U180" i="1"/>
  <c r="U181" i="1"/>
  <c r="U189" i="1"/>
  <c r="U190" i="1"/>
  <c r="U191" i="1"/>
  <c r="U192" i="1"/>
  <c r="U193" i="1"/>
  <c r="U200" i="1"/>
  <c r="U201" i="1"/>
  <c r="U202" i="1"/>
  <c r="U203" i="1"/>
  <c r="U204" i="1"/>
  <c r="U205" i="1"/>
  <c r="U213" i="1"/>
  <c r="U214" i="1"/>
  <c r="U215" i="1"/>
  <c r="U216" i="1"/>
  <c r="U217" i="1"/>
  <c r="U218" i="1"/>
  <c r="U225" i="1"/>
  <c r="U226" i="1"/>
  <c r="U228" i="1"/>
  <c r="U229" i="1"/>
  <c r="U232" i="1"/>
  <c r="U233" i="1"/>
  <c r="U236" i="1"/>
  <c r="U237" i="1"/>
  <c r="U238" i="1"/>
  <c r="U239" i="1"/>
  <c r="U240" i="1"/>
  <c r="U241" i="1"/>
  <c r="U248" i="1"/>
  <c r="U249" i="1"/>
  <c r="U250" i="1"/>
  <c r="U252" i="1"/>
  <c r="U254" i="1"/>
  <c r="U260" i="1"/>
  <c r="U261" i="1"/>
  <c r="U262" i="1"/>
  <c r="U264" i="1"/>
  <c r="U265" i="1"/>
  <c r="U272" i="1"/>
  <c r="U273" i="1"/>
  <c r="U274" i="1"/>
  <c r="U275" i="1"/>
  <c r="U276" i="1"/>
  <c r="U277" i="1"/>
  <c r="U284" i="1"/>
  <c r="U285" i="1"/>
  <c r="U286" i="1"/>
  <c r="U288" i="1"/>
  <c r="U293" i="1"/>
  <c r="U295" i="1"/>
  <c r="U296" i="1"/>
  <c r="U297" i="1"/>
  <c r="U298" i="1"/>
  <c r="U299" i="1"/>
  <c r="U300" i="1"/>
  <c r="U301" i="1"/>
  <c r="U308" i="1"/>
  <c r="U309" i="1"/>
  <c r="U310" i="1"/>
  <c r="U311" i="1"/>
  <c r="U312" i="1"/>
  <c r="U313" i="1"/>
  <c r="U320" i="1"/>
  <c r="U321" i="1"/>
  <c r="U322" i="1"/>
  <c r="U324" i="1"/>
  <c r="U325" i="1"/>
  <c r="U326" i="1"/>
  <c r="U327" i="1"/>
  <c r="U333" i="1"/>
  <c r="U334" i="1"/>
  <c r="U335" i="1"/>
  <c r="U336" i="1"/>
  <c r="U337" i="1"/>
  <c r="U344" i="1"/>
  <c r="U345" i="1"/>
  <c r="U346" i="1"/>
  <c r="U347" i="1"/>
  <c r="U348" i="1"/>
  <c r="U349" i="1"/>
  <c r="U350" i="1"/>
  <c r="U351" i="1"/>
  <c r="U357" i="1"/>
  <c r="U358" i="1"/>
  <c r="U359" i="1"/>
  <c r="U360" i="1"/>
  <c r="U361" i="1"/>
  <c r="U369" i="1"/>
  <c r="U370" i="1"/>
  <c r="U372" i="1"/>
  <c r="U373" i="1"/>
  <c r="U380" i="1"/>
  <c r="U381" i="1"/>
  <c r="U382" i="1"/>
  <c r="U383" i="1"/>
  <c r="U384" i="1"/>
  <c r="U385" i="1"/>
  <c r="U388" i="1"/>
  <c r="U392" i="1"/>
  <c r="U393" i="1"/>
  <c r="U394" i="1"/>
  <c r="U396" i="1"/>
  <c r="U404" i="1"/>
  <c r="U405" i="1"/>
  <c r="U406" i="1"/>
  <c r="U408" i="1"/>
  <c r="U409" i="1"/>
  <c r="U411" i="1"/>
  <c r="U416" i="1"/>
  <c r="U417" i="1"/>
  <c r="U418" i="1"/>
  <c r="U419" i="1"/>
  <c r="U420" i="1"/>
  <c r="U421" i="1"/>
  <c r="U422" i="1"/>
  <c r="U424" i="1"/>
  <c r="U425" i="1"/>
  <c r="U428" i="1"/>
  <c r="U429" i="1"/>
  <c r="U430" i="1"/>
  <c r="U431" i="1"/>
  <c r="U432" i="1"/>
  <c r="U440" i="1"/>
  <c r="U441" i="1"/>
  <c r="U442" i="1"/>
  <c r="U443" i="1"/>
  <c r="U444" i="1"/>
  <c r="U445" i="1"/>
  <c r="U452" i="1"/>
  <c r="U453" i="1"/>
  <c r="U454" i="1"/>
  <c r="U455" i="1"/>
  <c r="U456" i="1"/>
  <c r="U457" i="1"/>
  <c r="U458" i="1"/>
  <c r="U464" i="1"/>
  <c r="U465" i="1"/>
  <c r="U466" i="1"/>
  <c r="U467" i="1"/>
  <c r="U468" i="1"/>
  <c r="U469" i="1"/>
  <c r="U477" i="1"/>
  <c r="U478" i="1"/>
  <c r="U479" i="1"/>
  <c r="U480" i="1"/>
  <c r="U481" i="1"/>
  <c r="U488" i="1"/>
  <c r="U489" i="1"/>
  <c r="U490" i="1"/>
  <c r="U491" i="1"/>
  <c r="U492" i="1"/>
  <c r="U493" i="1"/>
  <c r="U501" i="1"/>
  <c r="U502" i="1"/>
  <c r="U503" i="1"/>
  <c r="U504" i="1"/>
  <c r="U505" i="1"/>
  <c r="U506" i="1"/>
  <c r="U513" i="1"/>
  <c r="U514" i="1"/>
  <c r="U516" i="1"/>
  <c r="U517" i="1"/>
  <c r="U518" i="1"/>
  <c r="U519" i="1"/>
  <c r="U520" i="1"/>
  <c r="U521" i="1"/>
  <c r="U523" i="1"/>
  <c r="U524" i="1"/>
  <c r="U525" i="1"/>
  <c r="U526" i="1"/>
  <c r="U528" i="1"/>
  <c r="U529" i="1"/>
  <c r="U536" i="1"/>
  <c r="U537" i="1"/>
  <c r="U538" i="1"/>
  <c r="U540" i="1"/>
  <c r="U548" i="1"/>
  <c r="U549" i="1"/>
  <c r="U550" i="1"/>
  <c r="U552" i="1"/>
  <c r="U553" i="1"/>
  <c r="U555" i="1"/>
  <c r="AD6" i="14"/>
  <c r="AE6" i="14"/>
  <c r="AF6" i="14"/>
  <c r="AG6" i="14"/>
  <c r="AH6" i="14"/>
  <c r="AI6" i="14"/>
  <c r="AJ6" i="14"/>
  <c r="AK6" i="14"/>
  <c r="AL6" i="14"/>
  <c r="AM6" i="14"/>
  <c r="AN6" i="14"/>
  <c r="BA17" i="14" s="1"/>
  <c r="AO6" i="14"/>
  <c r="AD7" i="14"/>
  <c r="AE7" i="14"/>
  <c r="AF7" i="14"/>
  <c r="AG7" i="14"/>
  <c r="AH7" i="14"/>
  <c r="AI7" i="14"/>
  <c r="AJ7" i="14"/>
  <c r="AK7" i="14"/>
  <c r="AL7" i="14"/>
  <c r="AM7" i="14"/>
  <c r="AN7" i="14"/>
  <c r="AO7" i="14"/>
  <c r="AD8" i="14"/>
  <c r="AE8" i="14"/>
  <c r="AF8" i="14"/>
  <c r="AS19" i="14" s="1"/>
  <c r="AG8" i="14"/>
  <c r="AT19" i="14" s="1"/>
  <c r="AH8" i="14"/>
  <c r="AU19" i="14" s="1"/>
  <c r="AI8" i="14"/>
  <c r="AV19" i="14" s="1"/>
  <c r="AJ8" i="14"/>
  <c r="AW19" i="14" s="1"/>
  <c r="AK8" i="14"/>
  <c r="AX19" i="14" s="1"/>
  <c r="AL8" i="14"/>
  <c r="AY19" i="14" s="1"/>
  <c r="AM8" i="14"/>
  <c r="AN8" i="14"/>
  <c r="AO8" i="14"/>
  <c r="AD9" i="14"/>
  <c r="AE9" i="14"/>
  <c r="AF9" i="14"/>
  <c r="AG9" i="14"/>
  <c r="AH9" i="14"/>
  <c r="AI9" i="14"/>
  <c r="AJ9" i="14"/>
  <c r="AK9" i="14"/>
  <c r="AL9" i="14"/>
  <c r="AM9" i="14"/>
  <c r="AN9" i="14"/>
  <c r="AO9" i="14"/>
  <c r="AD10" i="14"/>
  <c r="AE10" i="14"/>
  <c r="AF10" i="14"/>
  <c r="AG10" i="14"/>
  <c r="AH10" i="14"/>
  <c r="AI10" i="14"/>
  <c r="AJ10" i="14"/>
  <c r="AK10" i="14"/>
  <c r="AL10" i="14"/>
  <c r="AM10" i="14"/>
  <c r="AN10" i="14"/>
  <c r="AO10" i="14"/>
  <c r="AD11" i="14"/>
  <c r="AE11" i="14"/>
  <c r="AF11" i="14"/>
  <c r="AG11" i="14"/>
  <c r="AH11" i="14"/>
  <c r="AI11" i="14"/>
  <c r="AJ11" i="14"/>
  <c r="AW22" i="14" s="1"/>
  <c r="AK11" i="14"/>
  <c r="AX22" i="14" s="1"/>
  <c r="AL11" i="14"/>
  <c r="AY22" i="14" s="1"/>
  <c r="AM11" i="14"/>
  <c r="AN11" i="14"/>
  <c r="AO11" i="14"/>
  <c r="AD12" i="14"/>
  <c r="AE12" i="14"/>
  <c r="AF12" i="14"/>
  <c r="AG12" i="14"/>
  <c r="AH12" i="14"/>
  <c r="AI12" i="14"/>
  <c r="AJ12" i="14"/>
  <c r="AK12" i="14"/>
  <c r="AL12" i="14"/>
  <c r="AM12" i="14"/>
  <c r="AN12" i="14"/>
  <c r="AO12" i="14"/>
  <c r="AD13" i="14"/>
  <c r="AQ24" i="14" s="1"/>
  <c r="AE13" i="14"/>
  <c r="AF13" i="14"/>
  <c r="AG13" i="14"/>
  <c r="AH13" i="14"/>
  <c r="AI13" i="14"/>
  <c r="AJ13" i="14"/>
  <c r="AK13" i="14"/>
  <c r="AL13" i="14"/>
  <c r="AM13" i="14"/>
  <c r="AN13" i="14"/>
  <c r="AO13" i="14"/>
  <c r="AD14" i="14"/>
  <c r="AE14" i="14"/>
  <c r="AF14" i="14"/>
  <c r="AS24" i="14" s="1"/>
  <c r="AG14" i="14"/>
  <c r="AH14" i="14"/>
  <c r="AI14" i="14"/>
  <c r="AJ14" i="14"/>
  <c r="AK14" i="14"/>
  <c r="AL14" i="14"/>
  <c r="AM14" i="14"/>
  <c r="AN14" i="14"/>
  <c r="AO14" i="14"/>
  <c r="AD15" i="14"/>
  <c r="AE15" i="14"/>
  <c r="AF15" i="14"/>
  <c r="AG15" i="14"/>
  <c r="AH15" i="14"/>
  <c r="AI15" i="14"/>
  <c r="AJ15" i="14"/>
  <c r="AK15" i="14"/>
  <c r="AL15" i="14"/>
  <c r="AM15" i="14"/>
  <c r="AN15" i="14"/>
  <c r="AO15" i="14"/>
  <c r="AD16" i="14"/>
  <c r="AQ27" i="14" s="1"/>
  <c r="AE16" i="14"/>
  <c r="AF16" i="14"/>
  <c r="AG16" i="14"/>
  <c r="AH16" i="14"/>
  <c r="AI16" i="14"/>
  <c r="AJ16" i="14"/>
  <c r="AK16" i="14"/>
  <c r="AL16" i="14"/>
  <c r="AM16" i="14"/>
  <c r="AN16" i="14"/>
  <c r="AO16" i="14"/>
  <c r="AD17" i="14"/>
  <c r="AE17" i="14"/>
  <c r="AF17" i="14"/>
  <c r="AG17" i="14"/>
  <c r="AH17" i="14"/>
  <c r="AI17" i="14"/>
  <c r="AJ17" i="14"/>
  <c r="AK17" i="14"/>
  <c r="AL17" i="14"/>
  <c r="AM17" i="14"/>
  <c r="AN17" i="14"/>
  <c r="AO17" i="14"/>
  <c r="AD18" i="14"/>
  <c r="AE18" i="14"/>
  <c r="AF18" i="14"/>
  <c r="AG18" i="14"/>
  <c r="AH18" i="14"/>
  <c r="AI18" i="14"/>
  <c r="AJ18" i="14"/>
  <c r="AK18" i="14"/>
  <c r="AL18" i="14"/>
  <c r="AM18" i="14"/>
  <c r="AN18" i="14"/>
  <c r="AO18" i="14"/>
  <c r="AD19" i="14"/>
  <c r="AE19" i="14"/>
  <c r="AF19" i="14"/>
  <c r="AG19" i="14"/>
  <c r="AH19" i="14"/>
  <c r="AI19" i="14"/>
  <c r="AJ19" i="14"/>
  <c r="AK19" i="14"/>
  <c r="AL19" i="14"/>
  <c r="AM19" i="14"/>
  <c r="AN19" i="14"/>
  <c r="AO19" i="14"/>
  <c r="AD20" i="14"/>
  <c r="AE20" i="14"/>
  <c r="AF20" i="14"/>
  <c r="AG20" i="14"/>
  <c r="AH20" i="14"/>
  <c r="AI20" i="14"/>
  <c r="AJ20" i="14"/>
  <c r="AK20" i="14"/>
  <c r="AL20" i="14"/>
  <c r="AM20" i="14"/>
  <c r="AN20" i="14"/>
  <c r="AO20" i="14"/>
  <c r="AD21" i="14"/>
  <c r="AE21" i="14"/>
  <c r="AF21" i="14"/>
  <c r="AG21" i="14"/>
  <c r="AH21" i="14"/>
  <c r="AI21" i="14"/>
  <c r="AJ21" i="14"/>
  <c r="AK21" i="14"/>
  <c r="AL21" i="14"/>
  <c r="AM21" i="14"/>
  <c r="AN21" i="14"/>
  <c r="AO21" i="14"/>
  <c r="AD22" i="14"/>
  <c r="AE22" i="14"/>
  <c r="AF22" i="14"/>
  <c r="AS33" i="14" s="1"/>
  <c r="AG22" i="14"/>
  <c r="AT33" i="14" s="1"/>
  <c r="AH22" i="14"/>
  <c r="AU33" i="14" s="1"/>
  <c r="AI22" i="14"/>
  <c r="AJ22" i="14"/>
  <c r="AK22" i="14"/>
  <c r="AL22" i="14"/>
  <c r="AM22" i="14"/>
  <c r="AN22" i="14"/>
  <c r="AO22" i="14"/>
  <c r="AD23" i="14"/>
  <c r="AE23" i="14"/>
  <c r="AF23" i="14"/>
  <c r="AS34" i="14" s="1"/>
  <c r="AG23" i="14"/>
  <c r="AT34" i="14" s="1"/>
  <c r="AH23" i="14"/>
  <c r="AU34" i="14" s="1"/>
  <c r="AI23" i="14"/>
  <c r="AJ23" i="14"/>
  <c r="AK23" i="14"/>
  <c r="AL23" i="14"/>
  <c r="AM23" i="14"/>
  <c r="AN23" i="14"/>
  <c r="AO23" i="14"/>
  <c r="AD24" i="14"/>
  <c r="AE24" i="14"/>
  <c r="AF24" i="14"/>
  <c r="AG24" i="14"/>
  <c r="AH24" i="14"/>
  <c r="AI24" i="14"/>
  <c r="AJ24" i="14"/>
  <c r="AK24" i="14"/>
  <c r="AL24" i="14"/>
  <c r="AM24" i="14"/>
  <c r="AN24" i="14"/>
  <c r="AO24" i="14"/>
  <c r="AD25" i="14"/>
  <c r="AE25" i="14"/>
  <c r="AF25" i="14"/>
  <c r="AG25" i="14"/>
  <c r="AH25" i="14"/>
  <c r="AI25" i="14"/>
  <c r="AJ25" i="14"/>
  <c r="AK25" i="14"/>
  <c r="AL25" i="14"/>
  <c r="AM25" i="14"/>
  <c r="AN25" i="14"/>
  <c r="AO25" i="14"/>
  <c r="AD26" i="14"/>
  <c r="AE26" i="14"/>
  <c r="AF26" i="14"/>
  <c r="AG26" i="14"/>
  <c r="AH26" i="14"/>
  <c r="AU37" i="14" s="1"/>
  <c r="AI26" i="14"/>
  <c r="AV37" i="14" s="1"/>
  <c r="AJ26" i="14"/>
  <c r="AK26" i="14"/>
  <c r="AL26" i="14"/>
  <c r="AM26" i="14"/>
  <c r="AN26" i="14"/>
  <c r="AO26" i="14"/>
  <c r="AD27" i="14"/>
  <c r="AE27" i="14"/>
  <c r="AF27" i="14"/>
  <c r="AG27" i="14"/>
  <c r="AH27" i="14"/>
  <c r="AI27" i="14"/>
  <c r="AJ27" i="14"/>
  <c r="AK27" i="14"/>
  <c r="AL27" i="14"/>
  <c r="AM27" i="14"/>
  <c r="AN27" i="14"/>
  <c r="AO27" i="14"/>
  <c r="AD28" i="14"/>
  <c r="AE28" i="14"/>
  <c r="AF28" i="14"/>
  <c r="AG28" i="14"/>
  <c r="AT39" i="14" s="1"/>
  <c r="AH28" i="14"/>
  <c r="AU39" i="14" s="1"/>
  <c r="AI28" i="14"/>
  <c r="AJ28" i="14"/>
  <c r="AK28" i="14"/>
  <c r="AL28" i="14"/>
  <c r="AM28" i="14"/>
  <c r="AN28" i="14"/>
  <c r="AO28" i="14"/>
  <c r="AD29" i="14"/>
  <c r="AE29" i="14"/>
  <c r="AF29" i="14"/>
  <c r="AS40" i="14" s="1"/>
  <c r="AG29" i="14"/>
  <c r="AT40" i="14" s="1"/>
  <c r="AH29" i="14"/>
  <c r="AI29" i="14"/>
  <c r="AJ29" i="14"/>
  <c r="AK29" i="14"/>
  <c r="AL29" i="14"/>
  <c r="AM29" i="14"/>
  <c r="AN29" i="14"/>
  <c r="AO29" i="14"/>
  <c r="AD30" i="14"/>
  <c r="AE30" i="14"/>
  <c r="AF30" i="14"/>
  <c r="AG30" i="14"/>
  <c r="AH30" i="14"/>
  <c r="AI30" i="14"/>
  <c r="AJ30" i="14"/>
  <c r="AK30" i="14"/>
  <c r="AL30" i="14"/>
  <c r="AM30" i="14"/>
  <c r="AN30" i="14"/>
  <c r="AO30" i="14"/>
  <c r="AD31" i="14"/>
  <c r="AE31" i="14"/>
  <c r="AF31" i="14"/>
  <c r="AG31" i="14"/>
  <c r="AH31" i="14"/>
  <c r="AI31" i="14"/>
  <c r="AJ31" i="14"/>
  <c r="AK31" i="14"/>
  <c r="AL31" i="14"/>
  <c r="AM31" i="14"/>
  <c r="AN31" i="14"/>
  <c r="AO31" i="14"/>
  <c r="AD32" i="14"/>
  <c r="AE32" i="14"/>
  <c r="AF32" i="14"/>
  <c r="AG32" i="14"/>
  <c r="AH32" i="14"/>
  <c r="AU43" i="14" s="1"/>
  <c r="AI32" i="14"/>
  <c r="AV43" i="14" s="1"/>
  <c r="AJ32" i="14"/>
  <c r="AW43" i="14" s="1"/>
  <c r="AK32" i="14"/>
  <c r="AX43" i="14" s="1"/>
  <c r="AL32" i="14"/>
  <c r="AY43" i="14" s="1"/>
  <c r="AM32" i="14"/>
  <c r="AN32" i="14"/>
  <c r="AO32" i="14"/>
  <c r="AD33" i="14"/>
  <c r="AE33" i="14"/>
  <c r="AF33" i="14"/>
  <c r="AG33" i="14"/>
  <c r="AH33" i="14"/>
  <c r="AI33" i="14"/>
  <c r="AJ33" i="14"/>
  <c r="AK33" i="14"/>
  <c r="AL33" i="14"/>
  <c r="AM33" i="14"/>
  <c r="AN33" i="14"/>
  <c r="AO33" i="14"/>
  <c r="AD34" i="14"/>
  <c r="AE34" i="14"/>
  <c r="AF34" i="14"/>
  <c r="AS45" i="14" s="1"/>
  <c r="AG34" i="14"/>
  <c r="AH34" i="14"/>
  <c r="AI34" i="14"/>
  <c r="AJ34" i="14"/>
  <c r="AK34" i="14"/>
  <c r="AL34" i="14"/>
  <c r="AM34" i="14"/>
  <c r="AN34" i="14"/>
  <c r="AO34" i="14"/>
  <c r="AD35" i="14"/>
  <c r="AE35" i="14"/>
  <c r="AF35" i="14"/>
  <c r="AG35" i="14"/>
  <c r="AH35" i="14"/>
  <c r="AI35" i="14"/>
  <c r="AJ35" i="14"/>
  <c r="AK35" i="14"/>
  <c r="AL35" i="14"/>
  <c r="AM35" i="14"/>
  <c r="AN35" i="14"/>
  <c r="AO35" i="14"/>
  <c r="AD36" i="14"/>
  <c r="AE36" i="14"/>
  <c r="AF36" i="14"/>
  <c r="AG36" i="14"/>
  <c r="AH36" i="14"/>
  <c r="AI36" i="14"/>
  <c r="AJ36" i="14"/>
  <c r="AK36" i="14"/>
  <c r="AL36" i="14"/>
  <c r="AM36" i="14"/>
  <c r="AN36" i="14"/>
  <c r="AO36" i="14"/>
  <c r="AD37" i="14"/>
  <c r="AE37" i="14"/>
  <c r="AF37" i="14"/>
  <c r="AG37" i="14"/>
  <c r="AH37" i="14"/>
  <c r="AI37" i="14"/>
  <c r="AJ37" i="14"/>
  <c r="AK37" i="14"/>
  <c r="AL37" i="14"/>
  <c r="AM37" i="14"/>
  <c r="AN37" i="14"/>
  <c r="AO37" i="14"/>
  <c r="AD38" i="14"/>
  <c r="AE38" i="14"/>
  <c r="AF38" i="14"/>
  <c r="AG38" i="14"/>
  <c r="AH38" i="14"/>
  <c r="AI38" i="14"/>
  <c r="AJ38" i="14"/>
  <c r="AK38" i="14"/>
  <c r="AL38" i="14"/>
  <c r="AM38" i="14"/>
  <c r="AN38" i="14"/>
  <c r="AO38" i="14"/>
  <c r="AD39" i="14"/>
  <c r="AE39" i="14"/>
  <c r="AF39" i="14"/>
  <c r="AG39" i="14"/>
  <c r="AH39" i="14"/>
  <c r="AI39" i="14"/>
  <c r="AJ39" i="14"/>
  <c r="AK39" i="14"/>
  <c r="AL39" i="14"/>
  <c r="AM39" i="14"/>
  <c r="AN39" i="14"/>
  <c r="AO39" i="14"/>
  <c r="AD40" i="14"/>
  <c r="AE40" i="14"/>
  <c r="AF40" i="14"/>
  <c r="AG40" i="14"/>
  <c r="AH40" i="14"/>
  <c r="AI40" i="14"/>
  <c r="AJ40" i="14"/>
  <c r="AK40" i="14"/>
  <c r="AL40" i="14"/>
  <c r="AM40" i="14"/>
  <c r="AN40" i="14"/>
  <c r="AO40" i="14"/>
  <c r="AD41" i="14"/>
  <c r="AE41" i="14"/>
  <c r="AF41" i="14"/>
  <c r="AG41" i="14"/>
  <c r="AH41" i="14"/>
  <c r="AI41" i="14"/>
  <c r="AJ41" i="14"/>
  <c r="AK41" i="14"/>
  <c r="AL41" i="14"/>
  <c r="AM41" i="14"/>
  <c r="AN41" i="14"/>
  <c r="AO41" i="14"/>
  <c r="AD42" i="14"/>
  <c r="AE42" i="14"/>
  <c r="AF42" i="14"/>
  <c r="AG42" i="14"/>
  <c r="AH42" i="14"/>
  <c r="AI42" i="14"/>
  <c r="AJ42" i="14"/>
  <c r="AK42" i="14"/>
  <c r="AL42" i="14"/>
  <c r="AM42" i="14"/>
  <c r="AN42" i="14"/>
  <c r="AO42" i="14"/>
  <c r="AD43" i="14"/>
  <c r="AE43" i="14"/>
  <c r="AF43" i="14"/>
  <c r="AG43" i="14"/>
  <c r="AH43" i="14"/>
  <c r="AI43" i="14"/>
  <c r="AJ43" i="14"/>
  <c r="AK43" i="14"/>
  <c r="AL43" i="14"/>
  <c r="AM43" i="14"/>
  <c r="AN43" i="14"/>
  <c r="AO43" i="14"/>
  <c r="AD44" i="14"/>
  <c r="AE44" i="14"/>
  <c r="AF44" i="14"/>
  <c r="AG44" i="14"/>
  <c r="AH44" i="14"/>
  <c r="AI44" i="14"/>
  <c r="AJ44" i="14"/>
  <c r="AK44" i="14"/>
  <c r="AL44" i="14"/>
  <c r="AM44" i="14"/>
  <c r="AN44" i="14"/>
  <c r="AO44" i="14"/>
  <c r="AD45" i="14"/>
  <c r="AE45" i="14"/>
  <c r="AF45" i="14"/>
  <c r="AG45" i="14"/>
  <c r="AH45" i="14"/>
  <c r="AI45" i="14"/>
  <c r="AJ45" i="14"/>
  <c r="AK45" i="14"/>
  <c r="AL45" i="14"/>
  <c r="AM45" i="14"/>
  <c r="AN45" i="14"/>
  <c r="AO45" i="14"/>
  <c r="AD46" i="14"/>
  <c r="AE46" i="14"/>
  <c r="AF46" i="14"/>
  <c r="AG46" i="14"/>
  <c r="AH46" i="14"/>
  <c r="AI46" i="14"/>
  <c r="AJ46" i="14"/>
  <c r="AK46" i="14"/>
  <c r="AL46" i="14"/>
  <c r="AM46" i="14"/>
  <c r="AN46" i="14"/>
  <c r="AO46" i="14"/>
  <c r="AD47" i="14"/>
  <c r="AE47" i="14"/>
  <c r="AF47" i="14"/>
  <c r="AG47" i="14"/>
  <c r="AH47" i="14"/>
  <c r="AI47" i="14"/>
  <c r="AJ47" i="14"/>
  <c r="AK47" i="14"/>
  <c r="AL47" i="14"/>
  <c r="AM47" i="14"/>
  <c r="AN47" i="14"/>
  <c r="AO47" i="14"/>
  <c r="AD48" i="14"/>
  <c r="AE48" i="14"/>
  <c r="AF48" i="14"/>
  <c r="AG48" i="14"/>
  <c r="AH48" i="14"/>
  <c r="AI48" i="14"/>
  <c r="AJ48" i="14"/>
  <c r="AK48" i="14"/>
  <c r="AL48" i="14"/>
  <c r="AM48" i="14"/>
  <c r="AN48" i="14"/>
  <c r="AO48" i="14"/>
  <c r="AD49" i="14"/>
  <c r="AE49" i="14"/>
  <c r="AF49" i="14"/>
  <c r="AG49" i="14"/>
  <c r="AH49" i="14"/>
  <c r="AI49" i="14"/>
  <c r="AJ49" i="14"/>
  <c r="AK49" i="14"/>
  <c r="AL49" i="14"/>
  <c r="AM49" i="14"/>
  <c r="AN49" i="14"/>
  <c r="AO49" i="14"/>
  <c r="AD50" i="14"/>
  <c r="AE50" i="14"/>
  <c r="AF50" i="14"/>
  <c r="AG50" i="14"/>
  <c r="AH50" i="14"/>
  <c r="AI50" i="14"/>
  <c r="AJ50" i="14"/>
  <c r="AK50" i="14"/>
  <c r="AL50" i="14"/>
  <c r="AM50" i="14"/>
  <c r="AN50" i="14"/>
  <c r="AO50" i="14"/>
  <c r="AD51" i="14"/>
  <c r="AE51" i="14"/>
  <c r="AF51" i="14"/>
  <c r="AG51" i="14"/>
  <c r="AH51" i="14"/>
  <c r="AI51" i="14"/>
  <c r="AJ51" i="14"/>
  <c r="AK51" i="14"/>
  <c r="AL51" i="14"/>
  <c r="AM51" i="14"/>
  <c r="AN51" i="14"/>
  <c r="AJ5" i="14"/>
  <c r="AK5" i="14"/>
  <c r="AL5" i="14"/>
  <c r="AM5" i="14"/>
  <c r="AN5" i="14"/>
  <c r="AO5" i="14"/>
  <c r="H560" i="2"/>
  <c r="H561" i="2"/>
  <c r="H562" i="2"/>
  <c r="H563" i="2"/>
  <c r="H564" i="2"/>
  <c r="G566" i="2"/>
  <c r="G567" i="2"/>
  <c r="G568" i="2"/>
  <c r="G569" i="2"/>
  <c r="H559" i="2"/>
  <c r="H55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8" i="2"/>
  <c r="R152" i="1"/>
  <c r="R153" i="1"/>
  <c r="R154" i="1"/>
  <c r="R156" i="1"/>
  <c r="R157" i="1"/>
  <c r="R164" i="1"/>
  <c r="R165" i="1"/>
  <c r="R166" i="1"/>
  <c r="R167" i="1"/>
  <c r="R168" i="1"/>
  <c r="R171" i="1"/>
  <c r="R176" i="1"/>
  <c r="R177" i="1"/>
  <c r="R178" i="1"/>
  <c r="R179" i="1"/>
  <c r="R180" i="1"/>
  <c r="R181" i="1"/>
  <c r="R189" i="1"/>
  <c r="R190" i="1"/>
  <c r="R191" i="1"/>
  <c r="R192" i="1"/>
  <c r="R193" i="1"/>
  <c r="R201" i="1"/>
  <c r="R202" i="1"/>
  <c r="R204" i="1"/>
  <c r="R205" i="1"/>
  <c r="R207" i="1"/>
  <c r="R208" i="1"/>
  <c r="R212" i="1"/>
  <c r="R213" i="1"/>
  <c r="R214" i="1"/>
  <c r="R215" i="1"/>
  <c r="R216" i="1"/>
  <c r="R217" i="1"/>
  <c r="R224" i="1"/>
  <c r="R225" i="1"/>
  <c r="R226" i="1"/>
  <c r="R228" i="1"/>
  <c r="R229" i="1"/>
  <c r="R231" i="1"/>
  <c r="R236" i="1"/>
  <c r="R237" i="1"/>
  <c r="R238" i="1"/>
  <c r="R239" i="1"/>
  <c r="R240" i="1"/>
  <c r="R248" i="1"/>
  <c r="R249" i="1"/>
  <c r="R250" i="1"/>
  <c r="R251" i="1"/>
  <c r="R252" i="1"/>
  <c r="R253" i="1"/>
  <c r="R261" i="1"/>
  <c r="R262" i="1"/>
  <c r="R263" i="1"/>
  <c r="R264" i="1"/>
  <c r="R265" i="1"/>
  <c r="R273" i="1"/>
  <c r="R274" i="1"/>
  <c r="R275" i="1"/>
  <c r="R276" i="1"/>
  <c r="R277" i="1"/>
  <c r="R284" i="1"/>
  <c r="R285" i="1"/>
  <c r="R286" i="1"/>
  <c r="R288" i="1"/>
  <c r="R289" i="1"/>
  <c r="R291" i="1"/>
  <c r="R292" i="1"/>
  <c r="R295" i="1"/>
  <c r="R296" i="1"/>
  <c r="R297" i="1"/>
  <c r="R298" i="1"/>
  <c r="R300" i="1"/>
  <c r="R301" i="1"/>
  <c r="R308" i="1"/>
  <c r="R309" i="1"/>
  <c r="R310" i="1"/>
  <c r="R311" i="1"/>
  <c r="R312" i="1"/>
  <c r="R315" i="1"/>
  <c r="R319" i="1"/>
  <c r="R320" i="1"/>
  <c r="R321" i="1"/>
  <c r="R322" i="1"/>
  <c r="R324" i="1"/>
  <c r="R325" i="1"/>
  <c r="R333" i="1"/>
  <c r="R334" i="1"/>
  <c r="R335" i="1"/>
  <c r="R336" i="1"/>
  <c r="R337" i="1"/>
  <c r="R345" i="1"/>
  <c r="R346" i="1"/>
  <c r="R347" i="1"/>
  <c r="R348" i="1"/>
  <c r="R349" i="1"/>
  <c r="R356" i="1"/>
  <c r="R357" i="1"/>
  <c r="R358" i="1"/>
  <c r="R359" i="1"/>
  <c r="R360" i="1"/>
  <c r="R361" i="1"/>
  <c r="R368" i="1"/>
  <c r="R369" i="1"/>
  <c r="R370" i="1"/>
  <c r="R372" i="1"/>
  <c r="R373" i="1"/>
  <c r="R380" i="1"/>
  <c r="R381" i="1"/>
  <c r="R382" i="1"/>
  <c r="R383" i="1"/>
  <c r="R384" i="1"/>
  <c r="R392" i="1"/>
  <c r="R393" i="1"/>
  <c r="R394" i="1"/>
  <c r="R395" i="1"/>
  <c r="R396" i="1"/>
  <c r="R397" i="1"/>
  <c r="R405" i="1"/>
  <c r="R406" i="1"/>
  <c r="R407" i="1"/>
  <c r="R408" i="1"/>
  <c r="R409" i="1"/>
  <c r="R417" i="1"/>
  <c r="R418" i="1"/>
  <c r="R419" i="1"/>
  <c r="R420" i="1"/>
  <c r="R421" i="1"/>
  <c r="R428" i="1"/>
  <c r="R429" i="1"/>
  <c r="R430" i="1"/>
  <c r="R431" i="1"/>
  <c r="R432" i="1"/>
  <c r="R433" i="1"/>
  <c r="R434" i="1"/>
  <c r="R435" i="1"/>
  <c r="R436" i="1"/>
  <c r="R440" i="1"/>
  <c r="R441" i="1"/>
  <c r="R442" i="1"/>
  <c r="R444" i="1"/>
  <c r="R445" i="1"/>
  <c r="R452" i="1"/>
  <c r="R453" i="1"/>
  <c r="R454" i="1"/>
  <c r="R455" i="1"/>
  <c r="R456" i="1"/>
  <c r="R464" i="1"/>
  <c r="R465" i="1"/>
  <c r="R466" i="1"/>
  <c r="R467" i="1"/>
  <c r="R468" i="1"/>
  <c r="R469" i="1"/>
  <c r="R470" i="1"/>
  <c r="R477" i="1"/>
  <c r="R478" i="1"/>
  <c r="R480" i="1"/>
  <c r="R481" i="1"/>
  <c r="R489" i="1"/>
  <c r="R490" i="1"/>
  <c r="R491" i="1"/>
  <c r="R492" i="1"/>
  <c r="R493" i="1"/>
  <c r="R500" i="1"/>
  <c r="R501" i="1"/>
  <c r="R502" i="1"/>
  <c r="R503" i="1"/>
  <c r="R504" i="1"/>
  <c r="R505" i="1"/>
  <c r="R512" i="1"/>
  <c r="R513" i="1"/>
  <c r="R514" i="1"/>
  <c r="R516" i="1"/>
  <c r="R517" i="1"/>
  <c r="R519" i="1"/>
  <c r="R520" i="1"/>
  <c r="R524" i="1"/>
  <c r="R525" i="1"/>
  <c r="R526" i="1"/>
  <c r="R528" i="1"/>
  <c r="R536" i="1"/>
  <c r="R537" i="1"/>
  <c r="R538" i="1"/>
  <c r="R539" i="1"/>
  <c r="R540" i="1"/>
  <c r="R541" i="1"/>
  <c r="R542" i="1"/>
  <c r="R549" i="1"/>
  <c r="R550" i="1"/>
  <c r="R551" i="1"/>
  <c r="R552" i="1"/>
  <c r="R553" i="1"/>
  <c r="R561" i="1"/>
  <c r="R562" i="1"/>
  <c r="R563" i="1"/>
  <c r="R564" i="1"/>
  <c r="R565" i="1"/>
  <c r="Q421" i="11"/>
  <c r="Q420" i="11"/>
  <c r="Q419" i="11"/>
  <c r="Q418" i="11"/>
  <c r="Q417" i="11"/>
  <c r="Q416" i="11"/>
  <c r="Q415" i="11"/>
  <c r="Q414" i="11"/>
  <c r="Q413" i="11"/>
  <c r="Q412" i="11"/>
  <c r="Q411" i="11"/>
  <c r="Q410" i="11"/>
  <c r="Q409" i="11"/>
  <c r="Q408" i="11"/>
  <c r="Q407" i="11"/>
  <c r="Q406" i="11"/>
  <c r="Q405" i="11"/>
  <c r="Q404" i="11"/>
  <c r="Q403" i="11"/>
  <c r="Q402" i="11"/>
  <c r="Q401" i="11"/>
  <c r="Q400" i="11"/>
  <c r="Q399" i="11"/>
  <c r="Q398" i="11"/>
  <c r="Q397" i="11"/>
  <c r="Q396" i="11"/>
  <c r="Q395" i="11"/>
  <c r="Q394" i="11"/>
  <c r="Q393" i="11"/>
  <c r="Q392" i="11"/>
  <c r="Q391" i="11"/>
  <c r="Q390" i="11"/>
  <c r="Q389" i="11"/>
  <c r="Q388" i="11"/>
  <c r="Q387" i="11"/>
  <c r="Q386" i="11"/>
  <c r="Q385" i="11"/>
  <c r="Q384" i="11"/>
  <c r="Q383" i="11"/>
  <c r="Q382" i="11"/>
  <c r="Q381" i="11"/>
  <c r="Q380" i="11"/>
  <c r="Q379" i="11"/>
  <c r="Q378" i="11"/>
  <c r="Q377" i="11"/>
  <c r="Q376" i="11"/>
  <c r="Q375" i="11"/>
  <c r="Q374" i="11"/>
  <c r="Q373" i="11"/>
  <c r="Q372" i="11"/>
  <c r="Q371" i="11"/>
  <c r="Q370" i="11"/>
  <c r="Q369" i="11"/>
  <c r="Q368" i="11"/>
  <c r="Q367" i="11"/>
  <c r="Q366" i="11"/>
  <c r="Q365" i="11"/>
  <c r="Q364" i="11"/>
  <c r="Q363" i="11"/>
  <c r="Q362" i="11"/>
  <c r="Q361" i="11"/>
  <c r="Q360" i="11"/>
  <c r="Q359" i="11"/>
  <c r="Q358" i="11"/>
  <c r="Q357" i="11"/>
  <c r="Q356" i="11"/>
  <c r="Q355" i="11"/>
  <c r="Q354" i="11"/>
  <c r="Q353" i="11"/>
  <c r="Q352" i="11"/>
  <c r="Q351" i="11"/>
  <c r="Q350" i="11"/>
  <c r="Q349" i="11"/>
  <c r="Q348" i="11"/>
  <c r="Q347" i="11"/>
  <c r="Q346" i="11"/>
  <c r="Q345" i="11"/>
  <c r="Q344" i="11"/>
  <c r="Q343" i="11"/>
  <c r="Q342" i="11"/>
  <c r="Q341" i="11"/>
  <c r="Q340" i="11"/>
  <c r="Q339" i="11"/>
  <c r="Q338" i="11"/>
  <c r="Q337" i="11"/>
  <c r="Q336" i="11"/>
  <c r="Q335" i="11"/>
  <c r="Q334" i="11"/>
  <c r="Q333" i="11"/>
  <c r="Q332" i="11"/>
  <c r="Q331" i="11"/>
  <c r="Q330" i="11"/>
  <c r="Q329" i="11"/>
  <c r="Q328" i="11"/>
  <c r="Q327" i="11"/>
  <c r="Q326" i="11"/>
  <c r="Q325" i="11"/>
  <c r="Q324" i="11"/>
  <c r="Q323" i="11"/>
  <c r="Q322" i="11"/>
  <c r="Q321" i="11"/>
  <c r="Q320" i="11"/>
  <c r="Q319" i="11"/>
  <c r="Q318" i="11"/>
  <c r="Q317" i="11"/>
  <c r="Q316" i="11"/>
  <c r="Q315" i="11"/>
  <c r="Q314" i="11"/>
  <c r="Q313" i="11"/>
  <c r="Q312" i="11"/>
  <c r="Q311" i="11"/>
  <c r="Q310" i="11"/>
  <c r="Q309" i="11"/>
  <c r="Q308" i="11"/>
  <c r="Q307" i="11"/>
  <c r="Q306" i="11"/>
  <c r="Q305" i="11"/>
  <c r="Q304" i="11"/>
  <c r="Q303" i="11"/>
  <c r="Q302" i="11"/>
  <c r="Q301" i="11"/>
  <c r="Q300" i="11"/>
  <c r="Q299" i="11"/>
  <c r="Q298" i="11"/>
  <c r="Q297" i="11"/>
  <c r="Q296" i="11"/>
  <c r="Q295" i="11"/>
  <c r="Q294" i="11"/>
  <c r="Q293" i="11"/>
  <c r="Q292" i="11"/>
  <c r="Q291" i="11"/>
  <c r="Q290" i="11"/>
  <c r="Q289" i="11"/>
  <c r="Q288" i="11"/>
  <c r="Q287" i="11"/>
  <c r="Q286" i="11"/>
  <c r="Q285" i="11"/>
  <c r="Q284" i="11"/>
  <c r="Q283" i="11"/>
  <c r="Q282" i="11"/>
  <c r="Q281" i="11"/>
  <c r="Q280" i="11"/>
  <c r="Q279" i="11"/>
  <c r="Q278" i="11"/>
  <c r="Q277" i="11"/>
  <c r="Q276" i="11"/>
  <c r="Q275" i="11"/>
  <c r="Q274" i="11"/>
  <c r="Q273" i="11"/>
  <c r="Q272" i="11"/>
  <c r="Q271" i="11"/>
  <c r="Q270" i="11"/>
  <c r="Q269" i="11"/>
  <c r="Q268" i="11"/>
  <c r="Q267" i="11"/>
  <c r="Q266" i="11"/>
  <c r="Q265" i="11"/>
  <c r="Q264" i="11"/>
  <c r="Q263" i="11"/>
  <c r="Q262" i="11"/>
  <c r="Q261" i="11"/>
  <c r="Q260" i="11"/>
  <c r="Q259" i="11"/>
  <c r="Q258" i="11"/>
  <c r="Q257" i="11"/>
  <c r="Q256" i="11"/>
  <c r="Q255" i="11"/>
  <c r="Q254" i="11"/>
  <c r="Q253" i="11"/>
  <c r="Q252" i="11"/>
  <c r="Q251" i="11"/>
  <c r="Q250" i="11"/>
  <c r="Q249" i="11"/>
  <c r="Q248" i="11"/>
  <c r="Q247" i="11"/>
  <c r="Q246" i="11"/>
  <c r="Q245" i="11"/>
  <c r="Q244" i="11"/>
  <c r="Q243" i="11"/>
  <c r="Q242" i="11"/>
  <c r="Q241" i="11"/>
  <c r="Q240" i="11"/>
  <c r="Q239" i="11"/>
  <c r="Q238" i="11"/>
  <c r="Q237" i="11"/>
  <c r="Q236" i="11"/>
  <c r="Q235" i="11"/>
  <c r="Q234" i="11"/>
  <c r="Q233" i="11"/>
  <c r="Q232" i="11"/>
  <c r="Q231" i="11"/>
  <c r="Q230" i="11"/>
  <c r="Q229" i="11"/>
  <c r="Q228" i="11"/>
  <c r="Q227" i="11"/>
  <c r="Q226" i="11"/>
  <c r="Q225" i="11"/>
  <c r="Q224" i="11"/>
  <c r="Q223" i="11"/>
  <c r="Q222" i="11"/>
  <c r="Q221" i="11"/>
  <c r="Q220" i="11"/>
  <c r="Q219" i="11"/>
  <c r="Q218" i="11"/>
  <c r="Q217" i="11"/>
  <c r="Q216" i="11"/>
  <c r="Q215" i="11"/>
  <c r="Q214" i="11"/>
  <c r="Q213" i="11"/>
  <c r="Q212" i="11"/>
  <c r="Q211" i="11"/>
  <c r="Q210" i="11"/>
  <c r="Q209" i="11"/>
  <c r="Q208" i="11"/>
  <c r="Q207" i="11"/>
  <c r="Q206" i="11"/>
  <c r="Q205" i="11"/>
  <c r="Q204" i="11"/>
  <c r="Q203" i="11"/>
  <c r="Q202" i="11"/>
  <c r="Q201" i="11"/>
  <c r="Q200" i="11"/>
  <c r="Q199" i="11"/>
  <c r="Q198" i="11"/>
  <c r="Q197" i="11"/>
  <c r="Q196" i="11"/>
  <c r="Q195" i="11"/>
  <c r="Q194" i="11"/>
  <c r="Q193" i="11"/>
  <c r="Q192" i="11"/>
  <c r="Q191" i="11"/>
  <c r="Q190" i="11"/>
  <c r="Q189" i="11"/>
  <c r="Q188" i="11"/>
  <c r="Q187" i="11"/>
  <c r="Q186" i="11"/>
  <c r="Q185" i="11"/>
  <c r="Q184" i="11"/>
  <c r="Q183" i="11"/>
  <c r="Q182" i="11"/>
  <c r="Q181" i="11"/>
  <c r="Q180" i="11"/>
  <c r="Q179" i="11"/>
  <c r="Q178" i="11"/>
  <c r="Q177" i="11"/>
  <c r="Q176" i="11"/>
  <c r="Q175" i="11"/>
  <c r="Q174" i="11"/>
  <c r="Q173" i="11"/>
  <c r="Q172" i="11"/>
  <c r="Q171" i="11"/>
  <c r="Q170" i="11"/>
  <c r="Q169" i="11"/>
  <c r="Q168" i="11"/>
  <c r="Q167" i="11"/>
  <c r="Q166" i="11"/>
  <c r="Q165" i="11"/>
  <c r="Q164" i="11"/>
  <c r="Q163" i="11"/>
  <c r="Q162" i="11"/>
  <c r="Q161" i="11"/>
  <c r="Q160" i="11"/>
  <c r="Q159" i="11"/>
  <c r="Q158" i="11"/>
  <c r="Q157" i="11"/>
  <c r="Q156" i="11"/>
  <c r="Q155" i="11"/>
  <c r="Q154" i="11"/>
  <c r="Q153" i="11"/>
  <c r="Q152" i="11"/>
  <c r="Q151" i="11"/>
  <c r="Q150" i="11"/>
  <c r="Q149" i="11"/>
  <c r="Q148" i="11"/>
  <c r="Q147" i="11"/>
  <c r="Q146" i="11"/>
  <c r="Q145" i="11"/>
  <c r="Q144" i="11"/>
  <c r="Q143" i="11"/>
  <c r="Q142" i="11"/>
  <c r="Q141" i="11"/>
  <c r="Q140" i="11"/>
  <c r="Q139" i="11"/>
  <c r="Q138" i="11"/>
  <c r="Q137" i="11"/>
  <c r="Q136" i="11"/>
  <c r="Q135" i="11"/>
  <c r="Q134" i="11"/>
  <c r="Q133" i="11"/>
  <c r="Q132" i="11"/>
  <c r="Q131" i="11"/>
  <c r="Q130" i="11"/>
  <c r="Q129" i="11"/>
  <c r="Q128" i="11"/>
  <c r="Q127" i="11"/>
  <c r="Q126" i="11"/>
  <c r="Q125" i="11"/>
  <c r="Q124" i="11"/>
  <c r="Q123" i="11"/>
  <c r="Q122" i="11"/>
  <c r="Q121" i="11"/>
  <c r="Q120" i="11"/>
  <c r="Q119" i="11"/>
  <c r="Q118" i="11"/>
  <c r="Q117" i="11"/>
  <c r="Q116" i="11"/>
  <c r="Q115" i="11"/>
  <c r="Q114" i="11"/>
  <c r="Q113" i="11"/>
  <c r="Q112" i="11"/>
  <c r="Q111" i="11"/>
  <c r="Q110" i="11"/>
  <c r="Q109" i="11"/>
  <c r="Q108" i="11"/>
  <c r="Q107" i="11"/>
  <c r="Q106" i="11"/>
  <c r="Q105" i="11"/>
  <c r="Q104" i="11"/>
  <c r="Q103" i="11"/>
  <c r="Q102" i="11"/>
  <c r="Q101" i="11"/>
  <c r="Q100" i="11"/>
  <c r="Q99" i="11"/>
  <c r="Q98" i="11"/>
  <c r="Q97" i="11"/>
  <c r="Q96" i="11"/>
  <c r="Q95" i="11"/>
  <c r="Q94" i="11"/>
  <c r="Q93" i="11"/>
  <c r="Q92" i="11"/>
  <c r="Q91" i="11"/>
  <c r="Q90" i="11"/>
  <c r="Q89" i="11"/>
  <c r="Q88" i="11"/>
  <c r="Q87" i="11"/>
  <c r="Q86" i="11"/>
  <c r="Q85" i="11"/>
  <c r="Q84" i="11"/>
  <c r="Q83" i="11"/>
  <c r="Q82" i="11"/>
  <c r="Q81" i="11"/>
  <c r="Q80" i="11"/>
  <c r="Q79" i="11"/>
  <c r="Q78" i="11"/>
  <c r="Q77" i="11"/>
  <c r="Q76" i="11"/>
  <c r="Q75" i="11"/>
  <c r="Q74" i="11"/>
  <c r="Q73" i="11"/>
  <c r="Q72" i="11"/>
  <c r="Q71" i="11"/>
  <c r="Q70" i="11"/>
  <c r="Q69" i="11"/>
  <c r="Q68" i="11"/>
  <c r="Q67" i="11"/>
  <c r="Q66" i="11"/>
  <c r="Q65" i="11"/>
  <c r="Q64" i="11"/>
  <c r="Q63" i="11"/>
  <c r="Q62" i="11"/>
  <c r="Q61" i="11"/>
  <c r="Q60" i="11"/>
  <c r="Q59" i="11"/>
  <c r="Q58" i="11"/>
  <c r="Q57" i="11"/>
  <c r="Q56" i="11"/>
  <c r="Q55" i="11"/>
  <c r="Q54" i="11"/>
  <c r="Q53" i="11"/>
  <c r="Q52" i="11"/>
  <c r="Q51" i="11"/>
  <c r="Q50" i="11"/>
  <c r="Q49" i="11"/>
  <c r="Q48" i="11"/>
  <c r="Q47" i="11"/>
  <c r="Q46" i="11"/>
  <c r="Q45" i="11"/>
  <c r="Q44" i="11"/>
  <c r="Q43" i="11"/>
  <c r="Q42" i="11"/>
  <c r="Q41" i="11"/>
  <c r="Q40" i="11"/>
  <c r="Q39" i="11"/>
  <c r="Q38" i="11"/>
  <c r="Q37" i="11"/>
  <c r="Q36" i="11"/>
  <c r="Q35" i="11"/>
  <c r="Q34" i="11"/>
  <c r="Q33" i="11"/>
  <c r="Q32" i="11"/>
  <c r="Q31" i="11"/>
  <c r="Q30" i="11"/>
  <c r="Q29" i="11"/>
  <c r="Q28" i="11"/>
  <c r="Q27" i="11"/>
  <c r="Q26" i="11"/>
  <c r="Q25" i="11"/>
  <c r="Q24" i="11"/>
  <c r="Q23" i="11"/>
  <c r="Q22" i="11"/>
  <c r="Q21" i="11"/>
  <c r="Q20" i="11"/>
  <c r="Q19" i="11"/>
  <c r="Q18" i="11"/>
  <c r="Q17" i="11"/>
  <c r="Q16" i="11"/>
  <c r="Q15" i="11"/>
  <c r="Q14" i="11"/>
  <c r="Q68" i="9"/>
  <c r="R68" i="9"/>
  <c r="S68" i="9"/>
  <c r="T68" i="9"/>
  <c r="U68" i="9"/>
  <c r="V68" i="9"/>
  <c r="W68" i="9"/>
  <c r="X68" i="9"/>
  <c r="Y68" i="9"/>
  <c r="Z68" i="9"/>
  <c r="AA68" i="9"/>
  <c r="AB68" i="9"/>
  <c r="Q69" i="9"/>
  <c r="R69" i="9"/>
  <c r="S69" i="9"/>
  <c r="T69" i="9"/>
  <c r="U69" i="9"/>
  <c r="V69" i="9"/>
  <c r="W69" i="9"/>
  <c r="X69" i="9"/>
  <c r="Y69" i="9"/>
  <c r="Z69" i="9"/>
  <c r="AA69" i="9"/>
  <c r="AB69" i="9"/>
  <c r="Q70" i="9"/>
  <c r="R70" i="9"/>
  <c r="S70" i="9"/>
  <c r="T70" i="9"/>
  <c r="U70" i="9"/>
  <c r="V70" i="9"/>
  <c r="W70" i="9"/>
  <c r="X70" i="9"/>
  <c r="Y70" i="9"/>
  <c r="Z70" i="9"/>
  <c r="AA70" i="9"/>
  <c r="AB70" i="9"/>
  <c r="Q71" i="9"/>
  <c r="R71" i="9"/>
  <c r="S71" i="9"/>
  <c r="T71" i="9"/>
  <c r="U71" i="9"/>
  <c r="V71" i="9"/>
  <c r="W71" i="9"/>
  <c r="X71" i="9"/>
  <c r="Y71" i="9"/>
  <c r="Z71" i="9"/>
  <c r="AA71" i="9"/>
  <c r="AB71" i="9"/>
  <c r="Q72" i="9"/>
  <c r="R72" i="9"/>
  <c r="S72" i="9"/>
  <c r="T72" i="9"/>
  <c r="U72" i="9"/>
  <c r="V72" i="9"/>
  <c r="W72" i="9"/>
  <c r="X72" i="9"/>
  <c r="Y72" i="9"/>
  <c r="Z72" i="9"/>
  <c r="AA72" i="9"/>
  <c r="AB72" i="9"/>
  <c r="Q73" i="9"/>
  <c r="R73" i="9"/>
  <c r="S73" i="9"/>
  <c r="T73" i="9"/>
  <c r="U73" i="9"/>
  <c r="V73" i="9"/>
  <c r="W73" i="9"/>
  <c r="X73" i="9"/>
  <c r="Y73" i="9"/>
  <c r="Z73" i="9"/>
  <c r="AA73" i="9"/>
  <c r="AB73" i="9"/>
  <c r="Q74" i="9"/>
  <c r="R74" i="9"/>
  <c r="S74" i="9"/>
  <c r="T74" i="9"/>
  <c r="U74" i="9"/>
  <c r="V74" i="9"/>
  <c r="W74" i="9"/>
  <c r="X74" i="9"/>
  <c r="Y74" i="9"/>
  <c r="Z74" i="9"/>
  <c r="AA74" i="9"/>
  <c r="AB74" i="9"/>
  <c r="Q75" i="9"/>
  <c r="R75" i="9"/>
  <c r="S75" i="9"/>
  <c r="T75" i="9"/>
  <c r="U75" i="9"/>
  <c r="V75" i="9"/>
  <c r="W75" i="9"/>
  <c r="X75" i="9"/>
  <c r="Y75" i="9"/>
  <c r="Z75" i="9"/>
  <c r="AA75" i="9"/>
  <c r="AB75" i="9"/>
  <c r="Q76" i="9"/>
  <c r="R76" i="9"/>
  <c r="S76" i="9"/>
  <c r="T76" i="9"/>
  <c r="U76" i="9"/>
  <c r="V76" i="9"/>
  <c r="W76" i="9"/>
  <c r="X76" i="9"/>
  <c r="Y76" i="9"/>
  <c r="Z76" i="9"/>
  <c r="AA76" i="9"/>
  <c r="AB76" i="9"/>
  <c r="Q77" i="9"/>
  <c r="R77" i="9"/>
  <c r="S77" i="9"/>
  <c r="T77" i="9"/>
  <c r="U77" i="9"/>
  <c r="V77" i="9"/>
  <c r="W77" i="9"/>
  <c r="X77" i="9"/>
  <c r="Y77" i="9"/>
  <c r="Z77" i="9"/>
  <c r="AA77" i="9"/>
  <c r="AB77" i="9"/>
  <c r="Q78" i="9"/>
  <c r="R78" i="9"/>
  <c r="S78" i="9"/>
  <c r="T78" i="9"/>
  <c r="U78" i="9"/>
  <c r="V78" i="9"/>
  <c r="W78" i="9"/>
  <c r="X78" i="9"/>
  <c r="Y78" i="9"/>
  <c r="Z78" i="9"/>
  <c r="AA78" i="9"/>
  <c r="AB78" i="9"/>
  <c r="Q79" i="9"/>
  <c r="R79" i="9"/>
  <c r="S79" i="9"/>
  <c r="T79" i="9"/>
  <c r="U79" i="9"/>
  <c r="V79" i="9"/>
  <c r="W79" i="9"/>
  <c r="X79" i="9"/>
  <c r="Y79" i="9"/>
  <c r="Z79" i="9"/>
  <c r="AA79" i="9"/>
  <c r="AB79" i="9"/>
  <c r="Q80" i="9"/>
  <c r="R80" i="9"/>
  <c r="S80" i="9"/>
  <c r="T80" i="9"/>
  <c r="U80" i="9"/>
  <c r="V80" i="9"/>
  <c r="W80" i="9"/>
  <c r="X80" i="9"/>
  <c r="Y80" i="9"/>
  <c r="Z80" i="9"/>
  <c r="AA80" i="9"/>
  <c r="AB80" i="9"/>
  <c r="Q81" i="9"/>
  <c r="R81" i="9"/>
  <c r="S81" i="9"/>
  <c r="T81" i="9"/>
  <c r="U81" i="9"/>
  <c r="V81" i="9"/>
  <c r="W81" i="9"/>
  <c r="X81" i="9"/>
  <c r="Y81" i="9"/>
  <c r="Z81" i="9"/>
  <c r="AA81" i="9"/>
  <c r="AB81" i="9"/>
  <c r="Q82" i="9"/>
  <c r="R82" i="9"/>
  <c r="S82" i="9"/>
  <c r="T82" i="9"/>
  <c r="U82" i="9"/>
  <c r="V82" i="9"/>
  <c r="W82" i="9"/>
  <c r="X82" i="9"/>
  <c r="Y82" i="9"/>
  <c r="Z82" i="9"/>
  <c r="AA82" i="9"/>
  <c r="AB82" i="9"/>
  <c r="Q83" i="9"/>
  <c r="R83" i="9"/>
  <c r="S83" i="9"/>
  <c r="T83" i="9"/>
  <c r="U83" i="9"/>
  <c r="V83" i="9"/>
  <c r="W83" i="9"/>
  <c r="X83" i="9"/>
  <c r="Y83" i="9"/>
  <c r="Z83" i="9"/>
  <c r="AA83" i="9"/>
  <c r="AB83" i="9"/>
  <c r="Q84" i="9"/>
  <c r="R84" i="9"/>
  <c r="S84" i="9"/>
  <c r="T84" i="9"/>
  <c r="U84" i="9"/>
  <c r="V84" i="9"/>
  <c r="W84" i="9"/>
  <c r="X84" i="9"/>
  <c r="Y84" i="9"/>
  <c r="Z84" i="9"/>
  <c r="AA84" i="9"/>
  <c r="AB84" i="9"/>
  <c r="Q85" i="9"/>
  <c r="R85" i="9"/>
  <c r="S85" i="9"/>
  <c r="T85" i="9"/>
  <c r="U85" i="9"/>
  <c r="V85" i="9"/>
  <c r="W85" i="9"/>
  <c r="X85" i="9"/>
  <c r="Y85" i="9"/>
  <c r="Z85" i="9"/>
  <c r="AA85" i="9"/>
  <c r="AB85" i="9"/>
  <c r="Q86" i="9"/>
  <c r="R86" i="9"/>
  <c r="S86" i="9"/>
  <c r="T86" i="9"/>
  <c r="U86" i="9"/>
  <c r="V86" i="9"/>
  <c r="W86" i="9"/>
  <c r="X86" i="9"/>
  <c r="Y86" i="9"/>
  <c r="Z86" i="9"/>
  <c r="AA86" i="9"/>
  <c r="AB86" i="9"/>
  <c r="Q87" i="9"/>
  <c r="R87" i="9"/>
  <c r="S87" i="9"/>
  <c r="T87" i="9"/>
  <c r="U87" i="9"/>
  <c r="V87" i="9"/>
  <c r="W87" i="9"/>
  <c r="X87" i="9"/>
  <c r="Y87" i="9"/>
  <c r="Z87" i="9"/>
  <c r="AA87" i="9"/>
  <c r="AB87" i="9"/>
  <c r="Q88" i="9"/>
  <c r="R88" i="9"/>
  <c r="S88" i="9"/>
  <c r="T88" i="9"/>
  <c r="U88" i="9"/>
  <c r="V88" i="9"/>
  <c r="W88" i="9"/>
  <c r="X88" i="9"/>
  <c r="Y88" i="9"/>
  <c r="Z88" i="9"/>
  <c r="AA88" i="9"/>
  <c r="AB88" i="9"/>
  <c r="Q89" i="9"/>
  <c r="R89" i="9"/>
  <c r="S89" i="9"/>
  <c r="T89" i="9"/>
  <c r="U89" i="9"/>
  <c r="V89" i="9"/>
  <c r="W89" i="9"/>
  <c r="X89" i="9"/>
  <c r="Y89" i="9"/>
  <c r="Z89" i="9"/>
  <c r="AA89" i="9"/>
  <c r="AB89" i="9"/>
  <c r="Q90" i="9"/>
  <c r="R90" i="9"/>
  <c r="S90" i="9"/>
  <c r="T90" i="9"/>
  <c r="U90" i="9"/>
  <c r="V90" i="9"/>
  <c r="W90" i="9"/>
  <c r="X90" i="9"/>
  <c r="Y90" i="9"/>
  <c r="Z90" i="9"/>
  <c r="AA90" i="9"/>
  <c r="AB90" i="9"/>
  <c r="Q91" i="9"/>
  <c r="R91" i="9"/>
  <c r="S91" i="9"/>
  <c r="T91" i="9"/>
  <c r="U91" i="9"/>
  <c r="V91" i="9"/>
  <c r="W91" i="9"/>
  <c r="X91" i="9"/>
  <c r="Y91" i="9"/>
  <c r="Z91" i="9"/>
  <c r="AA91" i="9"/>
  <c r="AB91" i="9"/>
  <c r="Q92" i="9"/>
  <c r="R92" i="9"/>
  <c r="S92" i="9"/>
  <c r="T92" i="9"/>
  <c r="U92" i="9"/>
  <c r="V92" i="9"/>
  <c r="W92" i="9"/>
  <c r="X92" i="9"/>
  <c r="Y92" i="9"/>
  <c r="Z92" i="9"/>
  <c r="AA92" i="9"/>
  <c r="AB92" i="9"/>
  <c r="Q93" i="9"/>
  <c r="R93" i="9"/>
  <c r="S93" i="9"/>
  <c r="T93" i="9"/>
  <c r="U93" i="9"/>
  <c r="V93" i="9"/>
  <c r="W93" i="9"/>
  <c r="X93" i="9"/>
  <c r="Y93" i="9"/>
  <c r="Z93" i="9"/>
  <c r="AA93" i="9"/>
  <c r="AB93" i="9"/>
  <c r="Q94" i="9"/>
  <c r="R94" i="9"/>
  <c r="S94" i="9"/>
  <c r="T94" i="9"/>
  <c r="U94" i="9"/>
  <c r="V94" i="9"/>
  <c r="W94" i="9"/>
  <c r="X94" i="9"/>
  <c r="Y94" i="9"/>
  <c r="Z94" i="9"/>
  <c r="AA94" i="9"/>
  <c r="AB94" i="9"/>
  <c r="Q95" i="9"/>
  <c r="R95" i="9"/>
  <c r="S95" i="9"/>
  <c r="T95" i="9"/>
  <c r="U95" i="9"/>
  <c r="V95" i="9"/>
  <c r="W95" i="9"/>
  <c r="X95" i="9"/>
  <c r="Y95" i="9"/>
  <c r="Z95" i="9"/>
  <c r="AA95" i="9"/>
  <c r="AB95" i="9"/>
  <c r="Q96" i="9"/>
  <c r="R96" i="9"/>
  <c r="S96" i="9"/>
  <c r="T96" i="9"/>
  <c r="U96" i="9"/>
  <c r="V96" i="9"/>
  <c r="W96" i="9"/>
  <c r="X96" i="9"/>
  <c r="Y96" i="9"/>
  <c r="Z96" i="9"/>
  <c r="AA96" i="9"/>
  <c r="AB96" i="9"/>
  <c r="Q97" i="9"/>
  <c r="R97" i="9"/>
  <c r="S97" i="9"/>
  <c r="T97" i="9"/>
  <c r="U97" i="9"/>
  <c r="V97" i="9"/>
  <c r="W97" i="9"/>
  <c r="X97" i="9"/>
  <c r="Y97" i="9"/>
  <c r="Z97" i="9"/>
  <c r="AA97" i="9"/>
  <c r="AB97" i="9"/>
  <c r="Q98" i="9"/>
  <c r="R98" i="9"/>
  <c r="S98" i="9"/>
  <c r="T98" i="9"/>
  <c r="U98" i="9"/>
  <c r="V98" i="9"/>
  <c r="W98" i="9"/>
  <c r="X98" i="9"/>
  <c r="Y98" i="9"/>
  <c r="Z98" i="9"/>
  <c r="AA98" i="9"/>
  <c r="AB98" i="9"/>
  <c r="Q99" i="9"/>
  <c r="R99" i="9"/>
  <c r="S99" i="9"/>
  <c r="T99" i="9"/>
  <c r="U99" i="9"/>
  <c r="V99" i="9"/>
  <c r="W99" i="9"/>
  <c r="X99" i="9"/>
  <c r="Y99" i="9"/>
  <c r="Z99" i="9"/>
  <c r="AA99" i="9"/>
  <c r="AB99" i="9"/>
  <c r="Q100" i="9"/>
  <c r="R100" i="9"/>
  <c r="S100" i="9"/>
  <c r="T100" i="9"/>
  <c r="U100" i="9"/>
  <c r="V100" i="9"/>
  <c r="W100" i="9"/>
  <c r="X100" i="9"/>
  <c r="Y100" i="9"/>
  <c r="Z100" i="9"/>
  <c r="AA100" i="9"/>
  <c r="AB100" i="9"/>
  <c r="Q101" i="9"/>
  <c r="R101" i="9"/>
  <c r="S101" i="9"/>
  <c r="T101" i="9"/>
  <c r="U101" i="9"/>
  <c r="V101" i="9"/>
  <c r="W101" i="9"/>
  <c r="X101" i="9"/>
  <c r="Y101" i="9"/>
  <c r="Z101" i="9"/>
  <c r="AA101" i="9"/>
  <c r="AB101" i="9"/>
  <c r="R67" i="9"/>
  <c r="AF67" i="9" s="1"/>
  <c r="S67" i="9"/>
  <c r="T67" i="9"/>
  <c r="U67" i="9"/>
  <c r="V67" i="9"/>
  <c r="W67" i="9"/>
  <c r="X67" i="9"/>
  <c r="Y67" i="9"/>
  <c r="Z67" i="9"/>
  <c r="AA67" i="9"/>
  <c r="AB67" i="9"/>
  <c r="Q67" i="9"/>
  <c r="AF101" i="9"/>
  <c r="AF100" i="9"/>
  <c r="AF99" i="9"/>
  <c r="AF98" i="9"/>
  <c r="AF97" i="9"/>
  <c r="AF96" i="9"/>
  <c r="AF95" i="9"/>
  <c r="AF94" i="9"/>
  <c r="AF93" i="9"/>
  <c r="AG93" i="9" s="1"/>
  <c r="AH93" i="9" s="1"/>
  <c r="AF92" i="9"/>
  <c r="AF91" i="9"/>
  <c r="AF90" i="9"/>
  <c r="AF89" i="9"/>
  <c r="AF88" i="9"/>
  <c r="AF87" i="9"/>
  <c r="AG87" i="9" s="1"/>
  <c r="AF86" i="9"/>
  <c r="AF85" i="9"/>
  <c r="AF84" i="9"/>
  <c r="AF83" i="9"/>
  <c r="AF82" i="9"/>
  <c r="AF81" i="9"/>
  <c r="AF80" i="9"/>
  <c r="AF79" i="9"/>
  <c r="AF78" i="9"/>
  <c r="AF77" i="9"/>
  <c r="AF76" i="9"/>
  <c r="AF75" i="9"/>
  <c r="AF74" i="9"/>
  <c r="AF73" i="9"/>
  <c r="AF72" i="9"/>
  <c r="AF71" i="9"/>
  <c r="AF70" i="9"/>
  <c r="AF69" i="9"/>
  <c r="AF68" i="9"/>
  <c r="P152" i="1"/>
  <c r="P155" i="1"/>
  <c r="P167" i="1"/>
  <c r="P176" i="1"/>
  <c r="P179" i="1"/>
  <c r="P182" i="1"/>
  <c r="P188" i="1"/>
  <c r="P200" i="1"/>
  <c r="P215" i="1"/>
  <c r="P223" i="1"/>
  <c r="P224" i="1"/>
  <c r="P227" i="1"/>
  <c r="P236" i="1"/>
  <c r="P239" i="1"/>
  <c r="P260" i="1"/>
  <c r="P263" i="1"/>
  <c r="P272" i="1"/>
  <c r="P275" i="1"/>
  <c r="P278" i="1"/>
  <c r="P299" i="1"/>
  <c r="P308" i="1"/>
  <c r="P311" i="1"/>
  <c r="P320" i="1"/>
  <c r="P323" i="1"/>
  <c r="P332" i="1"/>
  <c r="P344" i="1"/>
  <c r="P347" i="1"/>
  <c r="P350" i="1"/>
  <c r="P356" i="1"/>
  <c r="P380" i="1"/>
  <c r="P383" i="1"/>
  <c r="P392" i="1"/>
  <c r="P395" i="1"/>
  <c r="P398" i="1"/>
  <c r="P404" i="1"/>
  <c r="P416" i="1"/>
  <c r="P428" i="1"/>
  <c r="P431" i="1"/>
  <c r="P440" i="1"/>
  <c r="P443" i="1"/>
  <c r="P455" i="1"/>
  <c r="P464" i="1"/>
  <c r="P467" i="1"/>
  <c r="P476" i="1"/>
  <c r="P479" i="1"/>
  <c r="P488" i="1"/>
  <c r="P499" i="1"/>
  <c r="P503" i="1"/>
  <c r="P512" i="1"/>
  <c r="P515" i="1"/>
  <c r="P524" i="1"/>
  <c r="P527" i="1"/>
  <c r="P539" i="1"/>
  <c r="P548" i="1"/>
  <c r="P551" i="1"/>
  <c r="P560" i="1"/>
  <c r="P563" i="1"/>
  <c r="Q50" i="9"/>
  <c r="Q17" i="9"/>
  <c r="R17" i="9"/>
  <c r="AF17" i="9" s="1"/>
  <c r="S17" i="9"/>
  <c r="T17" i="9"/>
  <c r="U17" i="9"/>
  <c r="V17" i="9"/>
  <c r="W17" i="9"/>
  <c r="X17" i="9"/>
  <c r="Y17" i="9"/>
  <c r="Z17" i="9"/>
  <c r="AA17" i="9"/>
  <c r="AB17" i="9"/>
  <c r="Q18" i="9"/>
  <c r="R18" i="9"/>
  <c r="AF18" i="9" s="1"/>
  <c r="S18" i="9"/>
  <c r="T18" i="9"/>
  <c r="U18" i="9"/>
  <c r="V18" i="9"/>
  <c r="W18" i="9"/>
  <c r="X18" i="9"/>
  <c r="Y18" i="9"/>
  <c r="Z18" i="9"/>
  <c r="AA18" i="9"/>
  <c r="AB18" i="9"/>
  <c r="Q19" i="9"/>
  <c r="R19" i="9"/>
  <c r="AF19" i="9" s="1"/>
  <c r="S19" i="9"/>
  <c r="T19" i="9"/>
  <c r="U19" i="9"/>
  <c r="V19" i="9"/>
  <c r="W19" i="9"/>
  <c r="X19" i="9"/>
  <c r="Y19" i="9"/>
  <c r="Z19" i="9"/>
  <c r="AA19" i="9"/>
  <c r="AB19" i="9"/>
  <c r="Q20" i="9"/>
  <c r="R20" i="9"/>
  <c r="AF20" i="9" s="1"/>
  <c r="S20" i="9"/>
  <c r="T20" i="9"/>
  <c r="U20" i="9"/>
  <c r="V20" i="9"/>
  <c r="W20" i="9"/>
  <c r="X20" i="9"/>
  <c r="Y20" i="9"/>
  <c r="Z20" i="9"/>
  <c r="AA20" i="9"/>
  <c r="AB20" i="9"/>
  <c r="Q21" i="9"/>
  <c r="R21" i="9"/>
  <c r="AF21" i="9" s="1"/>
  <c r="S21" i="9"/>
  <c r="T21" i="9"/>
  <c r="U21" i="9"/>
  <c r="V21" i="9"/>
  <c r="W21" i="9"/>
  <c r="X21" i="9"/>
  <c r="Y21" i="9"/>
  <c r="Z21" i="9"/>
  <c r="AA21" i="9"/>
  <c r="AB21" i="9"/>
  <c r="Q22" i="9"/>
  <c r="R22" i="9"/>
  <c r="AF22" i="9" s="1"/>
  <c r="S22" i="9"/>
  <c r="T22" i="9"/>
  <c r="U22" i="9"/>
  <c r="V22" i="9"/>
  <c r="W22" i="9"/>
  <c r="X22" i="9"/>
  <c r="Y22" i="9"/>
  <c r="Z22" i="9"/>
  <c r="AA22" i="9"/>
  <c r="AB22" i="9"/>
  <c r="Q23" i="9"/>
  <c r="R23" i="9"/>
  <c r="AF23" i="9" s="1"/>
  <c r="S23" i="9"/>
  <c r="T23" i="9"/>
  <c r="U23" i="9"/>
  <c r="V23" i="9"/>
  <c r="W23" i="9"/>
  <c r="X23" i="9"/>
  <c r="Y23" i="9"/>
  <c r="Z23" i="9"/>
  <c r="AA23" i="9"/>
  <c r="AB23" i="9"/>
  <c r="Q24" i="9"/>
  <c r="R24" i="9"/>
  <c r="AF24" i="9" s="1"/>
  <c r="S24" i="9"/>
  <c r="T24" i="9"/>
  <c r="U24" i="9"/>
  <c r="V24" i="9"/>
  <c r="W24" i="9"/>
  <c r="X24" i="9"/>
  <c r="Y24" i="9"/>
  <c r="Z24" i="9"/>
  <c r="AA24" i="9"/>
  <c r="AB24" i="9"/>
  <c r="Q25" i="9"/>
  <c r="R25" i="9"/>
  <c r="AF25" i="9" s="1"/>
  <c r="S25" i="9"/>
  <c r="T25" i="9"/>
  <c r="U25" i="9"/>
  <c r="V25" i="9"/>
  <c r="W25" i="9"/>
  <c r="X25" i="9"/>
  <c r="Y25" i="9"/>
  <c r="Z25" i="9"/>
  <c r="AA25" i="9"/>
  <c r="AB25" i="9"/>
  <c r="Q26" i="9"/>
  <c r="R26" i="9"/>
  <c r="AF26" i="9" s="1"/>
  <c r="S26" i="9"/>
  <c r="T26" i="9"/>
  <c r="U26" i="9"/>
  <c r="V26" i="9"/>
  <c r="W26" i="9"/>
  <c r="X26" i="9"/>
  <c r="Y26" i="9"/>
  <c r="Z26" i="9"/>
  <c r="AA26" i="9"/>
  <c r="AB26" i="9"/>
  <c r="Q27" i="9"/>
  <c r="R27" i="9"/>
  <c r="AF27" i="9" s="1"/>
  <c r="S27" i="9"/>
  <c r="T27" i="9"/>
  <c r="U27" i="9"/>
  <c r="V27" i="9"/>
  <c r="W27" i="9"/>
  <c r="X27" i="9"/>
  <c r="Y27" i="9"/>
  <c r="Z27" i="9"/>
  <c r="AA27" i="9"/>
  <c r="AB27" i="9"/>
  <c r="Q28" i="9"/>
  <c r="R28" i="9"/>
  <c r="AF28" i="9" s="1"/>
  <c r="S28" i="9"/>
  <c r="T28" i="9"/>
  <c r="U28" i="9"/>
  <c r="V28" i="9"/>
  <c r="W28" i="9"/>
  <c r="X28" i="9"/>
  <c r="Y28" i="9"/>
  <c r="Z28" i="9"/>
  <c r="AA28" i="9"/>
  <c r="AB28" i="9"/>
  <c r="Q29" i="9"/>
  <c r="R29" i="9"/>
  <c r="AF29" i="9" s="1"/>
  <c r="S29" i="9"/>
  <c r="T29" i="9"/>
  <c r="U29" i="9"/>
  <c r="V29" i="9"/>
  <c r="W29" i="9"/>
  <c r="X29" i="9"/>
  <c r="Y29" i="9"/>
  <c r="Z29" i="9"/>
  <c r="AA29" i="9"/>
  <c r="AB29" i="9"/>
  <c r="Q30" i="9"/>
  <c r="R30" i="9"/>
  <c r="AF30" i="9" s="1"/>
  <c r="S30" i="9"/>
  <c r="T30" i="9"/>
  <c r="U30" i="9"/>
  <c r="V30" i="9"/>
  <c r="W30" i="9"/>
  <c r="X30" i="9"/>
  <c r="Y30" i="9"/>
  <c r="Z30" i="9"/>
  <c r="AA30" i="9"/>
  <c r="AB30" i="9"/>
  <c r="Q31" i="9"/>
  <c r="R31" i="9"/>
  <c r="AF31" i="9" s="1"/>
  <c r="S31" i="9"/>
  <c r="T31" i="9"/>
  <c r="U31" i="9"/>
  <c r="V31" i="9"/>
  <c r="W31" i="9"/>
  <c r="X31" i="9"/>
  <c r="Y31" i="9"/>
  <c r="Z31" i="9"/>
  <c r="AA31" i="9"/>
  <c r="AB31" i="9"/>
  <c r="Q32" i="9"/>
  <c r="R32" i="9"/>
  <c r="AF32" i="9" s="1"/>
  <c r="S32" i="9"/>
  <c r="T32" i="9"/>
  <c r="U32" i="9"/>
  <c r="V32" i="9"/>
  <c r="W32" i="9"/>
  <c r="X32" i="9"/>
  <c r="Y32" i="9"/>
  <c r="Z32" i="9"/>
  <c r="AA32" i="9"/>
  <c r="AB32" i="9"/>
  <c r="Q33" i="9"/>
  <c r="R33" i="9"/>
  <c r="AF33" i="9" s="1"/>
  <c r="S33" i="9"/>
  <c r="T33" i="9"/>
  <c r="U33" i="9"/>
  <c r="V33" i="9"/>
  <c r="W33" i="9"/>
  <c r="X33" i="9"/>
  <c r="Y33" i="9"/>
  <c r="Z33" i="9"/>
  <c r="AA33" i="9"/>
  <c r="AB33" i="9"/>
  <c r="Q34" i="9"/>
  <c r="R34" i="9"/>
  <c r="AF34" i="9" s="1"/>
  <c r="S34" i="9"/>
  <c r="T34" i="9"/>
  <c r="U34" i="9"/>
  <c r="V34" i="9"/>
  <c r="W34" i="9"/>
  <c r="X34" i="9"/>
  <c r="Y34" i="9"/>
  <c r="Z34" i="9"/>
  <c r="AA34" i="9"/>
  <c r="AB34" i="9"/>
  <c r="Q35" i="9"/>
  <c r="R35" i="9"/>
  <c r="AF35" i="9" s="1"/>
  <c r="S35" i="9"/>
  <c r="T35" i="9"/>
  <c r="U35" i="9"/>
  <c r="V35" i="9"/>
  <c r="W35" i="9"/>
  <c r="X35" i="9"/>
  <c r="Y35" i="9"/>
  <c r="Z35" i="9"/>
  <c r="AA35" i="9"/>
  <c r="AB35" i="9"/>
  <c r="Q36" i="9"/>
  <c r="R36" i="9"/>
  <c r="AF36" i="9" s="1"/>
  <c r="S36" i="9"/>
  <c r="T36" i="9"/>
  <c r="U36" i="9"/>
  <c r="V36" i="9"/>
  <c r="W36" i="9"/>
  <c r="X36" i="9"/>
  <c r="Y36" i="9"/>
  <c r="Z36" i="9"/>
  <c r="AA36" i="9"/>
  <c r="AB36" i="9"/>
  <c r="Q37" i="9"/>
  <c r="R37" i="9"/>
  <c r="AF37" i="9" s="1"/>
  <c r="S37" i="9"/>
  <c r="T37" i="9"/>
  <c r="U37" i="9"/>
  <c r="V37" i="9"/>
  <c r="W37" i="9"/>
  <c r="X37" i="9"/>
  <c r="Y37" i="9"/>
  <c r="Z37" i="9"/>
  <c r="AA37" i="9"/>
  <c r="AB37" i="9"/>
  <c r="Q38" i="9"/>
  <c r="R38" i="9"/>
  <c r="AF38" i="9" s="1"/>
  <c r="S38" i="9"/>
  <c r="T38" i="9"/>
  <c r="U38" i="9"/>
  <c r="V38" i="9"/>
  <c r="W38" i="9"/>
  <c r="X38" i="9"/>
  <c r="Y38" i="9"/>
  <c r="Z38" i="9"/>
  <c r="AA38" i="9"/>
  <c r="AB38" i="9"/>
  <c r="Q39" i="9"/>
  <c r="R39" i="9"/>
  <c r="AF39" i="9" s="1"/>
  <c r="S39" i="9"/>
  <c r="T39" i="9"/>
  <c r="U39" i="9"/>
  <c r="V39" i="9"/>
  <c r="W39" i="9"/>
  <c r="X39" i="9"/>
  <c r="Y39" i="9"/>
  <c r="Z39" i="9"/>
  <c r="AA39" i="9"/>
  <c r="AB39" i="9"/>
  <c r="Q40" i="9"/>
  <c r="R40" i="9"/>
  <c r="AF40" i="9" s="1"/>
  <c r="S40" i="9"/>
  <c r="T40" i="9"/>
  <c r="U40" i="9"/>
  <c r="V40" i="9"/>
  <c r="W40" i="9"/>
  <c r="X40" i="9"/>
  <c r="Y40" i="9"/>
  <c r="Z40" i="9"/>
  <c r="AA40" i="9"/>
  <c r="AB40" i="9"/>
  <c r="Q41" i="9"/>
  <c r="R41" i="9"/>
  <c r="AF41" i="9" s="1"/>
  <c r="S41" i="9"/>
  <c r="T41" i="9"/>
  <c r="U41" i="9"/>
  <c r="V41" i="9"/>
  <c r="W41" i="9"/>
  <c r="X41" i="9"/>
  <c r="Y41" i="9"/>
  <c r="Z41" i="9"/>
  <c r="AA41" i="9"/>
  <c r="AB41" i="9"/>
  <c r="Q42" i="9"/>
  <c r="R42" i="9"/>
  <c r="AF42" i="9" s="1"/>
  <c r="S42" i="9"/>
  <c r="T42" i="9"/>
  <c r="U42" i="9"/>
  <c r="V42" i="9"/>
  <c r="W42" i="9"/>
  <c r="X42" i="9"/>
  <c r="Y42" i="9"/>
  <c r="Z42" i="9"/>
  <c r="AA42" i="9"/>
  <c r="AB42" i="9"/>
  <c r="Q43" i="9"/>
  <c r="R43" i="9"/>
  <c r="AF43" i="9" s="1"/>
  <c r="S43" i="9"/>
  <c r="T43" i="9"/>
  <c r="U43" i="9"/>
  <c r="V43" i="9"/>
  <c r="W43" i="9"/>
  <c r="X43" i="9"/>
  <c r="Y43" i="9"/>
  <c r="Z43" i="9"/>
  <c r="AA43" i="9"/>
  <c r="AB43" i="9"/>
  <c r="Q44" i="9"/>
  <c r="R44" i="9"/>
  <c r="AF44" i="9" s="1"/>
  <c r="S44" i="9"/>
  <c r="T44" i="9"/>
  <c r="U44" i="9"/>
  <c r="V44" i="9"/>
  <c r="W44" i="9"/>
  <c r="X44" i="9"/>
  <c r="Y44" i="9"/>
  <c r="Z44" i="9"/>
  <c r="AA44" i="9"/>
  <c r="AB44" i="9"/>
  <c r="Q45" i="9"/>
  <c r="R45" i="9"/>
  <c r="AF45" i="9" s="1"/>
  <c r="S45" i="9"/>
  <c r="T45" i="9"/>
  <c r="U45" i="9"/>
  <c r="V45" i="9"/>
  <c r="W45" i="9"/>
  <c r="X45" i="9"/>
  <c r="Y45" i="9"/>
  <c r="Z45" i="9"/>
  <c r="AA45" i="9"/>
  <c r="AB45" i="9"/>
  <c r="Q46" i="9"/>
  <c r="R46" i="9"/>
  <c r="AF46" i="9" s="1"/>
  <c r="S46" i="9"/>
  <c r="T46" i="9"/>
  <c r="U46" i="9"/>
  <c r="V46" i="9"/>
  <c r="W46" i="9"/>
  <c r="X46" i="9"/>
  <c r="Y46" i="9"/>
  <c r="Z46" i="9"/>
  <c r="AA46" i="9"/>
  <c r="AB46" i="9"/>
  <c r="Q47" i="9"/>
  <c r="R47" i="9"/>
  <c r="AF47" i="9" s="1"/>
  <c r="S47" i="9"/>
  <c r="T47" i="9"/>
  <c r="U47" i="9"/>
  <c r="V47" i="9"/>
  <c r="W47" i="9"/>
  <c r="X47" i="9"/>
  <c r="Y47" i="9"/>
  <c r="Z47" i="9"/>
  <c r="AA47" i="9"/>
  <c r="AB47" i="9"/>
  <c r="Q48" i="9"/>
  <c r="R48" i="9"/>
  <c r="AF48" i="9" s="1"/>
  <c r="S48" i="9"/>
  <c r="T48" i="9"/>
  <c r="U48" i="9"/>
  <c r="V48" i="9"/>
  <c r="W48" i="9"/>
  <c r="X48" i="9"/>
  <c r="Y48" i="9"/>
  <c r="Z48" i="9"/>
  <c r="AA48" i="9"/>
  <c r="AB48" i="9"/>
  <c r="Q49" i="9"/>
  <c r="R49" i="9"/>
  <c r="AF49" i="9" s="1"/>
  <c r="S49" i="9"/>
  <c r="T49" i="9"/>
  <c r="U49" i="9"/>
  <c r="V49" i="9"/>
  <c r="W49" i="9"/>
  <c r="X49" i="9"/>
  <c r="Y49" i="9"/>
  <c r="Z49" i="9"/>
  <c r="AA49" i="9"/>
  <c r="AB49" i="9"/>
  <c r="R50" i="9"/>
  <c r="AF50" i="9" s="1"/>
  <c r="S50" i="9"/>
  <c r="T50" i="9"/>
  <c r="U50" i="9"/>
  <c r="V50" i="9"/>
  <c r="W50" i="9"/>
  <c r="X50" i="9"/>
  <c r="Y50" i="9"/>
  <c r="Z50" i="9"/>
  <c r="AA50" i="9"/>
  <c r="AB50" i="9"/>
  <c r="R16" i="9"/>
  <c r="AF16" i="9" s="1"/>
  <c r="S16" i="9"/>
  <c r="T16" i="9"/>
  <c r="U16" i="9"/>
  <c r="V16" i="9"/>
  <c r="W16" i="9"/>
  <c r="X16" i="9"/>
  <c r="Y16" i="9"/>
  <c r="Z16" i="9"/>
  <c r="AA16" i="9"/>
  <c r="AB16" i="9"/>
  <c r="Q16" i="9"/>
  <c r="G542" i="2"/>
  <c r="G543" i="2"/>
  <c r="G544" i="2"/>
  <c r="G545" i="2"/>
  <c r="G546" i="2"/>
  <c r="G547" i="2"/>
  <c r="G548" i="2"/>
  <c r="G549" i="2"/>
  <c r="G550" i="2"/>
  <c r="G551" i="2"/>
  <c r="G552" i="2"/>
  <c r="G553" i="2"/>
  <c r="G554" i="2"/>
  <c r="G555" i="2"/>
  <c r="G556" i="2"/>
  <c r="G557" i="2"/>
  <c r="G558" i="2"/>
  <c r="G559" i="2"/>
  <c r="G560" i="2"/>
  <c r="G561" i="2"/>
  <c r="G562" i="2"/>
  <c r="G563" i="2"/>
  <c r="G564" i="2"/>
  <c r="G565" i="2"/>
  <c r="G4" i="2"/>
  <c r="G5"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3" i="2"/>
  <c r="M143" i="1"/>
  <c r="M144" i="1"/>
  <c r="M146" i="1"/>
  <c r="M155" i="1"/>
  <c r="M156" i="1"/>
  <c r="M158" i="1"/>
  <c r="M167" i="1"/>
  <c r="M168" i="1"/>
  <c r="M169" i="1"/>
  <c r="M170" i="1"/>
  <c r="M179" i="1"/>
  <c r="M180" i="1"/>
  <c r="M181" i="1"/>
  <c r="M182" i="1"/>
  <c r="M183" i="1"/>
  <c r="M191" i="1"/>
  <c r="M192" i="1"/>
  <c r="M193" i="1"/>
  <c r="M194" i="1"/>
  <c r="M203" i="1"/>
  <c r="M204" i="1"/>
  <c r="M205" i="1"/>
  <c r="M206" i="1"/>
  <c r="M207" i="1"/>
  <c r="M208" i="1"/>
  <c r="M215" i="1"/>
  <c r="M216" i="1"/>
  <c r="M218" i="1"/>
  <c r="M227" i="1"/>
  <c r="M228" i="1"/>
  <c r="M230" i="1"/>
  <c r="M239" i="1"/>
  <c r="M240" i="1"/>
  <c r="M241" i="1"/>
  <c r="M242" i="1"/>
  <c r="M244" i="1"/>
  <c r="M251" i="1"/>
  <c r="M252" i="1"/>
  <c r="M253" i="1"/>
  <c r="M254" i="1"/>
  <c r="M263" i="1"/>
  <c r="M264" i="1"/>
  <c r="M265" i="1"/>
  <c r="M266" i="1"/>
  <c r="M275" i="1"/>
  <c r="M276" i="1"/>
  <c r="M277" i="1"/>
  <c r="M278" i="1"/>
  <c r="M287" i="1"/>
  <c r="M288" i="1"/>
  <c r="M290" i="1"/>
  <c r="M291" i="1"/>
  <c r="M292" i="1"/>
  <c r="M293" i="1"/>
  <c r="M299" i="1"/>
  <c r="M300" i="1"/>
  <c r="M301" i="1"/>
  <c r="M302" i="1"/>
  <c r="M311" i="1"/>
  <c r="M312" i="1"/>
  <c r="M313" i="1"/>
  <c r="M314" i="1"/>
  <c r="M320" i="1"/>
  <c r="M323" i="1"/>
  <c r="M324" i="1"/>
  <c r="M325" i="1"/>
  <c r="M326" i="1"/>
  <c r="M327" i="1"/>
  <c r="M335" i="1"/>
  <c r="M336" i="1"/>
  <c r="M337" i="1"/>
  <c r="M338" i="1"/>
  <c r="M339" i="1"/>
  <c r="M340" i="1"/>
  <c r="M347" i="1"/>
  <c r="M348" i="1"/>
  <c r="M350" i="1"/>
  <c r="M351" i="1"/>
  <c r="M352" i="1"/>
  <c r="M353" i="1"/>
  <c r="M355" i="1"/>
  <c r="M356" i="1"/>
  <c r="M359" i="1"/>
  <c r="M360" i="1"/>
  <c r="M362" i="1"/>
  <c r="M371" i="1"/>
  <c r="M372" i="1"/>
  <c r="M373" i="1"/>
  <c r="M374" i="1"/>
  <c r="M376" i="1"/>
  <c r="M377" i="1"/>
  <c r="M383" i="1"/>
  <c r="M384" i="1"/>
  <c r="M385" i="1"/>
  <c r="M386" i="1"/>
  <c r="M395" i="1"/>
  <c r="M396" i="1"/>
  <c r="M398" i="1"/>
  <c r="M399" i="1"/>
  <c r="M401" i="1"/>
  <c r="M407" i="1"/>
  <c r="M408" i="1"/>
  <c r="M409" i="1"/>
  <c r="M410" i="1"/>
  <c r="M419" i="1"/>
  <c r="M420" i="1"/>
  <c r="M421" i="1"/>
  <c r="M422" i="1"/>
  <c r="M423" i="1"/>
  <c r="M431" i="1"/>
  <c r="M432" i="1"/>
  <c r="M434" i="1"/>
  <c r="M435" i="1"/>
  <c r="M436" i="1"/>
  <c r="M437" i="1"/>
  <c r="M443" i="1"/>
  <c r="M444" i="1"/>
  <c r="M446" i="1"/>
  <c r="M455" i="1"/>
  <c r="M456" i="1"/>
  <c r="M457" i="1"/>
  <c r="M458" i="1"/>
  <c r="M467" i="1"/>
  <c r="M468" i="1"/>
  <c r="M469" i="1"/>
  <c r="M470" i="1"/>
  <c r="M479" i="1"/>
  <c r="M480" i="1"/>
  <c r="M481" i="1"/>
  <c r="M482" i="1"/>
  <c r="M483" i="1"/>
  <c r="M484" i="1"/>
  <c r="M491" i="1"/>
  <c r="M492" i="1"/>
  <c r="M493" i="1"/>
  <c r="M494" i="1"/>
  <c r="M497" i="1"/>
  <c r="M503" i="1"/>
  <c r="M504" i="1"/>
  <c r="M506" i="1"/>
  <c r="M515" i="1"/>
  <c r="M516" i="1"/>
  <c r="M517" i="1"/>
  <c r="M518" i="1"/>
  <c r="M520" i="1"/>
  <c r="M521" i="1"/>
  <c r="M523" i="1"/>
  <c r="M524" i="1"/>
  <c r="M527" i="1"/>
  <c r="M528" i="1"/>
  <c r="M529" i="1"/>
  <c r="M530" i="1"/>
  <c r="M539" i="1"/>
  <c r="M540" i="1"/>
  <c r="M542" i="1"/>
  <c r="M551" i="1"/>
  <c r="M552" i="1"/>
  <c r="M553" i="1"/>
  <c r="M554" i="1"/>
  <c r="M559" i="1"/>
  <c r="M560" i="1"/>
  <c r="M561" i="1"/>
  <c r="M563" i="1"/>
  <c r="M564" i="1"/>
  <c r="M565" i="1"/>
  <c r="M566" i="1"/>
  <c r="K142" i="1"/>
  <c r="K144" i="1"/>
  <c r="K145" i="1"/>
  <c r="K146" i="1"/>
  <c r="K147" i="1"/>
  <c r="K148" i="1"/>
  <c r="K154" i="1"/>
  <c r="K156" i="1"/>
  <c r="K157" i="1"/>
  <c r="K158" i="1"/>
  <c r="K159" i="1"/>
  <c r="K160" i="1"/>
  <c r="K161" i="1"/>
  <c r="K168" i="1"/>
  <c r="K169" i="1"/>
  <c r="K170" i="1"/>
  <c r="K178" i="1"/>
  <c r="K180" i="1"/>
  <c r="K182" i="1"/>
  <c r="K184" i="1"/>
  <c r="K185" i="1"/>
  <c r="K190" i="1"/>
  <c r="K192" i="1"/>
  <c r="K193" i="1"/>
  <c r="K194" i="1"/>
  <c r="K202" i="1"/>
  <c r="K204" i="1"/>
  <c r="K205" i="1"/>
  <c r="K206" i="1"/>
  <c r="K214" i="1"/>
  <c r="K216" i="1"/>
  <c r="K217" i="1"/>
  <c r="K218" i="1"/>
  <c r="K219" i="1"/>
  <c r="K220" i="1"/>
  <c r="K221" i="1"/>
  <c r="K226" i="1"/>
  <c r="K228" i="1"/>
  <c r="K229" i="1"/>
  <c r="K230" i="1"/>
  <c r="K240" i="1"/>
  <c r="K241" i="1"/>
  <c r="K242" i="1"/>
  <c r="K243" i="1"/>
  <c r="K250" i="1"/>
  <c r="K252" i="1"/>
  <c r="K254" i="1"/>
  <c r="K256" i="1"/>
  <c r="K257" i="1"/>
  <c r="K259" i="1"/>
  <c r="K260" i="1"/>
  <c r="K262" i="1"/>
  <c r="K264" i="1"/>
  <c r="K265" i="1"/>
  <c r="K266" i="1"/>
  <c r="K274" i="1"/>
  <c r="K276" i="1"/>
  <c r="K277" i="1"/>
  <c r="K278" i="1"/>
  <c r="K286" i="1"/>
  <c r="K288" i="1"/>
  <c r="K289" i="1"/>
  <c r="K290" i="1"/>
  <c r="K291" i="1"/>
  <c r="K292" i="1"/>
  <c r="K293" i="1"/>
  <c r="K298" i="1"/>
  <c r="K300" i="1"/>
  <c r="K301" i="1"/>
  <c r="K302" i="1"/>
  <c r="K312" i="1"/>
  <c r="K313" i="1"/>
  <c r="K314" i="1"/>
  <c r="K315" i="1"/>
  <c r="K316" i="1"/>
  <c r="K317" i="1"/>
  <c r="K322" i="1"/>
  <c r="K324" i="1"/>
  <c r="K326" i="1"/>
  <c r="K328" i="1"/>
  <c r="K329" i="1"/>
  <c r="K334" i="1"/>
  <c r="K336" i="1"/>
  <c r="K337" i="1"/>
  <c r="K338" i="1"/>
  <c r="K346" i="1"/>
  <c r="K348" i="1"/>
  <c r="K349" i="1"/>
  <c r="K350" i="1"/>
  <c r="K351" i="1"/>
  <c r="K357" i="1"/>
  <c r="K358" i="1"/>
  <c r="K360" i="1"/>
  <c r="K361" i="1"/>
  <c r="K362" i="1"/>
  <c r="K370" i="1"/>
  <c r="K372" i="1"/>
  <c r="K373" i="1"/>
  <c r="K374" i="1"/>
  <c r="K375" i="1"/>
  <c r="K384" i="1"/>
  <c r="K385" i="1"/>
  <c r="K386" i="1"/>
  <c r="K387" i="1"/>
  <c r="K388" i="1"/>
  <c r="K389" i="1"/>
  <c r="K391" i="1"/>
  <c r="K392" i="1"/>
  <c r="K394" i="1"/>
  <c r="K396" i="1"/>
  <c r="K398" i="1"/>
  <c r="K406" i="1"/>
  <c r="K408" i="1"/>
  <c r="K409" i="1"/>
  <c r="K410" i="1"/>
  <c r="K418" i="1"/>
  <c r="K420" i="1"/>
  <c r="K421" i="1"/>
  <c r="K422" i="1"/>
  <c r="K423" i="1"/>
  <c r="K430" i="1"/>
  <c r="K432" i="1"/>
  <c r="K433" i="1"/>
  <c r="K434" i="1"/>
  <c r="K442" i="1"/>
  <c r="K444" i="1"/>
  <c r="K445" i="1"/>
  <c r="K446" i="1"/>
  <c r="K447" i="1"/>
  <c r="K448" i="1"/>
  <c r="K449" i="1"/>
  <c r="K456" i="1"/>
  <c r="K457" i="1"/>
  <c r="K458" i="1"/>
  <c r="K459" i="1"/>
  <c r="K460" i="1"/>
  <c r="K461" i="1"/>
  <c r="K466" i="1"/>
  <c r="K468" i="1"/>
  <c r="K470" i="1"/>
  <c r="K478" i="1"/>
  <c r="K480" i="1"/>
  <c r="K481" i="1"/>
  <c r="K482" i="1"/>
  <c r="K487" i="1"/>
  <c r="K490" i="1"/>
  <c r="K492" i="1"/>
  <c r="K493" i="1"/>
  <c r="K494" i="1"/>
  <c r="K495" i="1"/>
  <c r="K502" i="1"/>
  <c r="K504" i="1"/>
  <c r="K505" i="1"/>
  <c r="K506" i="1"/>
  <c r="K514" i="1"/>
  <c r="K516" i="1"/>
  <c r="K517" i="1"/>
  <c r="K518" i="1"/>
  <c r="K519" i="1"/>
  <c r="K520" i="1"/>
  <c r="K521" i="1"/>
  <c r="K523" i="1"/>
  <c r="K524" i="1"/>
  <c r="K528" i="1"/>
  <c r="K529" i="1"/>
  <c r="K530" i="1"/>
  <c r="K538" i="1"/>
  <c r="K540" i="1"/>
  <c r="K542" i="1"/>
  <c r="K550" i="1"/>
  <c r="K552" i="1"/>
  <c r="K553" i="1"/>
  <c r="K554" i="1"/>
  <c r="K559" i="1"/>
  <c r="K560" i="1"/>
  <c r="K561" i="1"/>
  <c r="K562" i="1"/>
  <c r="K564" i="1"/>
  <c r="K565" i="1"/>
  <c r="K566" i="1"/>
  <c r="Q433" i="8"/>
  <c r="Q432" i="8"/>
  <c r="Q431"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Q376" i="8"/>
  <c r="Q375" i="8"/>
  <c r="Q374" i="8"/>
  <c r="Q373" i="8"/>
  <c r="Q372" i="8"/>
  <c r="Q371" i="8"/>
  <c r="Q370" i="8"/>
  <c r="Q369" i="8"/>
  <c r="Q368" i="8"/>
  <c r="Q367" i="8"/>
  <c r="Q366" i="8"/>
  <c r="Q365" i="8"/>
  <c r="Q364" i="8"/>
  <c r="Q363" i="8"/>
  <c r="Q362" i="8"/>
  <c r="Q361" i="8"/>
  <c r="Q360" i="8"/>
  <c r="Q359" i="8"/>
  <c r="Q358" i="8"/>
  <c r="Q357" i="8"/>
  <c r="Q356" i="8"/>
  <c r="Q355" i="8"/>
  <c r="Q354" i="8"/>
  <c r="Q353" i="8"/>
  <c r="Q352" i="8"/>
  <c r="Q351" i="8"/>
  <c r="Q350" i="8"/>
  <c r="Q349" i="8"/>
  <c r="Q348" i="8"/>
  <c r="Q347" i="8"/>
  <c r="Q346" i="8"/>
  <c r="Q345" i="8"/>
  <c r="Q344" i="8"/>
  <c r="Q343" i="8"/>
  <c r="Q342" i="8"/>
  <c r="Q341" i="8"/>
  <c r="Q340" i="8"/>
  <c r="Q339" i="8"/>
  <c r="Q338" i="8"/>
  <c r="Q337" i="8"/>
  <c r="Q336" i="8"/>
  <c r="Q335" i="8"/>
  <c r="Q334" i="8"/>
  <c r="Q333" i="8"/>
  <c r="Q332" i="8"/>
  <c r="Q331" i="8"/>
  <c r="Q330" i="8"/>
  <c r="Q329" i="8"/>
  <c r="Q328" i="8"/>
  <c r="Q327" i="8"/>
  <c r="Q326" i="8"/>
  <c r="Q325" i="8"/>
  <c r="Q324" i="8"/>
  <c r="Q323" i="8"/>
  <c r="Q322" i="8"/>
  <c r="Q321" i="8"/>
  <c r="Q320" i="8"/>
  <c r="Q319" i="8"/>
  <c r="Q318" i="8"/>
  <c r="Q317" i="8"/>
  <c r="Q316" i="8"/>
  <c r="Q315" i="8"/>
  <c r="Q314" i="8"/>
  <c r="Q313" i="8"/>
  <c r="Q312" i="8"/>
  <c r="Q311" i="8"/>
  <c r="Q310" i="8"/>
  <c r="Q309" i="8"/>
  <c r="Q308" i="8"/>
  <c r="Q307" i="8"/>
  <c r="Q306" i="8"/>
  <c r="Q305" i="8"/>
  <c r="Q304" i="8"/>
  <c r="Q303" i="8"/>
  <c r="Q302" i="8"/>
  <c r="Q301" i="8"/>
  <c r="Q300" i="8"/>
  <c r="Q299" i="8"/>
  <c r="Q298" i="8"/>
  <c r="Q297" i="8"/>
  <c r="Q296" i="8"/>
  <c r="Q295" i="8"/>
  <c r="Q294" i="8"/>
  <c r="Q293" i="8"/>
  <c r="Q292" i="8"/>
  <c r="Q291" i="8"/>
  <c r="Q290" i="8"/>
  <c r="Q289" i="8"/>
  <c r="Q288" i="8"/>
  <c r="Q287" i="8"/>
  <c r="Q286" i="8"/>
  <c r="Q285" i="8"/>
  <c r="Q284" i="8"/>
  <c r="Q283" i="8"/>
  <c r="Q282" i="8"/>
  <c r="Q281" i="8"/>
  <c r="Q280" i="8"/>
  <c r="Q279" i="8"/>
  <c r="Q278" i="8"/>
  <c r="Q277" i="8"/>
  <c r="Q276" i="8"/>
  <c r="Q275" i="8"/>
  <c r="Q274" i="8"/>
  <c r="Q273" i="8"/>
  <c r="Q272" i="8"/>
  <c r="Q271" i="8"/>
  <c r="Q270" i="8"/>
  <c r="Q269" i="8"/>
  <c r="Q268" i="8"/>
  <c r="Q267" i="8"/>
  <c r="Q266" i="8"/>
  <c r="Q265" i="8"/>
  <c r="Q264" i="8"/>
  <c r="Q263" i="8"/>
  <c r="Q262" i="8"/>
  <c r="Q261" i="8"/>
  <c r="Q260" i="8"/>
  <c r="Q259" i="8"/>
  <c r="Q258" i="8"/>
  <c r="Q257" i="8"/>
  <c r="Q256" i="8"/>
  <c r="Q255" i="8"/>
  <c r="Q254" i="8"/>
  <c r="Q253" i="8"/>
  <c r="Q252" i="8"/>
  <c r="Q251" i="8"/>
  <c r="Q250" i="8"/>
  <c r="Q249" i="8"/>
  <c r="Q248" i="8"/>
  <c r="Q247" i="8"/>
  <c r="Q246" i="8"/>
  <c r="Q245" i="8"/>
  <c r="Q244" i="8"/>
  <c r="Q243" i="8"/>
  <c r="Q242" i="8"/>
  <c r="Q241" i="8"/>
  <c r="Q240" i="8"/>
  <c r="Q239" i="8"/>
  <c r="Q238" i="8"/>
  <c r="Q237" i="8"/>
  <c r="Q236" i="8"/>
  <c r="Q235" i="8"/>
  <c r="Q234" i="8"/>
  <c r="Q233" i="8"/>
  <c r="Q232" i="8"/>
  <c r="Q231" i="8"/>
  <c r="Q230" i="8"/>
  <c r="Q229" i="8"/>
  <c r="Q228" i="8"/>
  <c r="Q227" i="8"/>
  <c r="Q226" i="8"/>
  <c r="Q225" i="8"/>
  <c r="Q224" i="8"/>
  <c r="Q223" i="8"/>
  <c r="Q222" i="8"/>
  <c r="Q221" i="8"/>
  <c r="Q220" i="8"/>
  <c r="Q219" i="8"/>
  <c r="Q218" i="8"/>
  <c r="Q217" i="8"/>
  <c r="Q216" i="8"/>
  <c r="Q215" i="8"/>
  <c r="Q214" i="8"/>
  <c r="Q213" i="8"/>
  <c r="Q212" i="8"/>
  <c r="Q211" i="8"/>
  <c r="Q210" i="8"/>
  <c r="Q209" i="8"/>
  <c r="Q208" i="8"/>
  <c r="Q207" i="8"/>
  <c r="Q206" i="8"/>
  <c r="Q205" i="8"/>
  <c r="Q204" i="8"/>
  <c r="Q203" i="8"/>
  <c r="Q202" i="8"/>
  <c r="Q201" i="8"/>
  <c r="Q200" i="8"/>
  <c r="Q199" i="8"/>
  <c r="Q198" i="8"/>
  <c r="Q197" i="8"/>
  <c r="Q196" i="8"/>
  <c r="Q195" i="8"/>
  <c r="Q194" i="8"/>
  <c r="Q193" i="8"/>
  <c r="Q192" i="8"/>
  <c r="Q191" i="8"/>
  <c r="Q190" i="8"/>
  <c r="Q189" i="8"/>
  <c r="Q188" i="8"/>
  <c r="Q187" i="8"/>
  <c r="Q186" i="8"/>
  <c r="Q185" i="8"/>
  <c r="Q184" i="8"/>
  <c r="Q183" i="8"/>
  <c r="Q182" i="8"/>
  <c r="Q181" i="8"/>
  <c r="Q180" i="8"/>
  <c r="Q179" i="8"/>
  <c r="Q178" i="8"/>
  <c r="Q177" i="8"/>
  <c r="Q176" i="8"/>
  <c r="Q175" i="8"/>
  <c r="Q174" i="8"/>
  <c r="Q173" i="8"/>
  <c r="Q172" i="8"/>
  <c r="Q171" i="8"/>
  <c r="Q170" i="8"/>
  <c r="Q169" i="8"/>
  <c r="Q168" i="8"/>
  <c r="Q167" i="8"/>
  <c r="Q166" i="8"/>
  <c r="Q165" i="8"/>
  <c r="Q164" i="8"/>
  <c r="Q163" i="8"/>
  <c r="Q162" i="8"/>
  <c r="Q161" i="8"/>
  <c r="Q160" i="8"/>
  <c r="Q159" i="8"/>
  <c r="Q158" i="8"/>
  <c r="Q157" i="8"/>
  <c r="Q156" i="8"/>
  <c r="Q155" i="8"/>
  <c r="Q154" i="8"/>
  <c r="Q153" i="8"/>
  <c r="Q152" i="8"/>
  <c r="Q151" i="8"/>
  <c r="Q150" i="8"/>
  <c r="Q149" i="8"/>
  <c r="Q148" i="8"/>
  <c r="Q147" i="8"/>
  <c r="Q146" i="8"/>
  <c r="Q145" i="8"/>
  <c r="Q144" i="8"/>
  <c r="Q143" i="8"/>
  <c r="Q142" i="8"/>
  <c r="Q141" i="8"/>
  <c r="Q140" i="8"/>
  <c r="Q139" i="8"/>
  <c r="Q138" i="8"/>
  <c r="Q137" i="8"/>
  <c r="Q136" i="8"/>
  <c r="Q135" i="8"/>
  <c r="Q134" i="8"/>
  <c r="Q133" i="8"/>
  <c r="Q132" i="8"/>
  <c r="Q131" i="8"/>
  <c r="Q130" i="8"/>
  <c r="Q129" i="8"/>
  <c r="Q128" i="8"/>
  <c r="Q127" i="8"/>
  <c r="Q126" i="8"/>
  <c r="Q125" i="8"/>
  <c r="Q124" i="8"/>
  <c r="Q123" i="8"/>
  <c r="Q122" i="8"/>
  <c r="Q121" i="8"/>
  <c r="Q120" i="8"/>
  <c r="Q119" i="8"/>
  <c r="Q118" i="8"/>
  <c r="Q117" i="8"/>
  <c r="Q116" i="8"/>
  <c r="Q115" i="8"/>
  <c r="Q114" i="8"/>
  <c r="Q113" i="8"/>
  <c r="Q112" i="8"/>
  <c r="Q111" i="8"/>
  <c r="Q110" i="8"/>
  <c r="Q109" i="8"/>
  <c r="Q108" i="8"/>
  <c r="Q107" i="8"/>
  <c r="Q106" i="8"/>
  <c r="Q105" i="8"/>
  <c r="Q104" i="8"/>
  <c r="Q103" i="8"/>
  <c r="Q102" i="8"/>
  <c r="Q101" i="8"/>
  <c r="Q100" i="8"/>
  <c r="Q99" i="8"/>
  <c r="Q98" i="8"/>
  <c r="Q97" i="8"/>
  <c r="Q96" i="8"/>
  <c r="Q95" i="8"/>
  <c r="Q94" i="8"/>
  <c r="Q93" i="8"/>
  <c r="Q92" i="8"/>
  <c r="Q91" i="8"/>
  <c r="Q90" i="8"/>
  <c r="Q89" i="8"/>
  <c r="Q88" i="8"/>
  <c r="Q87" i="8"/>
  <c r="Q86" i="8"/>
  <c r="Q85" i="8"/>
  <c r="Q84" i="8"/>
  <c r="Q83" i="8"/>
  <c r="Q82" i="8"/>
  <c r="Q81" i="8"/>
  <c r="Q80" i="8"/>
  <c r="Q79" i="8"/>
  <c r="Q78" i="8"/>
  <c r="Q77" i="8"/>
  <c r="Q76" i="8"/>
  <c r="Q75" i="8"/>
  <c r="Q74" i="8"/>
  <c r="Q73" i="8"/>
  <c r="Q72" i="8"/>
  <c r="Q71" i="8"/>
  <c r="Q70" i="8"/>
  <c r="Q69" i="8"/>
  <c r="Q68" i="8"/>
  <c r="Q67" i="8"/>
  <c r="Q66" i="8"/>
  <c r="Q65" i="8"/>
  <c r="Q64" i="8"/>
  <c r="Q63" i="8"/>
  <c r="Q62" i="8"/>
  <c r="Q61" i="8"/>
  <c r="Q60" i="8"/>
  <c r="Q59" i="8"/>
  <c r="Q58" i="8"/>
  <c r="Q57" i="8"/>
  <c r="Q56" i="8"/>
  <c r="Q55" i="8"/>
  <c r="Q54" i="8"/>
  <c r="Q53" i="8"/>
  <c r="Q52" i="8"/>
  <c r="Q51" i="8"/>
  <c r="Q50" i="8"/>
  <c r="Q49" i="8"/>
  <c r="Q48" i="8"/>
  <c r="Q47" i="8"/>
  <c r="Q46" i="8"/>
  <c r="Q45" i="8"/>
  <c r="Q44" i="8"/>
  <c r="Q43" i="8"/>
  <c r="Q42" i="8"/>
  <c r="Q41" i="8"/>
  <c r="Q40" i="8"/>
  <c r="Q39" i="8"/>
  <c r="Q38" i="8"/>
  <c r="Q37" i="8"/>
  <c r="Q36" i="8"/>
  <c r="Q35" i="8"/>
  <c r="Q34" i="8"/>
  <c r="Q33" i="8"/>
  <c r="Q32" i="8"/>
  <c r="Q31" i="8"/>
  <c r="Q30" i="8"/>
  <c r="Q29" i="8"/>
  <c r="Q28" i="8"/>
  <c r="Q27" i="8"/>
  <c r="Q26" i="8"/>
  <c r="Q25" i="8"/>
  <c r="Q24" i="8"/>
  <c r="Q23" i="8"/>
  <c r="Q22" i="8"/>
  <c r="Q21" i="8"/>
  <c r="Q20" i="8"/>
  <c r="Q19" i="8"/>
  <c r="Q18" i="8"/>
  <c r="Q17" i="8"/>
  <c r="Q16" i="8"/>
  <c r="Q15" i="8"/>
  <c r="Q14" i="8"/>
  <c r="Q68" i="4"/>
  <c r="R68" i="4"/>
  <c r="S68" i="4"/>
  <c r="T68" i="4"/>
  <c r="U68" i="4"/>
  <c r="V68" i="4"/>
  <c r="W68" i="4"/>
  <c r="X68" i="4"/>
  <c r="Y68" i="4"/>
  <c r="Z68" i="4"/>
  <c r="AA68" i="4"/>
  <c r="AB68" i="4"/>
  <c r="Q69" i="4"/>
  <c r="R69" i="4"/>
  <c r="S69" i="4"/>
  <c r="T69" i="4"/>
  <c r="U69" i="4"/>
  <c r="V69" i="4"/>
  <c r="W69" i="4"/>
  <c r="X69" i="4"/>
  <c r="Y69" i="4"/>
  <c r="Z69" i="4"/>
  <c r="AA69" i="4"/>
  <c r="AB69" i="4"/>
  <c r="Q70" i="4"/>
  <c r="R70" i="4"/>
  <c r="S70" i="4"/>
  <c r="T70" i="4"/>
  <c r="U70" i="4"/>
  <c r="V70" i="4"/>
  <c r="W70" i="4"/>
  <c r="X70" i="4"/>
  <c r="Y70" i="4"/>
  <c r="Z70" i="4"/>
  <c r="AA70" i="4"/>
  <c r="AB70" i="4"/>
  <c r="Q71" i="4"/>
  <c r="R71" i="4"/>
  <c r="S71" i="4"/>
  <c r="T71" i="4"/>
  <c r="U71" i="4"/>
  <c r="V71" i="4"/>
  <c r="W71" i="4"/>
  <c r="X71" i="4"/>
  <c r="Y71" i="4"/>
  <c r="Z71" i="4"/>
  <c r="AA71" i="4"/>
  <c r="AB71" i="4"/>
  <c r="Q72" i="4"/>
  <c r="R72" i="4"/>
  <c r="S72" i="4"/>
  <c r="T72" i="4"/>
  <c r="U72" i="4"/>
  <c r="V72" i="4"/>
  <c r="W72" i="4"/>
  <c r="X72" i="4"/>
  <c r="Y72" i="4"/>
  <c r="Z72" i="4"/>
  <c r="AA72" i="4"/>
  <c r="AB72" i="4"/>
  <c r="Q73" i="4"/>
  <c r="R73" i="4"/>
  <c r="S73" i="4"/>
  <c r="T73" i="4"/>
  <c r="U73" i="4"/>
  <c r="V73" i="4"/>
  <c r="W73" i="4"/>
  <c r="X73" i="4"/>
  <c r="Y73" i="4"/>
  <c r="Z73" i="4"/>
  <c r="AA73" i="4"/>
  <c r="AB73" i="4"/>
  <c r="Q74" i="4"/>
  <c r="R74" i="4"/>
  <c r="S74" i="4"/>
  <c r="T74" i="4"/>
  <c r="U74" i="4"/>
  <c r="V74" i="4"/>
  <c r="W74" i="4"/>
  <c r="X74" i="4"/>
  <c r="Y74" i="4"/>
  <c r="Z74" i="4"/>
  <c r="AA74" i="4"/>
  <c r="AB74" i="4"/>
  <c r="Q75" i="4"/>
  <c r="R75" i="4"/>
  <c r="S75" i="4"/>
  <c r="T75" i="4"/>
  <c r="U75" i="4"/>
  <c r="V75" i="4"/>
  <c r="W75" i="4"/>
  <c r="X75" i="4"/>
  <c r="Y75" i="4"/>
  <c r="Z75" i="4"/>
  <c r="AA75" i="4"/>
  <c r="AB75" i="4"/>
  <c r="Q76" i="4"/>
  <c r="R76" i="4"/>
  <c r="S76" i="4"/>
  <c r="T76" i="4"/>
  <c r="U76" i="4"/>
  <c r="V76" i="4"/>
  <c r="W76" i="4"/>
  <c r="X76" i="4"/>
  <c r="Y76" i="4"/>
  <c r="Z76" i="4"/>
  <c r="AA76" i="4"/>
  <c r="AB76" i="4"/>
  <c r="Q77" i="4"/>
  <c r="R77" i="4"/>
  <c r="S77" i="4"/>
  <c r="T77" i="4"/>
  <c r="U77" i="4"/>
  <c r="V77" i="4"/>
  <c r="W77" i="4"/>
  <c r="X77" i="4"/>
  <c r="Y77" i="4"/>
  <c r="Z77" i="4"/>
  <c r="AA77" i="4"/>
  <c r="AB77" i="4"/>
  <c r="Q78" i="4"/>
  <c r="R78" i="4"/>
  <c r="S78" i="4"/>
  <c r="T78" i="4"/>
  <c r="U78" i="4"/>
  <c r="V78" i="4"/>
  <c r="W78" i="4"/>
  <c r="X78" i="4"/>
  <c r="Y78" i="4"/>
  <c r="Z78" i="4"/>
  <c r="AA78" i="4"/>
  <c r="AB78" i="4"/>
  <c r="Q79" i="4"/>
  <c r="R79" i="4"/>
  <c r="S79" i="4"/>
  <c r="T79" i="4"/>
  <c r="U79" i="4"/>
  <c r="V79" i="4"/>
  <c r="W79" i="4"/>
  <c r="X79" i="4"/>
  <c r="Y79" i="4"/>
  <c r="Z79" i="4"/>
  <c r="AA79" i="4"/>
  <c r="AB79" i="4"/>
  <c r="Q80" i="4"/>
  <c r="R80" i="4"/>
  <c r="S80" i="4"/>
  <c r="T80" i="4"/>
  <c r="U80" i="4"/>
  <c r="V80" i="4"/>
  <c r="W80" i="4"/>
  <c r="X80" i="4"/>
  <c r="Y80" i="4"/>
  <c r="Z80" i="4"/>
  <c r="AA80" i="4"/>
  <c r="AB80" i="4"/>
  <c r="Q81" i="4"/>
  <c r="R81" i="4"/>
  <c r="S81" i="4"/>
  <c r="T81" i="4"/>
  <c r="U81" i="4"/>
  <c r="V81" i="4"/>
  <c r="W81" i="4"/>
  <c r="X81" i="4"/>
  <c r="Y81" i="4"/>
  <c r="Z81" i="4"/>
  <c r="AA81" i="4"/>
  <c r="AB81" i="4"/>
  <c r="Q82" i="4"/>
  <c r="R82" i="4"/>
  <c r="S82" i="4"/>
  <c r="T82" i="4"/>
  <c r="U82" i="4"/>
  <c r="V82" i="4"/>
  <c r="W82" i="4"/>
  <c r="X82" i="4"/>
  <c r="Y82" i="4"/>
  <c r="Z82" i="4"/>
  <c r="AA82" i="4"/>
  <c r="AB82" i="4"/>
  <c r="Q83" i="4"/>
  <c r="R83" i="4"/>
  <c r="S83" i="4"/>
  <c r="T83" i="4"/>
  <c r="U83" i="4"/>
  <c r="V83" i="4"/>
  <c r="W83" i="4"/>
  <c r="X83" i="4"/>
  <c r="Y83" i="4"/>
  <c r="Z83" i="4"/>
  <c r="AA83" i="4"/>
  <c r="AB83" i="4"/>
  <c r="Q84" i="4"/>
  <c r="R84" i="4"/>
  <c r="S84" i="4"/>
  <c r="T84" i="4"/>
  <c r="U84" i="4"/>
  <c r="V84" i="4"/>
  <c r="W84" i="4"/>
  <c r="X84" i="4"/>
  <c r="Y84" i="4"/>
  <c r="Z84" i="4"/>
  <c r="AA84" i="4"/>
  <c r="AB84" i="4"/>
  <c r="Q85" i="4"/>
  <c r="R85" i="4"/>
  <c r="S85" i="4"/>
  <c r="T85" i="4"/>
  <c r="U85" i="4"/>
  <c r="V85" i="4"/>
  <c r="W85" i="4"/>
  <c r="X85" i="4"/>
  <c r="Y85" i="4"/>
  <c r="Z85" i="4"/>
  <c r="AA85" i="4"/>
  <c r="AB85" i="4"/>
  <c r="Q86" i="4"/>
  <c r="R86" i="4"/>
  <c r="S86" i="4"/>
  <c r="T86" i="4"/>
  <c r="U86" i="4"/>
  <c r="V86" i="4"/>
  <c r="W86" i="4"/>
  <c r="X86" i="4"/>
  <c r="Y86" i="4"/>
  <c r="Z86" i="4"/>
  <c r="AA86" i="4"/>
  <c r="AB86" i="4"/>
  <c r="Q87" i="4"/>
  <c r="R87" i="4"/>
  <c r="S87" i="4"/>
  <c r="T87" i="4"/>
  <c r="U87" i="4"/>
  <c r="V87" i="4"/>
  <c r="W87" i="4"/>
  <c r="X87" i="4"/>
  <c r="Y87" i="4"/>
  <c r="Z87" i="4"/>
  <c r="AA87" i="4"/>
  <c r="AB87" i="4"/>
  <c r="Q88" i="4"/>
  <c r="R88" i="4"/>
  <c r="S88" i="4"/>
  <c r="T88" i="4"/>
  <c r="U88" i="4"/>
  <c r="V88" i="4"/>
  <c r="W88" i="4"/>
  <c r="X88" i="4"/>
  <c r="Y88" i="4"/>
  <c r="Z88" i="4"/>
  <c r="AA88" i="4"/>
  <c r="AB88" i="4"/>
  <c r="Q89" i="4"/>
  <c r="R89" i="4"/>
  <c r="S89" i="4"/>
  <c r="T89" i="4"/>
  <c r="U89" i="4"/>
  <c r="V89" i="4"/>
  <c r="W89" i="4"/>
  <c r="X89" i="4"/>
  <c r="Y89" i="4"/>
  <c r="Z89" i="4"/>
  <c r="AA89" i="4"/>
  <c r="AB89" i="4"/>
  <c r="Q90" i="4"/>
  <c r="R90" i="4"/>
  <c r="S90" i="4"/>
  <c r="T90" i="4"/>
  <c r="U90" i="4"/>
  <c r="V90" i="4"/>
  <c r="W90" i="4"/>
  <c r="X90" i="4"/>
  <c r="Y90" i="4"/>
  <c r="Z90" i="4"/>
  <c r="AA90" i="4"/>
  <c r="AB90" i="4"/>
  <c r="Q91" i="4"/>
  <c r="R91" i="4"/>
  <c r="S91" i="4"/>
  <c r="T91" i="4"/>
  <c r="U91" i="4"/>
  <c r="V91" i="4"/>
  <c r="W91" i="4"/>
  <c r="X91" i="4"/>
  <c r="Y91" i="4"/>
  <c r="Z91" i="4"/>
  <c r="AA91" i="4"/>
  <c r="AB91" i="4"/>
  <c r="Q92" i="4"/>
  <c r="R92" i="4"/>
  <c r="S92" i="4"/>
  <c r="T92" i="4"/>
  <c r="U92" i="4"/>
  <c r="V92" i="4"/>
  <c r="W92" i="4"/>
  <c r="X92" i="4"/>
  <c r="Y92" i="4"/>
  <c r="Z92" i="4"/>
  <c r="AA92" i="4"/>
  <c r="AB92" i="4"/>
  <c r="Q93" i="4"/>
  <c r="R93" i="4"/>
  <c r="S93" i="4"/>
  <c r="T93" i="4"/>
  <c r="U93" i="4"/>
  <c r="V93" i="4"/>
  <c r="W93" i="4"/>
  <c r="X93" i="4"/>
  <c r="Y93" i="4"/>
  <c r="Z93" i="4"/>
  <c r="AA93" i="4"/>
  <c r="AB93" i="4"/>
  <c r="Q94" i="4"/>
  <c r="R94" i="4"/>
  <c r="S94" i="4"/>
  <c r="T94" i="4"/>
  <c r="U94" i="4"/>
  <c r="V94" i="4"/>
  <c r="W94" i="4"/>
  <c r="X94" i="4"/>
  <c r="Y94" i="4"/>
  <c r="Z94" i="4"/>
  <c r="AA94" i="4"/>
  <c r="AB94" i="4"/>
  <c r="Q95" i="4"/>
  <c r="R95" i="4"/>
  <c r="S95" i="4"/>
  <c r="T95" i="4"/>
  <c r="U95" i="4"/>
  <c r="V95" i="4"/>
  <c r="W95" i="4"/>
  <c r="X95" i="4"/>
  <c r="Y95" i="4"/>
  <c r="Z95" i="4"/>
  <c r="AA95" i="4"/>
  <c r="AB95" i="4"/>
  <c r="Q96" i="4"/>
  <c r="R96" i="4"/>
  <c r="S96" i="4"/>
  <c r="T96" i="4"/>
  <c r="U96" i="4"/>
  <c r="V96" i="4"/>
  <c r="W96" i="4"/>
  <c r="X96" i="4"/>
  <c r="Y96" i="4"/>
  <c r="Z96" i="4"/>
  <c r="AA96" i="4"/>
  <c r="AB96" i="4"/>
  <c r="Q97" i="4"/>
  <c r="R97" i="4"/>
  <c r="S97" i="4"/>
  <c r="T97" i="4"/>
  <c r="U97" i="4"/>
  <c r="V97" i="4"/>
  <c r="W97" i="4"/>
  <c r="X97" i="4"/>
  <c r="Y97" i="4"/>
  <c r="Z97" i="4"/>
  <c r="AA97" i="4"/>
  <c r="AB97" i="4"/>
  <c r="Q98" i="4"/>
  <c r="R98" i="4"/>
  <c r="S98" i="4"/>
  <c r="T98" i="4"/>
  <c r="U98" i="4"/>
  <c r="V98" i="4"/>
  <c r="W98" i="4"/>
  <c r="X98" i="4"/>
  <c r="Y98" i="4"/>
  <c r="Z98" i="4"/>
  <c r="AA98" i="4"/>
  <c r="AB98" i="4"/>
  <c r="Q99" i="4"/>
  <c r="R99" i="4"/>
  <c r="S99" i="4"/>
  <c r="T99" i="4"/>
  <c r="U99" i="4"/>
  <c r="V99" i="4"/>
  <c r="W99" i="4"/>
  <c r="X99" i="4"/>
  <c r="Y99" i="4"/>
  <c r="Z99" i="4"/>
  <c r="AA99" i="4"/>
  <c r="AB99" i="4"/>
  <c r="Q100" i="4"/>
  <c r="R100" i="4"/>
  <c r="S100" i="4"/>
  <c r="T100" i="4"/>
  <c r="U100" i="4"/>
  <c r="V100" i="4"/>
  <c r="W100" i="4"/>
  <c r="X100" i="4"/>
  <c r="Y100" i="4"/>
  <c r="Z100" i="4"/>
  <c r="AA100" i="4"/>
  <c r="AB100" i="4"/>
  <c r="Q101" i="4"/>
  <c r="R101" i="4"/>
  <c r="S101" i="4"/>
  <c r="T101" i="4"/>
  <c r="U101" i="4"/>
  <c r="V101" i="4"/>
  <c r="W101" i="4"/>
  <c r="X101" i="4"/>
  <c r="Y101" i="4"/>
  <c r="Z101" i="4"/>
  <c r="AA101" i="4"/>
  <c r="AB101" i="4"/>
  <c r="Q102" i="4"/>
  <c r="R102" i="4"/>
  <c r="S102" i="4"/>
  <c r="T102" i="4"/>
  <c r="U102" i="4"/>
  <c r="V102" i="4"/>
  <c r="W102" i="4"/>
  <c r="X102" i="4"/>
  <c r="Y102" i="4"/>
  <c r="Z102" i="4"/>
  <c r="AA102" i="4"/>
  <c r="AB102" i="4"/>
  <c r="R67" i="4"/>
  <c r="S67" i="4"/>
  <c r="T67" i="4"/>
  <c r="U67" i="4"/>
  <c r="V67" i="4"/>
  <c r="W67" i="4"/>
  <c r="X67" i="4"/>
  <c r="Y67" i="4"/>
  <c r="Z67" i="4"/>
  <c r="AA67" i="4"/>
  <c r="AB67" i="4"/>
  <c r="Q67" i="4"/>
  <c r="R422" i="6"/>
  <c r="R423" i="6"/>
  <c r="R424" i="6"/>
  <c r="R425" i="6"/>
  <c r="R426" i="6"/>
  <c r="R427" i="6"/>
  <c r="R428" i="6"/>
  <c r="R429" i="6"/>
  <c r="R430" i="6"/>
  <c r="R431" i="6"/>
  <c r="R432" i="6"/>
  <c r="R433" i="6"/>
  <c r="R410" i="6"/>
  <c r="R411" i="6"/>
  <c r="R412" i="6"/>
  <c r="R413" i="6"/>
  <c r="R414" i="6"/>
  <c r="R415" i="6"/>
  <c r="R416" i="6"/>
  <c r="R417" i="6"/>
  <c r="R418" i="6"/>
  <c r="R419" i="6"/>
  <c r="R420" i="6"/>
  <c r="R421" i="6"/>
  <c r="R398" i="6"/>
  <c r="R399" i="6"/>
  <c r="R400" i="6"/>
  <c r="R401" i="6"/>
  <c r="R402" i="6"/>
  <c r="R403" i="6"/>
  <c r="R404" i="6"/>
  <c r="R405" i="6"/>
  <c r="R406" i="6"/>
  <c r="R407" i="6"/>
  <c r="R408" i="6"/>
  <c r="R409" i="6"/>
  <c r="R386" i="6"/>
  <c r="R387" i="6"/>
  <c r="R388" i="6"/>
  <c r="R389" i="6"/>
  <c r="R390" i="6"/>
  <c r="R391" i="6"/>
  <c r="R392" i="6"/>
  <c r="R393" i="6"/>
  <c r="R394" i="6"/>
  <c r="R395" i="6"/>
  <c r="R396" i="6"/>
  <c r="R397" i="6"/>
  <c r="R374" i="6"/>
  <c r="R375" i="6"/>
  <c r="R376" i="6"/>
  <c r="R377" i="6"/>
  <c r="R378" i="6"/>
  <c r="R379" i="6"/>
  <c r="R380" i="6"/>
  <c r="R381" i="6"/>
  <c r="R382" i="6"/>
  <c r="R383" i="6"/>
  <c r="R384" i="6"/>
  <c r="R385" i="6"/>
  <c r="R362" i="6"/>
  <c r="R363" i="6"/>
  <c r="R364" i="6"/>
  <c r="R365" i="6"/>
  <c r="R366" i="6"/>
  <c r="R367" i="6"/>
  <c r="R368" i="6"/>
  <c r="R369" i="6"/>
  <c r="R370" i="6"/>
  <c r="R371" i="6"/>
  <c r="R372" i="6"/>
  <c r="R373" i="6"/>
  <c r="R350" i="6"/>
  <c r="R351" i="6"/>
  <c r="R352" i="6"/>
  <c r="R353" i="6"/>
  <c r="R354" i="6"/>
  <c r="R355" i="6"/>
  <c r="R356" i="6"/>
  <c r="R357" i="6"/>
  <c r="R358" i="6"/>
  <c r="R359" i="6"/>
  <c r="R360" i="6"/>
  <c r="R361" i="6"/>
  <c r="R338" i="6"/>
  <c r="R339" i="6"/>
  <c r="R340" i="6"/>
  <c r="R341" i="6"/>
  <c r="R342" i="6"/>
  <c r="R343" i="6"/>
  <c r="R344" i="6"/>
  <c r="R345" i="6"/>
  <c r="R346" i="6"/>
  <c r="R347" i="6"/>
  <c r="R348" i="6"/>
  <c r="R349" i="6"/>
  <c r="R326" i="6"/>
  <c r="R327" i="6"/>
  <c r="R328" i="6"/>
  <c r="R329" i="6"/>
  <c r="R330" i="6"/>
  <c r="R331" i="6"/>
  <c r="R332" i="6"/>
  <c r="R333" i="6"/>
  <c r="R334" i="6"/>
  <c r="R335" i="6"/>
  <c r="R336" i="6"/>
  <c r="R337" i="6"/>
  <c r="R314" i="6"/>
  <c r="R315" i="6"/>
  <c r="R316" i="6"/>
  <c r="R317" i="6"/>
  <c r="R318" i="6"/>
  <c r="R319" i="6"/>
  <c r="R320" i="6"/>
  <c r="R321" i="6"/>
  <c r="R322" i="6"/>
  <c r="R323" i="6"/>
  <c r="R324" i="6"/>
  <c r="R325" i="6"/>
  <c r="R302" i="6"/>
  <c r="R303" i="6"/>
  <c r="R304" i="6"/>
  <c r="R305" i="6"/>
  <c r="R306" i="6"/>
  <c r="R307" i="6"/>
  <c r="R308" i="6"/>
  <c r="R309" i="6"/>
  <c r="R310" i="6"/>
  <c r="R311" i="6"/>
  <c r="R312" i="6"/>
  <c r="R313" i="6"/>
  <c r="R290" i="6"/>
  <c r="R291" i="6"/>
  <c r="R292" i="6"/>
  <c r="R293" i="6"/>
  <c r="R294" i="6"/>
  <c r="R295" i="6"/>
  <c r="R296" i="6"/>
  <c r="R297" i="6"/>
  <c r="R298" i="6"/>
  <c r="R299" i="6"/>
  <c r="R300" i="6"/>
  <c r="R301" i="6"/>
  <c r="R278" i="6"/>
  <c r="R279" i="6"/>
  <c r="R280" i="6"/>
  <c r="R281" i="6"/>
  <c r="R282" i="6"/>
  <c r="R283" i="6"/>
  <c r="R284" i="6"/>
  <c r="R285" i="6"/>
  <c r="R286" i="6"/>
  <c r="R287" i="6"/>
  <c r="R288" i="6"/>
  <c r="R289" i="6"/>
  <c r="R266" i="6"/>
  <c r="R267" i="6"/>
  <c r="R268" i="6"/>
  <c r="R269" i="6"/>
  <c r="R270" i="6"/>
  <c r="R271" i="6"/>
  <c r="R272" i="6"/>
  <c r="R273" i="6"/>
  <c r="R274" i="6"/>
  <c r="R275" i="6"/>
  <c r="R276" i="6"/>
  <c r="R277" i="6"/>
  <c r="R254" i="6"/>
  <c r="R255" i="6"/>
  <c r="R256" i="6"/>
  <c r="R257" i="6"/>
  <c r="R258" i="6"/>
  <c r="R259" i="6"/>
  <c r="R260" i="6"/>
  <c r="R261" i="6"/>
  <c r="R262" i="6"/>
  <c r="R263" i="6"/>
  <c r="R264" i="6"/>
  <c r="R265" i="6"/>
  <c r="R242" i="6"/>
  <c r="R243" i="6"/>
  <c r="R244" i="6"/>
  <c r="R245" i="6"/>
  <c r="R246" i="6"/>
  <c r="R247" i="6"/>
  <c r="R248" i="6"/>
  <c r="R249" i="6"/>
  <c r="R250" i="6"/>
  <c r="R251" i="6"/>
  <c r="R252" i="6"/>
  <c r="R253" i="6"/>
  <c r="R230" i="6"/>
  <c r="R231" i="6"/>
  <c r="R232" i="6"/>
  <c r="R233" i="6"/>
  <c r="R234" i="6"/>
  <c r="R235" i="6"/>
  <c r="R236" i="6"/>
  <c r="R237" i="6"/>
  <c r="R238" i="6"/>
  <c r="R239" i="6"/>
  <c r="R240" i="6"/>
  <c r="R241" i="6"/>
  <c r="R218" i="6"/>
  <c r="R219" i="6"/>
  <c r="R220" i="6"/>
  <c r="R221" i="6"/>
  <c r="R222" i="6"/>
  <c r="R223" i="6"/>
  <c r="R224" i="6"/>
  <c r="R225" i="6"/>
  <c r="R226" i="6"/>
  <c r="R227" i="6"/>
  <c r="R228" i="6"/>
  <c r="R229" i="6"/>
  <c r="R85" i="6"/>
  <c r="R73" i="6"/>
  <c r="R61" i="6"/>
  <c r="R49" i="6"/>
  <c r="R37" i="6"/>
  <c r="R25" i="6"/>
  <c r="R156" i="6"/>
  <c r="R167" i="6"/>
  <c r="R155" i="6"/>
  <c r="R178" i="6"/>
  <c r="R166" i="6"/>
  <c r="R154" i="6"/>
  <c r="R22" i="6"/>
  <c r="R189" i="6"/>
  <c r="R177" i="6"/>
  <c r="R165" i="6"/>
  <c r="R153" i="6"/>
  <c r="R33" i="6"/>
  <c r="R21" i="6"/>
  <c r="R200" i="6"/>
  <c r="R188" i="6"/>
  <c r="R176" i="6"/>
  <c r="R164" i="6"/>
  <c r="R152" i="6"/>
  <c r="R44" i="6"/>
  <c r="R32" i="6"/>
  <c r="R20" i="6"/>
  <c r="R211" i="6"/>
  <c r="R199" i="6"/>
  <c r="R187" i="6"/>
  <c r="R175" i="6"/>
  <c r="R163" i="6"/>
  <c r="R151" i="6"/>
  <c r="R55" i="6"/>
  <c r="R43" i="6"/>
  <c r="R31" i="6"/>
  <c r="R19" i="6"/>
  <c r="R210" i="6"/>
  <c r="R198" i="6"/>
  <c r="R186" i="6"/>
  <c r="R174" i="6"/>
  <c r="R162" i="6"/>
  <c r="R150" i="6"/>
  <c r="R66" i="6"/>
  <c r="R54" i="6"/>
  <c r="R42" i="6"/>
  <c r="R30" i="6"/>
  <c r="R18" i="6"/>
  <c r="R209" i="6"/>
  <c r="R197" i="6"/>
  <c r="R185" i="6"/>
  <c r="R173" i="6"/>
  <c r="R161" i="6"/>
  <c r="R149" i="6"/>
  <c r="R89" i="6"/>
  <c r="R77" i="6"/>
  <c r="R65" i="6"/>
  <c r="R53" i="6"/>
  <c r="R41" i="6"/>
  <c r="R29" i="6"/>
  <c r="R17" i="6"/>
  <c r="R208" i="6"/>
  <c r="R196" i="6"/>
  <c r="R184" i="6"/>
  <c r="R172" i="6"/>
  <c r="R160" i="6"/>
  <c r="R148" i="6"/>
  <c r="R88" i="6"/>
  <c r="R76" i="6"/>
  <c r="R64" i="6"/>
  <c r="R52" i="6"/>
  <c r="R40" i="6"/>
  <c r="R28" i="6"/>
  <c r="R16" i="6"/>
  <c r="R207" i="6"/>
  <c r="R195" i="6"/>
  <c r="R183" i="6"/>
  <c r="R171" i="6"/>
  <c r="R159" i="6"/>
  <c r="R147" i="6"/>
  <c r="R87" i="6"/>
  <c r="R75" i="6"/>
  <c r="R63" i="6"/>
  <c r="R51" i="6"/>
  <c r="R39" i="6"/>
  <c r="R27" i="6"/>
  <c r="R15" i="6"/>
  <c r="R206" i="6"/>
  <c r="R194" i="6"/>
  <c r="R182" i="6"/>
  <c r="R170" i="6"/>
  <c r="R158" i="6"/>
  <c r="R146" i="6"/>
  <c r="R98" i="6"/>
  <c r="R86" i="6"/>
  <c r="R74" i="6"/>
  <c r="R62" i="6"/>
  <c r="R50" i="6"/>
  <c r="R38" i="6"/>
  <c r="R26" i="6"/>
  <c r="R14" i="6"/>
  <c r="R212" i="6"/>
  <c r="R213" i="6"/>
  <c r="R214" i="6"/>
  <c r="R215" i="6"/>
  <c r="R216" i="6"/>
  <c r="R217" i="6"/>
  <c r="R201" i="6"/>
  <c r="R202" i="6"/>
  <c r="R203" i="6"/>
  <c r="R204" i="6"/>
  <c r="R205" i="6"/>
  <c r="R157" i="6"/>
  <c r="R190" i="6"/>
  <c r="R191" i="6"/>
  <c r="R192" i="6"/>
  <c r="R193" i="6"/>
  <c r="R179" i="6"/>
  <c r="R180" i="6"/>
  <c r="R181" i="6"/>
  <c r="R168" i="6"/>
  <c r="R169" i="6"/>
  <c r="R134" i="6"/>
  <c r="R135" i="6"/>
  <c r="R136" i="6"/>
  <c r="R137" i="6"/>
  <c r="R138" i="6"/>
  <c r="R139" i="6"/>
  <c r="R140" i="6"/>
  <c r="R141" i="6"/>
  <c r="R142" i="6"/>
  <c r="R143" i="6"/>
  <c r="R144" i="6"/>
  <c r="R145" i="6"/>
  <c r="R122" i="6"/>
  <c r="R123" i="6"/>
  <c r="R124" i="6"/>
  <c r="R125" i="6"/>
  <c r="R126" i="6"/>
  <c r="R127" i="6"/>
  <c r="R128" i="6"/>
  <c r="R129" i="6"/>
  <c r="R130" i="6"/>
  <c r="R131" i="6"/>
  <c r="R132" i="6"/>
  <c r="R133" i="6"/>
  <c r="R110" i="6"/>
  <c r="R111" i="6"/>
  <c r="R112" i="6"/>
  <c r="R113" i="6"/>
  <c r="R114" i="6"/>
  <c r="R115" i="6"/>
  <c r="R116" i="6"/>
  <c r="R117" i="6"/>
  <c r="R118" i="6"/>
  <c r="R119" i="6"/>
  <c r="R120" i="6"/>
  <c r="R121" i="6"/>
  <c r="R99" i="6"/>
  <c r="R100" i="6"/>
  <c r="R101" i="6"/>
  <c r="R102" i="6"/>
  <c r="R103" i="6"/>
  <c r="R104" i="6"/>
  <c r="R105" i="6"/>
  <c r="R106" i="6"/>
  <c r="R107" i="6"/>
  <c r="R108" i="6"/>
  <c r="R109" i="6"/>
  <c r="R90" i="6"/>
  <c r="R91" i="6"/>
  <c r="R92" i="6"/>
  <c r="R93" i="6"/>
  <c r="R94" i="6"/>
  <c r="R95" i="6"/>
  <c r="R96" i="6"/>
  <c r="R97" i="6"/>
  <c r="R78" i="6"/>
  <c r="R79" i="6"/>
  <c r="R80" i="6"/>
  <c r="R81" i="6"/>
  <c r="R82" i="6"/>
  <c r="R83" i="6"/>
  <c r="R84" i="6"/>
  <c r="R67" i="6"/>
  <c r="R68" i="6"/>
  <c r="R69" i="6"/>
  <c r="R70" i="6"/>
  <c r="R71" i="6"/>
  <c r="R72" i="6"/>
  <c r="R56" i="6"/>
  <c r="R57" i="6"/>
  <c r="R58" i="6"/>
  <c r="R59" i="6"/>
  <c r="R60" i="6"/>
  <c r="R45" i="6"/>
  <c r="R46" i="6"/>
  <c r="R47" i="6"/>
  <c r="R48" i="6"/>
  <c r="R34" i="6"/>
  <c r="R35" i="6"/>
  <c r="R36" i="6"/>
  <c r="R23" i="6"/>
  <c r="R24" i="6"/>
  <c r="Q49" i="4"/>
  <c r="R49" i="4"/>
  <c r="S49" i="4"/>
  <c r="T49" i="4"/>
  <c r="U49" i="4"/>
  <c r="V49" i="4"/>
  <c r="W49" i="4"/>
  <c r="X49" i="4"/>
  <c r="Y49" i="4"/>
  <c r="Z49" i="4"/>
  <c r="AA49" i="4"/>
  <c r="AB49" i="4"/>
  <c r="Q50" i="4"/>
  <c r="R50" i="4"/>
  <c r="S50" i="4"/>
  <c r="T50" i="4"/>
  <c r="U50" i="4"/>
  <c r="V50" i="4"/>
  <c r="W50" i="4"/>
  <c r="X50" i="4"/>
  <c r="Y50" i="4"/>
  <c r="Z50" i="4"/>
  <c r="AA50" i="4"/>
  <c r="AB50" i="4"/>
  <c r="Q15" i="4"/>
  <c r="AB47" i="4"/>
  <c r="AA47" i="4"/>
  <c r="Z47" i="4"/>
  <c r="Y47" i="4"/>
  <c r="X47" i="4"/>
  <c r="W47" i="4"/>
  <c r="V47" i="4"/>
  <c r="U47" i="4"/>
  <c r="T47" i="4"/>
  <c r="S47" i="4"/>
  <c r="R47" i="4"/>
  <c r="Q47" i="4"/>
  <c r="AB46" i="4"/>
  <c r="AA46" i="4"/>
  <c r="Z46" i="4"/>
  <c r="Y46" i="4"/>
  <c r="X46" i="4"/>
  <c r="W46" i="4"/>
  <c r="V46" i="4"/>
  <c r="U46" i="4"/>
  <c r="T46" i="4"/>
  <c r="S46" i="4"/>
  <c r="R46" i="4"/>
  <c r="Q46" i="4"/>
  <c r="AB45" i="4"/>
  <c r="AA45" i="4"/>
  <c r="Z45" i="4"/>
  <c r="Y45" i="4"/>
  <c r="X45" i="4"/>
  <c r="W45" i="4"/>
  <c r="V45" i="4"/>
  <c r="U45" i="4"/>
  <c r="T45" i="4"/>
  <c r="S45" i="4"/>
  <c r="R45" i="4"/>
  <c r="Q45" i="4"/>
  <c r="AB44" i="4"/>
  <c r="AA44" i="4"/>
  <c r="Z44" i="4"/>
  <c r="Y44" i="4"/>
  <c r="X44" i="4"/>
  <c r="W44" i="4"/>
  <c r="V44" i="4"/>
  <c r="U44" i="4"/>
  <c r="T44" i="4"/>
  <c r="S44" i="4"/>
  <c r="R44" i="4"/>
  <c r="Q44" i="4"/>
  <c r="AB43" i="4"/>
  <c r="AA43" i="4"/>
  <c r="Z43" i="4"/>
  <c r="Y43" i="4"/>
  <c r="X43" i="4"/>
  <c r="W43" i="4"/>
  <c r="V43" i="4"/>
  <c r="U43" i="4"/>
  <c r="T43" i="4"/>
  <c r="S43" i="4"/>
  <c r="R43" i="4"/>
  <c r="Q43" i="4"/>
  <c r="AB42" i="4"/>
  <c r="AA42" i="4"/>
  <c r="Z42" i="4"/>
  <c r="Y42" i="4"/>
  <c r="X42" i="4"/>
  <c r="W42" i="4"/>
  <c r="V42" i="4"/>
  <c r="U42" i="4"/>
  <c r="T42" i="4"/>
  <c r="S42" i="4"/>
  <c r="R42" i="4"/>
  <c r="Q42" i="4"/>
  <c r="AB41" i="4"/>
  <c r="AA41" i="4"/>
  <c r="Z41" i="4"/>
  <c r="Y41" i="4"/>
  <c r="X41" i="4"/>
  <c r="W41" i="4"/>
  <c r="V41" i="4"/>
  <c r="U41" i="4"/>
  <c r="T41" i="4"/>
  <c r="S41" i="4"/>
  <c r="R41" i="4"/>
  <c r="Q41" i="4"/>
  <c r="AB40" i="4"/>
  <c r="AA40" i="4"/>
  <c r="Z40" i="4"/>
  <c r="Y40" i="4"/>
  <c r="X40" i="4"/>
  <c r="W40" i="4"/>
  <c r="V40" i="4"/>
  <c r="U40" i="4"/>
  <c r="T40" i="4"/>
  <c r="S40" i="4"/>
  <c r="R40" i="4"/>
  <c r="Q40" i="4"/>
  <c r="AB39" i="4"/>
  <c r="AA39" i="4"/>
  <c r="Z39" i="4"/>
  <c r="Y39" i="4"/>
  <c r="X39" i="4"/>
  <c r="W39" i="4"/>
  <c r="V39" i="4"/>
  <c r="U39" i="4"/>
  <c r="T39" i="4"/>
  <c r="S39" i="4"/>
  <c r="R39" i="4"/>
  <c r="Q39" i="4"/>
  <c r="AB38" i="4"/>
  <c r="AA38" i="4"/>
  <c r="Z38" i="4"/>
  <c r="Y38" i="4"/>
  <c r="X38" i="4"/>
  <c r="W38" i="4"/>
  <c r="V38" i="4"/>
  <c r="U38" i="4"/>
  <c r="T38" i="4"/>
  <c r="S38" i="4"/>
  <c r="R38" i="4"/>
  <c r="Q38" i="4"/>
  <c r="AB37" i="4"/>
  <c r="AA37" i="4"/>
  <c r="Z37" i="4"/>
  <c r="Y37" i="4"/>
  <c r="X37" i="4"/>
  <c r="W37" i="4"/>
  <c r="V37" i="4"/>
  <c r="U37" i="4"/>
  <c r="T37" i="4"/>
  <c r="S37" i="4"/>
  <c r="R37" i="4"/>
  <c r="Q37" i="4"/>
  <c r="AB36" i="4"/>
  <c r="AA36" i="4"/>
  <c r="Z36" i="4"/>
  <c r="Y36" i="4"/>
  <c r="X36" i="4"/>
  <c r="W36" i="4"/>
  <c r="V36" i="4"/>
  <c r="U36" i="4"/>
  <c r="T36" i="4"/>
  <c r="S36" i="4"/>
  <c r="R36" i="4"/>
  <c r="Q36" i="4"/>
  <c r="AB35" i="4"/>
  <c r="AA35" i="4"/>
  <c r="Z35" i="4"/>
  <c r="Y35" i="4"/>
  <c r="X35" i="4"/>
  <c r="W35" i="4"/>
  <c r="V35" i="4"/>
  <c r="U35" i="4"/>
  <c r="T35" i="4"/>
  <c r="S35" i="4"/>
  <c r="R35" i="4"/>
  <c r="Q35" i="4"/>
  <c r="AB34" i="4"/>
  <c r="AA34" i="4"/>
  <c r="Z34" i="4"/>
  <c r="Y34" i="4"/>
  <c r="X34" i="4"/>
  <c r="W34" i="4"/>
  <c r="V34" i="4"/>
  <c r="U34" i="4"/>
  <c r="T34" i="4"/>
  <c r="S34" i="4"/>
  <c r="R34" i="4"/>
  <c r="Q34" i="4"/>
  <c r="AB33" i="4"/>
  <c r="AA33" i="4"/>
  <c r="Z33" i="4"/>
  <c r="Y33" i="4"/>
  <c r="X33" i="4"/>
  <c r="W33" i="4"/>
  <c r="V33" i="4"/>
  <c r="U33" i="4"/>
  <c r="T33" i="4"/>
  <c r="S33" i="4"/>
  <c r="R33" i="4"/>
  <c r="Q33" i="4"/>
  <c r="AB32" i="4"/>
  <c r="AA32" i="4"/>
  <c r="Z32" i="4"/>
  <c r="Y32" i="4"/>
  <c r="X32" i="4"/>
  <c r="W32" i="4"/>
  <c r="V32" i="4"/>
  <c r="U32" i="4"/>
  <c r="T32" i="4"/>
  <c r="S32" i="4"/>
  <c r="R32" i="4"/>
  <c r="Q32" i="4"/>
  <c r="AB31" i="4"/>
  <c r="AA31" i="4"/>
  <c r="Z31" i="4"/>
  <c r="Y31" i="4"/>
  <c r="X31" i="4"/>
  <c r="W31" i="4"/>
  <c r="V31" i="4"/>
  <c r="U31" i="4"/>
  <c r="T31" i="4"/>
  <c r="S31" i="4"/>
  <c r="R31" i="4"/>
  <c r="Q31" i="4"/>
  <c r="AB30" i="4"/>
  <c r="AA30" i="4"/>
  <c r="Z30" i="4"/>
  <c r="Y30" i="4"/>
  <c r="X30" i="4"/>
  <c r="W30" i="4"/>
  <c r="V30" i="4"/>
  <c r="U30" i="4"/>
  <c r="T30" i="4"/>
  <c r="S30" i="4"/>
  <c r="R30" i="4"/>
  <c r="Q30" i="4"/>
  <c r="AB29" i="4"/>
  <c r="AA29" i="4"/>
  <c r="Z29" i="4"/>
  <c r="Y29" i="4"/>
  <c r="X29" i="4"/>
  <c r="W29" i="4"/>
  <c r="V29" i="4"/>
  <c r="U29" i="4"/>
  <c r="T29" i="4"/>
  <c r="S29" i="4"/>
  <c r="R29" i="4"/>
  <c r="Q29" i="4"/>
  <c r="AB28" i="4"/>
  <c r="AA28" i="4"/>
  <c r="Z28" i="4"/>
  <c r="Y28" i="4"/>
  <c r="X28" i="4"/>
  <c r="W28" i="4"/>
  <c r="V28" i="4"/>
  <c r="U28" i="4"/>
  <c r="T28" i="4"/>
  <c r="S28" i="4"/>
  <c r="R28" i="4"/>
  <c r="Q28" i="4"/>
  <c r="AB27" i="4"/>
  <c r="AA27" i="4"/>
  <c r="Z27" i="4"/>
  <c r="Y27" i="4"/>
  <c r="X27" i="4"/>
  <c r="W27" i="4"/>
  <c r="V27" i="4"/>
  <c r="U27" i="4"/>
  <c r="T27" i="4"/>
  <c r="S27" i="4"/>
  <c r="R27" i="4"/>
  <c r="Q27" i="4"/>
  <c r="AB26" i="4"/>
  <c r="AA26" i="4"/>
  <c r="Z26" i="4"/>
  <c r="Y26" i="4"/>
  <c r="X26" i="4"/>
  <c r="W26" i="4"/>
  <c r="V26" i="4"/>
  <c r="U26" i="4"/>
  <c r="T26" i="4"/>
  <c r="S26" i="4"/>
  <c r="R26" i="4"/>
  <c r="Q26" i="4"/>
  <c r="AB25" i="4"/>
  <c r="AA25" i="4"/>
  <c r="Z25" i="4"/>
  <c r="Y25" i="4"/>
  <c r="X25" i="4"/>
  <c r="W25" i="4"/>
  <c r="V25" i="4"/>
  <c r="U25" i="4"/>
  <c r="T25" i="4"/>
  <c r="S25" i="4"/>
  <c r="R25" i="4"/>
  <c r="Q25" i="4"/>
  <c r="AB24" i="4"/>
  <c r="AA24" i="4"/>
  <c r="Z24" i="4"/>
  <c r="Y24" i="4"/>
  <c r="X24" i="4"/>
  <c r="W24" i="4"/>
  <c r="V24" i="4"/>
  <c r="U24" i="4"/>
  <c r="T24" i="4"/>
  <c r="S24" i="4"/>
  <c r="R24" i="4"/>
  <c r="Q24" i="4"/>
  <c r="AB23" i="4"/>
  <c r="AA23" i="4"/>
  <c r="Z23" i="4"/>
  <c r="Y23" i="4"/>
  <c r="X23" i="4"/>
  <c r="W23" i="4"/>
  <c r="V23" i="4"/>
  <c r="U23" i="4"/>
  <c r="T23" i="4"/>
  <c r="S23" i="4"/>
  <c r="R23" i="4"/>
  <c r="Q23" i="4"/>
  <c r="AB22" i="4"/>
  <c r="AA22" i="4"/>
  <c r="Z22" i="4"/>
  <c r="Y22" i="4"/>
  <c r="X22" i="4"/>
  <c r="W22" i="4"/>
  <c r="V22" i="4"/>
  <c r="U22" i="4"/>
  <c r="T22" i="4"/>
  <c r="S22" i="4"/>
  <c r="R22" i="4"/>
  <c r="Q22" i="4"/>
  <c r="AB21" i="4"/>
  <c r="AA21" i="4"/>
  <c r="Z21" i="4"/>
  <c r="Y21" i="4"/>
  <c r="X21" i="4"/>
  <c r="W21" i="4"/>
  <c r="V21" i="4"/>
  <c r="U21" i="4"/>
  <c r="T21" i="4"/>
  <c r="S21" i="4"/>
  <c r="R21" i="4"/>
  <c r="Q21" i="4"/>
  <c r="AB20" i="4"/>
  <c r="AA20" i="4"/>
  <c r="Z20" i="4"/>
  <c r="Y20" i="4"/>
  <c r="X20" i="4"/>
  <c r="W20" i="4"/>
  <c r="V20" i="4"/>
  <c r="U20" i="4"/>
  <c r="T20" i="4"/>
  <c r="S20" i="4"/>
  <c r="R20" i="4"/>
  <c r="Q20" i="4"/>
  <c r="AB19" i="4"/>
  <c r="AA19" i="4"/>
  <c r="Z19" i="4"/>
  <c r="Y19" i="4"/>
  <c r="X19" i="4"/>
  <c r="W19" i="4"/>
  <c r="V19" i="4"/>
  <c r="U19" i="4"/>
  <c r="T19" i="4"/>
  <c r="S19" i="4"/>
  <c r="R19" i="4"/>
  <c r="Q19" i="4"/>
  <c r="AB18" i="4"/>
  <c r="AA18" i="4"/>
  <c r="Z18" i="4"/>
  <c r="Y18" i="4"/>
  <c r="X18" i="4"/>
  <c r="W18" i="4"/>
  <c r="V18" i="4"/>
  <c r="U18" i="4"/>
  <c r="T18" i="4"/>
  <c r="S18" i="4"/>
  <c r="R18" i="4"/>
  <c r="Q18" i="4"/>
  <c r="AB17" i="4"/>
  <c r="AA17" i="4"/>
  <c r="Z17" i="4"/>
  <c r="Y17" i="4"/>
  <c r="X17" i="4"/>
  <c r="W17" i="4"/>
  <c r="V17" i="4"/>
  <c r="U17" i="4"/>
  <c r="T17" i="4"/>
  <c r="S17" i="4"/>
  <c r="R17" i="4"/>
  <c r="Q17" i="4"/>
  <c r="AB16" i="4"/>
  <c r="AA16" i="4"/>
  <c r="Z16" i="4"/>
  <c r="Y16" i="4"/>
  <c r="X16" i="4"/>
  <c r="W16" i="4"/>
  <c r="V16" i="4"/>
  <c r="U16" i="4"/>
  <c r="T16" i="4"/>
  <c r="S16" i="4"/>
  <c r="R16" i="4"/>
  <c r="Q16" i="4"/>
  <c r="AB15" i="4"/>
  <c r="AA15" i="4"/>
  <c r="Z15" i="4"/>
  <c r="Y15" i="4"/>
  <c r="X15" i="4"/>
  <c r="W15" i="4"/>
  <c r="V15" i="4"/>
  <c r="U15" i="4"/>
  <c r="T15" i="4"/>
  <c r="S15" i="4"/>
  <c r="R15" i="4"/>
  <c r="R48" i="4"/>
  <c r="S48" i="4"/>
  <c r="T48" i="4"/>
  <c r="U48" i="4"/>
  <c r="V48" i="4"/>
  <c r="W48" i="4"/>
  <c r="X48" i="4"/>
  <c r="Y48" i="4"/>
  <c r="Z48" i="4"/>
  <c r="AA48" i="4"/>
  <c r="AB48" i="4"/>
  <c r="Q48" i="4"/>
  <c r="F541" i="2"/>
  <c r="F540" i="2"/>
  <c r="F539" i="2"/>
  <c r="F538" i="2"/>
  <c r="F537" i="2"/>
  <c r="F536" i="2"/>
  <c r="F535" i="2"/>
  <c r="F534" i="2"/>
  <c r="F533" i="2"/>
  <c r="F532" i="2"/>
  <c r="F531" i="2"/>
  <c r="F530" i="2"/>
  <c r="F529" i="2"/>
  <c r="F528" i="2"/>
  <c r="F527" i="2"/>
  <c r="F526" i="2"/>
  <c r="F525" i="2"/>
  <c r="F524" i="2"/>
  <c r="F523" i="2"/>
  <c r="F522" i="2"/>
  <c r="F521" i="2"/>
  <c r="F520" i="2"/>
  <c r="F519" i="2"/>
  <c r="F518" i="2"/>
  <c r="F517" i="2"/>
  <c r="F516" i="2"/>
  <c r="F515" i="2"/>
  <c r="F514" i="2"/>
  <c r="F513" i="2"/>
  <c r="F512" i="2"/>
  <c r="F511" i="2"/>
  <c r="F510" i="2"/>
  <c r="F509" i="2"/>
  <c r="F508" i="2"/>
  <c r="F507" i="2"/>
  <c r="F506" i="2"/>
  <c r="F505" i="2"/>
  <c r="F504" i="2"/>
  <c r="F503" i="2"/>
  <c r="F502" i="2"/>
  <c r="F501" i="2"/>
  <c r="F500" i="2"/>
  <c r="F499" i="2"/>
  <c r="F498" i="2"/>
  <c r="F497" i="2"/>
  <c r="F496" i="2"/>
  <c r="F495" i="2"/>
  <c r="F494" i="2"/>
  <c r="F493" i="2"/>
  <c r="F492" i="2"/>
  <c r="F491" i="2"/>
  <c r="F490" i="2"/>
  <c r="F489" i="2"/>
  <c r="F488" i="2"/>
  <c r="F487" i="2"/>
  <c r="F486" i="2"/>
  <c r="F485" i="2"/>
  <c r="F484" i="2"/>
  <c r="F483" i="2"/>
  <c r="F482" i="2"/>
  <c r="F481" i="2"/>
  <c r="F480" i="2"/>
  <c r="F479" i="2"/>
  <c r="F478" i="2"/>
  <c r="F477" i="2"/>
  <c r="F476" i="2"/>
  <c r="F475" i="2"/>
  <c r="F474" i="2"/>
  <c r="F473" i="2"/>
  <c r="F472" i="2"/>
  <c r="F471" i="2"/>
  <c r="F470" i="2"/>
  <c r="F469" i="2"/>
  <c r="F468" i="2"/>
  <c r="F467" i="2"/>
  <c r="F466" i="2"/>
  <c r="F465" i="2"/>
  <c r="F464" i="2"/>
  <c r="F463" i="2"/>
  <c r="F462" i="2"/>
  <c r="F461" i="2"/>
  <c r="F460" i="2"/>
  <c r="F459" i="2"/>
  <c r="F458" i="2"/>
  <c r="F457" i="2"/>
  <c r="F456" i="2"/>
  <c r="F455" i="2"/>
  <c r="F454" i="2"/>
  <c r="F453" i="2"/>
  <c r="F452" i="2"/>
  <c r="F451" i="2"/>
  <c r="F450" i="2"/>
  <c r="F449" i="2"/>
  <c r="F448" i="2"/>
  <c r="F447" i="2"/>
  <c r="F446" i="2"/>
  <c r="F445" i="2"/>
  <c r="F444" i="2"/>
  <c r="F443" i="2"/>
  <c r="F442" i="2"/>
  <c r="F441" i="2"/>
  <c r="F440" i="2"/>
  <c r="F439" i="2"/>
  <c r="F438" i="2"/>
  <c r="F437" i="2"/>
  <c r="F436" i="2"/>
  <c r="F435" i="2"/>
  <c r="F434" i="2"/>
  <c r="F433" i="2"/>
  <c r="F432" i="2"/>
  <c r="F431" i="2"/>
  <c r="F430" i="2"/>
  <c r="F429" i="2"/>
  <c r="F428" i="2"/>
  <c r="F427" i="2"/>
  <c r="F426" i="2"/>
  <c r="F425" i="2"/>
  <c r="F424" i="2"/>
  <c r="F423" i="2"/>
  <c r="F422" i="2"/>
  <c r="F421" i="2"/>
  <c r="F420" i="2"/>
  <c r="F419" i="2"/>
  <c r="F418" i="2"/>
  <c r="F417" i="2"/>
  <c r="F416" i="2"/>
  <c r="F415" i="2"/>
  <c r="F414" i="2"/>
  <c r="F413" i="2"/>
  <c r="F412" i="2"/>
  <c r="F411" i="2"/>
  <c r="F410" i="2"/>
  <c r="F409" i="2"/>
  <c r="F408" i="2"/>
  <c r="F407" i="2"/>
  <c r="F406" i="2"/>
  <c r="F405" i="2"/>
  <c r="F404" i="2"/>
  <c r="F403" i="2"/>
  <c r="F402" i="2"/>
  <c r="F401" i="2"/>
  <c r="F400" i="2"/>
  <c r="F399" i="2"/>
  <c r="F398" i="2"/>
  <c r="F397" i="2"/>
  <c r="F396" i="2"/>
  <c r="F395" i="2"/>
  <c r="F394" i="2"/>
  <c r="F393" i="2"/>
  <c r="F392" i="2"/>
  <c r="F391" i="2"/>
  <c r="F390" i="2"/>
  <c r="F389" i="2"/>
  <c r="F388" i="2"/>
  <c r="F387" i="2"/>
  <c r="F386" i="2"/>
  <c r="F385" i="2"/>
  <c r="F384" i="2"/>
  <c r="F383" i="2"/>
  <c r="F382" i="2"/>
  <c r="F381" i="2"/>
  <c r="F380" i="2"/>
  <c r="F379" i="2"/>
  <c r="F378" i="2"/>
  <c r="F377" i="2"/>
  <c r="F376" i="2"/>
  <c r="F375" i="2"/>
  <c r="F374" i="2"/>
  <c r="F373" i="2"/>
  <c r="F372" i="2"/>
  <c r="F371" i="2"/>
  <c r="F370" i="2"/>
  <c r="F369" i="2"/>
  <c r="F368" i="2"/>
  <c r="F367" i="2"/>
  <c r="F366" i="2"/>
  <c r="F365" i="2"/>
  <c r="F364" i="2"/>
  <c r="F363" i="2"/>
  <c r="F362" i="2"/>
  <c r="F361" i="2"/>
  <c r="F360" i="2"/>
  <c r="F359" i="2"/>
  <c r="F358" i="2"/>
  <c r="F357" i="2"/>
  <c r="F356" i="2"/>
  <c r="F355" i="2"/>
  <c r="F354" i="2"/>
  <c r="F353" i="2"/>
  <c r="F352" i="2"/>
  <c r="F351" i="2"/>
  <c r="F350" i="2"/>
  <c r="F349" i="2"/>
  <c r="F348" i="2"/>
  <c r="F347" i="2"/>
  <c r="F346" i="2"/>
  <c r="F345" i="2"/>
  <c r="F344" i="2"/>
  <c r="F343" i="2"/>
  <c r="F342" i="2"/>
  <c r="F341" i="2"/>
  <c r="F340" i="2"/>
  <c r="F339" i="2"/>
  <c r="F338" i="2"/>
  <c r="F337" i="2"/>
  <c r="F336" i="2"/>
  <c r="F335" i="2"/>
  <c r="F334" i="2"/>
  <c r="F333" i="2"/>
  <c r="F332" i="2"/>
  <c r="F331" i="2"/>
  <c r="F330" i="2"/>
  <c r="F329" i="2"/>
  <c r="F328" i="2"/>
  <c r="F327" i="2"/>
  <c r="F326" i="2"/>
  <c r="F325" i="2"/>
  <c r="F324" i="2"/>
  <c r="F323" i="2"/>
  <c r="F322" i="2"/>
  <c r="F321" i="2"/>
  <c r="F320" i="2"/>
  <c r="F319" i="2"/>
  <c r="F318" i="2"/>
  <c r="F317" i="2"/>
  <c r="F316" i="2"/>
  <c r="F315" i="2"/>
  <c r="F314" i="2"/>
  <c r="F313" i="2"/>
  <c r="F312" i="2"/>
  <c r="F311" i="2"/>
  <c r="F310" i="2"/>
  <c r="F309" i="2"/>
  <c r="F308" i="2"/>
  <c r="F307" i="2"/>
  <c r="F306" i="2"/>
  <c r="F305" i="2"/>
  <c r="F304" i="2"/>
  <c r="F303" i="2"/>
  <c r="F302" i="2"/>
  <c r="F301" i="2"/>
  <c r="F300" i="2"/>
  <c r="F299" i="2"/>
  <c r="F298" i="2"/>
  <c r="F297" i="2"/>
  <c r="F296" i="2"/>
  <c r="F295" i="2"/>
  <c r="F294" i="2"/>
  <c r="F293" i="2"/>
  <c r="F292" i="2"/>
  <c r="F291" i="2"/>
  <c r="F290" i="2"/>
  <c r="F289" i="2"/>
  <c r="F288" i="2"/>
  <c r="F287" i="2"/>
  <c r="F286" i="2"/>
  <c r="F285" i="2"/>
  <c r="F284" i="2"/>
  <c r="F283" i="2"/>
  <c r="F282" i="2"/>
  <c r="F281" i="2"/>
  <c r="F280" i="2"/>
  <c r="F279" i="2"/>
  <c r="F278" i="2"/>
  <c r="F277" i="2"/>
  <c r="F276" i="2"/>
  <c r="F275" i="2"/>
  <c r="F274" i="2"/>
  <c r="F273" i="2"/>
  <c r="F272" i="2"/>
  <c r="F271" i="2"/>
  <c r="F270" i="2"/>
  <c r="F269" i="2"/>
  <c r="F268" i="2"/>
  <c r="F267" i="2"/>
  <c r="F266" i="2"/>
  <c r="F265" i="2"/>
  <c r="F264" i="2"/>
  <c r="F263" i="2"/>
  <c r="F262" i="2"/>
  <c r="F261" i="2"/>
  <c r="F260" i="2"/>
  <c r="F259" i="2"/>
  <c r="F258" i="2"/>
  <c r="F257" i="2"/>
  <c r="F256" i="2"/>
  <c r="F255" i="2"/>
  <c r="F254" i="2"/>
  <c r="F253" i="2"/>
  <c r="F252" i="2"/>
  <c r="F251" i="2"/>
  <c r="F250" i="2"/>
  <c r="F249" i="2"/>
  <c r="F248" i="2"/>
  <c r="F247" i="2"/>
  <c r="F246" i="2"/>
  <c r="F245" i="2"/>
  <c r="F244" i="2"/>
  <c r="F243" i="2"/>
  <c r="F242" i="2"/>
  <c r="F241" i="2"/>
  <c r="F240" i="2"/>
  <c r="F239" i="2"/>
  <c r="F238" i="2"/>
  <c r="F237" i="2"/>
  <c r="F236" i="2"/>
  <c r="F235" i="2"/>
  <c r="F234" i="2"/>
  <c r="F233" i="2"/>
  <c r="F232" i="2"/>
  <c r="F231" i="2"/>
  <c r="F230" i="2"/>
  <c r="F229" i="2"/>
  <c r="F228" i="2"/>
  <c r="F227" i="2"/>
  <c r="F226" i="2"/>
  <c r="F225" i="2"/>
  <c r="F224" i="2"/>
  <c r="F223" i="2"/>
  <c r="F222" i="2"/>
  <c r="F221" i="2"/>
  <c r="F220" i="2"/>
  <c r="F219" i="2"/>
  <c r="F218" i="2"/>
  <c r="F217" i="2"/>
  <c r="F216" i="2"/>
  <c r="F215" i="2"/>
  <c r="F214" i="2"/>
  <c r="F213" i="2"/>
  <c r="F212" i="2"/>
  <c r="F211" i="2"/>
  <c r="F210" i="2"/>
  <c r="F209" i="2"/>
  <c r="F208" i="2"/>
  <c r="F207" i="2"/>
  <c r="F206" i="2"/>
  <c r="F205" i="2"/>
  <c r="F204" i="2"/>
  <c r="F203" i="2"/>
  <c r="F202" i="2"/>
  <c r="F201" i="2"/>
  <c r="F200" i="2"/>
  <c r="F199" i="2"/>
  <c r="F198" i="2"/>
  <c r="F197" i="2"/>
  <c r="F196" i="2"/>
  <c r="F195" i="2"/>
  <c r="F194" i="2"/>
  <c r="F193" i="2"/>
  <c r="F192" i="2"/>
  <c r="F191" i="2"/>
  <c r="F190" i="2"/>
  <c r="F189" i="2"/>
  <c r="F188" i="2"/>
  <c r="F187" i="2"/>
  <c r="F186" i="2"/>
  <c r="F185" i="2"/>
  <c r="F184" i="2"/>
  <c r="F183" i="2"/>
  <c r="F182" i="2"/>
  <c r="F181" i="2"/>
  <c r="F180" i="2"/>
  <c r="F179" i="2"/>
  <c r="F178" i="2"/>
  <c r="F177" i="2"/>
  <c r="F176" i="2"/>
  <c r="F175" i="2"/>
  <c r="F174" i="2"/>
  <c r="F173" i="2"/>
  <c r="F172" i="2"/>
  <c r="F171" i="2"/>
  <c r="F170" i="2"/>
  <c r="F169" i="2"/>
  <c r="F168" i="2"/>
  <c r="F167" i="2"/>
  <c r="F166" i="2"/>
  <c r="F165"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F7" i="2"/>
  <c r="F6" i="2"/>
  <c r="F5" i="2"/>
  <c r="F4" i="2"/>
  <c r="F3" i="2"/>
  <c r="F2" i="2"/>
  <c r="AX28" i="14" l="1"/>
  <c r="AW37" i="14"/>
  <c r="AW28" i="14"/>
  <c r="AV34" i="14"/>
  <c r="AU49" i="14"/>
  <c r="AU48" i="14"/>
  <c r="AU46" i="14"/>
  <c r="AU45" i="14"/>
  <c r="AU42" i="14"/>
  <c r="AU31" i="14"/>
  <c r="AU28" i="14"/>
  <c r="AU27" i="14"/>
  <c r="AU25" i="14"/>
  <c r="AU24" i="14"/>
  <c r="AU21" i="14"/>
  <c r="AU18" i="14"/>
  <c r="AY40" i="14"/>
  <c r="AY31" i="14"/>
  <c r="AX49" i="14"/>
  <c r="AW31" i="14"/>
  <c r="AV49" i="14"/>
  <c r="AT49" i="14"/>
  <c r="AT46" i="14"/>
  <c r="AT45" i="14"/>
  <c r="AT42" i="14"/>
  <c r="AT31" i="14"/>
  <c r="AT28" i="14"/>
  <c r="AT25" i="14"/>
  <c r="AT24" i="14"/>
  <c r="AT21" i="14"/>
  <c r="AT18" i="14"/>
  <c r="AX34" i="14"/>
  <c r="AX25" i="14"/>
  <c r="AW49" i="14"/>
  <c r="AW34" i="14"/>
  <c r="AV28" i="14"/>
  <c r="AS49" i="14"/>
  <c r="AS46" i="14"/>
  <c r="AS42" i="14"/>
  <c r="AS39" i="14"/>
  <c r="AS28" i="14"/>
  <c r="AS25" i="14"/>
  <c r="AS22" i="14"/>
  <c r="AS21" i="14"/>
  <c r="AS18" i="14"/>
  <c r="AY46" i="14"/>
  <c r="AY37" i="14"/>
  <c r="AX46" i="14"/>
  <c r="AV46" i="14"/>
  <c r="AV31" i="14"/>
  <c r="AY49" i="14"/>
  <c r="AY34" i="14"/>
  <c r="AY25" i="14"/>
  <c r="AX37" i="14"/>
  <c r="AW46" i="14"/>
  <c r="AV25" i="14"/>
  <c r="AQ18" i="14"/>
  <c r="AY28" i="14"/>
  <c r="AX31" i="14"/>
  <c r="AW25" i="14"/>
  <c r="AC67" i="9"/>
  <c r="AM40" i="4"/>
  <c r="AN21" i="4"/>
  <c r="AN24" i="4"/>
  <c r="AN28" i="4"/>
  <c r="AN42" i="4"/>
  <c r="AN25" i="4"/>
  <c r="AN40" i="4"/>
  <c r="AN22" i="4"/>
  <c r="AN26" i="4"/>
  <c r="AP72" i="4"/>
  <c r="AM28" i="4"/>
  <c r="AN23" i="4"/>
  <c r="AN27" i="4"/>
  <c r="AN31" i="4"/>
  <c r="AN35" i="4"/>
  <c r="AN36" i="4"/>
  <c r="AN94" i="4"/>
  <c r="AN87" i="4"/>
  <c r="AO17" i="4"/>
  <c r="AO20" i="4"/>
  <c r="AP41" i="4"/>
  <c r="AQ22" i="4"/>
  <c r="AQ25" i="4"/>
  <c r="AQ35" i="4"/>
  <c r="AQ41" i="4"/>
  <c r="AQ46" i="4"/>
  <c r="AK102" i="4"/>
  <c r="AK100" i="4"/>
  <c r="AK98" i="4"/>
  <c r="AK96" i="4"/>
  <c r="AK85" i="4"/>
  <c r="AK83" i="4"/>
  <c r="AK77" i="4"/>
  <c r="AK75" i="4"/>
  <c r="AH16" i="4"/>
  <c r="AH17" i="4"/>
  <c r="AH34" i="4"/>
  <c r="AH35" i="4"/>
  <c r="AH39" i="4"/>
  <c r="AH43" i="4"/>
  <c r="AH44" i="4"/>
  <c r="AN93" i="4"/>
  <c r="AN89" i="4"/>
  <c r="AN85" i="4"/>
  <c r="AN83" i="4"/>
  <c r="AP26" i="4"/>
  <c r="AP40" i="4"/>
  <c r="AQ21" i="4"/>
  <c r="AQ23" i="4"/>
  <c r="AQ34" i="4"/>
  <c r="AQ36" i="4"/>
  <c r="AQ40" i="4"/>
  <c r="AQ42" i="4"/>
  <c r="AQ43" i="4"/>
  <c r="AQ44" i="4"/>
  <c r="AK93" i="4"/>
  <c r="AK90" i="4"/>
  <c r="AK88" i="4"/>
  <c r="AK86" i="4"/>
  <c r="AK76" i="4"/>
  <c r="AG100" i="4"/>
  <c r="AG88" i="4"/>
  <c r="AG85" i="4"/>
  <c r="AN88" i="4"/>
  <c r="AN84" i="4"/>
  <c r="AN82" i="4"/>
  <c r="AN79" i="4"/>
  <c r="AP34" i="4"/>
  <c r="AP44" i="4"/>
  <c r="AP47" i="4"/>
  <c r="AQ39" i="4"/>
  <c r="AP102" i="4"/>
  <c r="AP94" i="4"/>
  <c r="AP93" i="4"/>
  <c r="AP92" i="4"/>
  <c r="AP91" i="4"/>
  <c r="AP90" i="4"/>
  <c r="AP83" i="4"/>
  <c r="AP80" i="4"/>
  <c r="AP78" i="4"/>
  <c r="AP77" i="4"/>
  <c r="AP75" i="4"/>
  <c r="AP68" i="4"/>
  <c r="AP25" i="4"/>
  <c r="AL20" i="4"/>
  <c r="AL25" i="4"/>
  <c r="AL26" i="4"/>
  <c r="AL27" i="4"/>
  <c r="AL28" i="4"/>
  <c r="AL29" i="4"/>
  <c r="AL30" i="4"/>
  <c r="AL31" i="4"/>
  <c r="AL32" i="4"/>
  <c r="AL39" i="4"/>
  <c r="AL40" i="4"/>
  <c r="AL41" i="4"/>
  <c r="AL42" i="4"/>
  <c r="AL43" i="4"/>
  <c r="AL44" i="4"/>
  <c r="AM20" i="4"/>
  <c r="AM21" i="4"/>
  <c r="AM23" i="4"/>
  <c r="AM34" i="4"/>
  <c r="AM35" i="4"/>
  <c r="AM39" i="4"/>
  <c r="AM41" i="4"/>
  <c r="AM43" i="4"/>
  <c r="AM44" i="4"/>
  <c r="AH101" i="4"/>
  <c r="AH100" i="4"/>
  <c r="AH99" i="4"/>
  <c r="AH98" i="4"/>
  <c r="AH93" i="4"/>
  <c r="AH89" i="4"/>
  <c r="AH88" i="4"/>
  <c r="AH87" i="4"/>
  <c r="AH86" i="4"/>
  <c r="AH78" i="4"/>
  <c r="AH77" i="4"/>
  <c r="AH76" i="4"/>
  <c r="AH75" i="4"/>
  <c r="AH74" i="4"/>
  <c r="AH68" i="4"/>
  <c r="AK71" i="4"/>
  <c r="AI20" i="4"/>
  <c r="AI24" i="4"/>
  <c r="AI35" i="4"/>
  <c r="AI40" i="4"/>
  <c r="AI42" i="4"/>
  <c r="AI44" i="4"/>
  <c r="AI46" i="4"/>
  <c r="AH67" i="4"/>
  <c r="AG93" i="4"/>
  <c r="AG89" i="4"/>
  <c r="AG87" i="4"/>
  <c r="AG84" i="4"/>
  <c r="AG83" i="4"/>
  <c r="AG72" i="4"/>
  <c r="AG71" i="4"/>
  <c r="AG68" i="4"/>
  <c r="AK72" i="4"/>
  <c r="AI16" i="4"/>
  <c r="AI34" i="4"/>
  <c r="AI36" i="4"/>
  <c r="AI38" i="4"/>
  <c r="AI39" i="4"/>
  <c r="AI41" i="4"/>
  <c r="AG101" i="4"/>
  <c r="AJ20" i="4"/>
  <c r="AJ25" i="4"/>
  <c r="AJ26" i="4"/>
  <c r="AJ27" i="4"/>
  <c r="AJ28" i="4"/>
  <c r="AJ29" i="4"/>
  <c r="AJ30" i="4"/>
  <c r="AJ31" i="4"/>
  <c r="AJ32" i="4"/>
  <c r="AJ39" i="4"/>
  <c r="AJ40" i="4"/>
  <c r="AJ41" i="4"/>
  <c r="AJ42" i="4"/>
  <c r="AJ43" i="4"/>
  <c r="AJ44" i="4"/>
  <c r="AF101" i="4"/>
  <c r="AF100" i="4"/>
  <c r="AF98" i="4"/>
  <c r="AF97" i="4"/>
  <c r="AK21" i="4"/>
  <c r="AK27" i="4"/>
  <c r="AK28" i="4"/>
  <c r="AK29" i="4"/>
  <c r="AK30" i="4"/>
  <c r="AK31" i="4"/>
  <c r="AK32" i="4"/>
  <c r="AK34" i="4"/>
  <c r="AK39" i="4"/>
  <c r="AK40" i="4"/>
  <c r="AK41" i="4"/>
  <c r="AK42" i="4"/>
  <c r="AK43" i="4"/>
  <c r="AK44" i="4"/>
  <c r="AK45" i="4"/>
  <c r="AK46" i="4"/>
  <c r="AQ96" i="4"/>
  <c r="AQ95" i="4"/>
  <c r="AQ94" i="4"/>
  <c r="AQ93" i="4"/>
  <c r="AQ85" i="4"/>
  <c r="AQ84" i="4"/>
  <c r="AQ83" i="4"/>
  <c r="AQ82" i="4"/>
  <c r="AQ76" i="4"/>
  <c r="AQ75" i="4"/>
  <c r="AQ72" i="4"/>
  <c r="AQ71" i="4"/>
  <c r="AQ70" i="4"/>
  <c r="AO27" i="4"/>
  <c r="AO28" i="4"/>
  <c r="AO29" i="4"/>
  <c r="AO30" i="4"/>
  <c r="AO31" i="4"/>
  <c r="AO32" i="4"/>
  <c r="AO34" i="4"/>
  <c r="AO39" i="4"/>
  <c r="AO40" i="4"/>
  <c r="AO41" i="4"/>
  <c r="AO42" i="4"/>
  <c r="AO43" i="4"/>
  <c r="AO44" i="4"/>
  <c r="AO45" i="4"/>
  <c r="AO46" i="4"/>
  <c r="AM101" i="4"/>
  <c r="AM100" i="4"/>
  <c r="AM97" i="4"/>
  <c r="AM96" i="4"/>
  <c r="AM95" i="4"/>
  <c r="AM89" i="4"/>
  <c r="AM88" i="4"/>
  <c r="AM87" i="4"/>
  <c r="AM85" i="4"/>
  <c r="AM84" i="4"/>
  <c r="AM83" i="4"/>
  <c r="AM78" i="4"/>
  <c r="AM76" i="4"/>
  <c r="AM75" i="4"/>
  <c r="AM73" i="4"/>
  <c r="AM72" i="4"/>
  <c r="AM71" i="4"/>
  <c r="AL101" i="4"/>
  <c r="AL100" i="4"/>
  <c r="AL97" i="4"/>
  <c r="AL96" i="4"/>
  <c r="AL89" i="4"/>
  <c r="AL88" i="4"/>
  <c r="AL87" i="4"/>
  <c r="AL85" i="4"/>
  <c r="AL84" i="4"/>
  <c r="AL82" i="4"/>
  <c r="AL76" i="4"/>
  <c r="AL75" i="4"/>
  <c r="AL72" i="4"/>
  <c r="AL71" i="4"/>
  <c r="AL70" i="4"/>
  <c r="AF21" i="4"/>
  <c r="AF23" i="4"/>
  <c r="AF24" i="4"/>
  <c r="AF25" i="4"/>
  <c r="AF34" i="4"/>
  <c r="AF35" i="4"/>
  <c r="AF36" i="4"/>
  <c r="AF42" i="4"/>
  <c r="AF43" i="4"/>
  <c r="AF44" i="4"/>
  <c r="AF45" i="4"/>
  <c r="AF46" i="4"/>
  <c r="AF47" i="4"/>
  <c r="AF49" i="4"/>
  <c r="AI101" i="4"/>
  <c r="AI97" i="4"/>
  <c r="AI96" i="4"/>
  <c r="AI95" i="4"/>
  <c r="AI94" i="4"/>
  <c r="AI89" i="4"/>
  <c r="AI85" i="4"/>
  <c r="AI84" i="4"/>
  <c r="AI83" i="4"/>
  <c r="AI82" i="4"/>
  <c r="AI76" i="4"/>
  <c r="AI75" i="4"/>
  <c r="AI72" i="4"/>
  <c r="AI71" i="4"/>
  <c r="AI70" i="4"/>
  <c r="AC71" i="4"/>
  <c r="AD71" i="4" s="1"/>
  <c r="AC72" i="4"/>
  <c r="AD72" i="4" s="1"/>
  <c r="AC83" i="4"/>
  <c r="AD83" i="4" s="1"/>
  <c r="AC88" i="4"/>
  <c r="AD88" i="4" s="1"/>
  <c r="AP88" i="4" s="1"/>
  <c r="AL83" i="4"/>
  <c r="AC102" i="4"/>
  <c r="AD102" i="4" s="1"/>
  <c r="AN102" i="4" s="1"/>
  <c r="AC98" i="4"/>
  <c r="AD98" i="4" s="1"/>
  <c r="AQ98" i="4" s="1"/>
  <c r="AC92" i="4"/>
  <c r="AD92" i="4" s="1"/>
  <c r="AC99" i="4"/>
  <c r="AD99" i="4" s="1"/>
  <c r="AC91" i="4"/>
  <c r="AD91" i="4" s="1"/>
  <c r="BC86" i="14"/>
  <c r="BD86" i="14" s="1"/>
  <c r="BC99" i="14"/>
  <c r="BD99" i="14" s="1"/>
  <c r="BC96" i="14"/>
  <c r="BD96" i="14" s="1"/>
  <c r="BC98" i="14"/>
  <c r="BD98" i="14" s="1"/>
  <c r="BC92" i="14"/>
  <c r="BD92" i="14" s="1"/>
  <c r="BC75" i="14"/>
  <c r="BD75" i="14" s="1"/>
  <c r="BC79" i="14"/>
  <c r="BD79" i="14" s="1"/>
  <c r="BC83" i="14"/>
  <c r="BD83" i="14" s="1"/>
  <c r="BC89" i="14"/>
  <c r="BD89" i="14" s="1"/>
  <c r="BC93" i="14"/>
  <c r="BD93" i="14" s="1"/>
  <c r="BC105" i="14"/>
  <c r="BD105" i="14" s="1"/>
  <c r="BC90" i="14"/>
  <c r="BD90" i="14" s="1"/>
  <c r="BC94" i="14"/>
  <c r="BD94" i="14" s="1"/>
  <c r="BC72" i="14"/>
  <c r="BD72" i="14" s="1"/>
  <c r="BC73" i="14"/>
  <c r="BD73" i="14" s="1"/>
  <c r="BC77" i="14"/>
  <c r="BD77" i="14" s="1"/>
  <c r="BC80" i="14"/>
  <c r="BD80" i="14" s="1"/>
  <c r="BC84" i="14"/>
  <c r="BD84" i="14" s="1"/>
  <c r="BC88" i="14"/>
  <c r="BD88" i="14" s="1"/>
  <c r="AY44" i="14"/>
  <c r="AY32" i="14"/>
  <c r="AY26" i="14"/>
  <c r="AY21" i="14"/>
  <c r="AX38" i="14"/>
  <c r="AX32" i="14"/>
  <c r="AX24" i="14"/>
  <c r="AX18" i="14"/>
  <c r="AW44" i="14"/>
  <c r="AW38" i="14"/>
  <c r="AW27" i="14"/>
  <c r="AW20" i="14"/>
  <c r="AV50" i="14"/>
  <c r="AV44" i="14"/>
  <c r="AV38" i="14"/>
  <c r="AV32" i="14"/>
  <c r="AV27" i="14"/>
  <c r="AV18" i="14"/>
  <c r="AU47" i="14"/>
  <c r="AU26" i="14"/>
  <c r="AU23" i="14"/>
  <c r="AU20" i="14"/>
  <c r="AT50" i="14"/>
  <c r="AT47" i="14"/>
  <c r="AT44" i="14"/>
  <c r="AT41" i="14"/>
  <c r="AT38" i="14"/>
  <c r="AT35" i="14"/>
  <c r="AT32" i="14"/>
  <c r="AT29" i="14"/>
  <c r="AT26" i="14"/>
  <c r="AT23" i="14"/>
  <c r="AT20" i="14"/>
  <c r="AT17" i="14"/>
  <c r="BC17" i="14" s="1"/>
  <c r="BD17" i="14" s="1"/>
  <c r="BB17" i="14"/>
  <c r="AY48" i="14"/>
  <c r="AY42" i="14"/>
  <c r="AY39" i="14"/>
  <c r="AY35" i="14"/>
  <c r="AY30" i="14"/>
  <c r="AY24" i="14"/>
  <c r="AY18" i="14"/>
  <c r="AX47" i="14"/>
  <c r="AX44" i="14"/>
  <c r="AX36" i="14"/>
  <c r="AX30" i="14"/>
  <c r="AX20" i="14"/>
  <c r="AW47" i="14"/>
  <c r="AW39" i="14"/>
  <c r="AW33" i="14"/>
  <c r="AW30" i="14"/>
  <c r="AW26" i="14"/>
  <c r="AW23" i="14"/>
  <c r="AV48" i="14"/>
  <c r="AV41" i="14"/>
  <c r="AV36" i="14"/>
  <c r="AV29" i="14"/>
  <c r="AV26" i="14"/>
  <c r="AV21" i="14"/>
  <c r="AU50" i="14"/>
  <c r="AU41" i="14"/>
  <c r="AU35" i="14"/>
  <c r="AS50" i="14"/>
  <c r="AS47" i="14"/>
  <c r="AS44" i="14"/>
  <c r="AS41" i="14"/>
  <c r="AS38" i="14"/>
  <c r="AS35" i="14"/>
  <c r="AS32" i="14"/>
  <c r="AS29" i="14"/>
  <c r="AS26" i="14"/>
  <c r="AS23" i="14"/>
  <c r="AS20" i="14"/>
  <c r="AY50" i="14"/>
  <c r="AY45" i="14"/>
  <c r="AY41" i="14"/>
  <c r="AY38" i="14"/>
  <c r="AY33" i="14"/>
  <c r="AY27" i="14"/>
  <c r="AY23" i="14"/>
  <c r="AY17" i="14"/>
  <c r="AX50" i="14"/>
  <c r="AX45" i="14"/>
  <c r="AX41" i="14"/>
  <c r="AX39" i="14"/>
  <c r="AX33" i="14"/>
  <c r="AX27" i="14"/>
  <c r="AX26" i="14"/>
  <c r="AX21" i="14"/>
  <c r="AW50" i="14"/>
  <c r="AW45" i="14"/>
  <c r="AW42" i="14"/>
  <c r="AW36" i="14"/>
  <c r="AW32" i="14"/>
  <c r="AW29" i="14"/>
  <c r="AW21" i="14"/>
  <c r="AW17" i="14"/>
  <c r="AV45" i="14"/>
  <c r="AV39" i="14"/>
  <c r="AV33" i="14"/>
  <c r="AV23" i="14"/>
  <c r="AU29" i="14"/>
  <c r="AY47" i="14"/>
  <c r="AY36" i="14"/>
  <c r="AY29" i="14"/>
  <c r="AY20" i="14"/>
  <c r="AX48" i="14"/>
  <c r="AX42" i="14"/>
  <c r="AX35" i="14"/>
  <c r="AX29" i="14"/>
  <c r="AX23" i="14"/>
  <c r="AX17" i="14"/>
  <c r="AW48" i="14"/>
  <c r="AW41" i="14"/>
  <c r="AW35" i="14"/>
  <c r="AW24" i="14"/>
  <c r="AW18" i="14"/>
  <c r="AV47" i="14"/>
  <c r="AV42" i="14"/>
  <c r="AV35" i="14"/>
  <c r="AV30" i="14"/>
  <c r="AV24" i="14"/>
  <c r="AV20" i="14"/>
  <c r="AU44" i="14"/>
  <c r="AU38" i="14"/>
  <c r="AU32" i="14"/>
  <c r="AU17" i="14"/>
  <c r="AQ45" i="14"/>
  <c r="AQ42" i="14"/>
  <c r="AQ39" i="14"/>
  <c r="AQ33" i="14"/>
  <c r="AQ30" i="14"/>
  <c r="AQ17" i="14"/>
  <c r="AZ50" i="14"/>
  <c r="AZ47" i="14"/>
  <c r="AZ44" i="14"/>
  <c r="AZ41" i="14"/>
  <c r="AZ38" i="14"/>
  <c r="AZ34" i="14"/>
  <c r="AZ31" i="14"/>
  <c r="AZ28" i="14"/>
  <c r="AZ25" i="14"/>
  <c r="AZ22" i="14"/>
  <c r="AZ17" i="14"/>
  <c r="AZ49" i="14"/>
  <c r="AZ46" i="14"/>
  <c r="AZ43" i="14"/>
  <c r="AZ39" i="14"/>
  <c r="AZ36" i="14"/>
  <c r="AZ33" i="14"/>
  <c r="AZ30" i="14"/>
  <c r="AZ27" i="14"/>
  <c r="AZ24" i="14"/>
  <c r="AZ21" i="14"/>
  <c r="AZ19" i="14"/>
  <c r="AQ50" i="14"/>
  <c r="AQ47" i="14"/>
  <c r="AQ44" i="14"/>
  <c r="AQ41" i="14"/>
  <c r="AQ38" i="14"/>
  <c r="AQ34" i="14"/>
  <c r="AQ32" i="14"/>
  <c r="AQ28" i="14"/>
  <c r="AQ26" i="14"/>
  <c r="AQ22" i="14"/>
  <c r="AQ20" i="14"/>
  <c r="BB50" i="14"/>
  <c r="BB49" i="14"/>
  <c r="BB48" i="14"/>
  <c r="BB47" i="14"/>
  <c r="BB46" i="14"/>
  <c r="BB45" i="14"/>
  <c r="BB44" i="14"/>
  <c r="BB43" i="14"/>
  <c r="BB42" i="14"/>
  <c r="BB41" i="14"/>
  <c r="BB40" i="14"/>
  <c r="BB39" i="14"/>
  <c r="BB38" i="14"/>
  <c r="BB37" i="14"/>
  <c r="BB36" i="14"/>
  <c r="BB35" i="14"/>
  <c r="BB34" i="14"/>
  <c r="BB33" i="14"/>
  <c r="BB32" i="14"/>
  <c r="BB31" i="14"/>
  <c r="BB30" i="14"/>
  <c r="BB29" i="14"/>
  <c r="BB28" i="14"/>
  <c r="BB27" i="14"/>
  <c r="BB26" i="14"/>
  <c r="BB25" i="14"/>
  <c r="BB24" i="14"/>
  <c r="BB23" i="14"/>
  <c r="BB22" i="14"/>
  <c r="BB21" i="14"/>
  <c r="BB20" i="14"/>
  <c r="BB19" i="14"/>
  <c r="BB18" i="14"/>
  <c r="AZ48" i="14"/>
  <c r="AZ45" i="14"/>
  <c r="AZ42" i="14"/>
  <c r="AZ40" i="14"/>
  <c r="AZ37" i="14"/>
  <c r="AZ35" i="14"/>
  <c r="AZ32" i="14"/>
  <c r="AZ29" i="14"/>
  <c r="AZ26" i="14"/>
  <c r="AZ23" i="14"/>
  <c r="AZ20" i="14"/>
  <c r="AZ18" i="14"/>
  <c r="AQ49" i="14"/>
  <c r="BC49" i="14" s="1"/>
  <c r="BD49" i="14" s="1"/>
  <c r="AQ46" i="14"/>
  <c r="AQ43" i="14"/>
  <c r="AQ40" i="14"/>
  <c r="AQ37" i="14"/>
  <c r="AQ35" i="14"/>
  <c r="AQ31" i="14"/>
  <c r="AQ29" i="14"/>
  <c r="AQ25" i="14"/>
  <c r="AQ23" i="14"/>
  <c r="AQ19" i="14"/>
  <c r="BA50" i="14"/>
  <c r="BA49" i="14"/>
  <c r="BA48" i="14"/>
  <c r="BA47" i="14"/>
  <c r="BA46" i="14"/>
  <c r="BA45" i="14"/>
  <c r="BA44" i="14"/>
  <c r="BA43" i="14"/>
  <c r="BA42" i="14"/>
  <c r="BA41" i="14"/>
  <c r="BA40" i="14"/>
  <c r="BA39" i="14"/>
  <c r="BA38" i="14"/>
  <c r="BA37" i="14"/>
  <c r="BA36" i="14"/>
  <c r="BA35" i="14"/>
  <c r="BA34" i="14"/>
  <c r="BA33" i="14"/>
  <c r="BA32" i="14"/>
  <c r="BA31" i="14"/>
  <c r="BA30" i="14"/>
  <c r="BA29" i="14"/>
  <c r="BA28" i="14"/>
  <c r="BA27" i="14"/>
  <c r="BA26" i="14"/>
  <c r="BA25" i="14"/>
  <c r="BA24" i="14"/>
  <c r="BA23" i="14"/>
  <c r="BA22" i="14"/>
  <c r="BA21" i="14"/>
  <c r="BA20" i="14"/>
  <c r="BA19" i="14"/>
  <c r="BA18" i="14"/>
  <c r="AR50" i="14"/>
  <c r="AR49" i="14"/>
  <c r="AR48" i="14"/>
  <c r="AR47" i="14"/>
  <c r="AR46" i="14"/>
  <c r="AR45" i="14"/>
  <c r="AR44" i="14"/>
  <c r="AR43" i="14"/>
  <c r="AR42" i="14"/>
  <c r="AR41" i="14"/>
  <c r="AR40" i="14"/>
  <c r="AR39" i="14"/>
  <c r="AR38" i="14"/>
  <c r="AR37" i="14"/>
  <c r="AR36" i="14"/>
  <c r="AR35" i="14"/>
  <c r="AR34" i="14"/>
  <c r="AR33" i="14"/>
  <c r="AR32" i="14"/>
  <c r="AR31" i="14"/>
  <c r="AR30" i="14"/>
  <c r="AR29" i="14"/>
  <c r="AR28" i="14"/>
  <c r="AR27" i="14"/>
  <c r="AR26" i="14"/>
  <c r="AR25" i="14"/>
  <c r="AR24" i="14"/>
  <c r="AR23" i="14"/>
  <c r="AR22" i="14"/>
  <c r="AR21" i="14"/>
  <c r="AR20" i="14"/>
  <c r="AR19" i="14"/>
  <c r="AR18" i="14"/>
  <c r="AC101" i="9"/>
  <c r="AG96" i="9"/>
  <c r="AH96" i="9" s="1"/>
  <c r="AI96" i="9" s="1"/>
  <c r="AJ96" i="9" s="1"/>
  <c r="AG99" i="9"/>
  <c r="AH99" i="9" s="1"/>
  <c r="AI99" i="9" s="1"/>
  <c r="AJ99" i="9" s="1"/>
  <c r="AG100" i="9"/>
  <c r="AC69" i="9"/>
  <c r="AC72" i="9"/>
  <c r="AC73" i="9"/>
  <c r="AC76" i="9"/>
  <c r="AC78" i="9"/>
  <c r="AC80" i="9"/>
  <c r="AC81" i="9"/>
  <c r="AC84" i="9"/>
  <c r="AC85" i="9"/>
  <c r="AC87" i="9"/>
  <c r="AC90" i="9"/>
  <c r="AC94" i="9"/>
  <c r="AC96" i="9"/>
  <c r="AC97" i="9"/>
  <c r="AC99" i="9"/>
  <c r="AC100" i="9"/>
  <c r="AG97" i="9"/>
  <c r="AG67" i="9"/>
  <c r="AG69" i="9"/>
  <c r="AG72" i="9"/>
  <c r="AG73" i="9"/>
  <c r="AG76" i="9"/>
  <c r="AG78" i="9"/>
  <c r="AG81" i="9"/>
  <c r="AG84" i="9"/>
  <c r="AI93" i="9"/>
  <c r="AK96" i="9"/>
  <c r="AK99" i="9"/>
  <c r="AG101" i="9"/>
  <c r="AH100" i="9"/>
  <c r="AG83" i="9"/>
  <c r="AG80" i="9"/>
  <c r="AC70" i="9"/>
  <c r="AG70" i="9"/>
  <c r="AC71" i="9"/>
  <c r="AG82" i="9"/>
  <c r="AC77" i="9"/>
  <c r="AC88" i="9"/>
  <c r="AG91" i="9"/>
  <c r="AC68" i="9"/>
  <c r="AC75" i="9"/>
  <c r="AC91" i="9"/>
  <c r="AG94" i="9"/>
  <c r="AG88" i="9"/>
  <c r="AC79" i="9"/>
  <c r="AC82" i="9"/>
  <c r="AG85" i="9"/>
  <c r="AC93" i="9"/>
  <c r="AG79" i="9"/>
  <c r="AH87" i="9"/>
  <c r="AG90" i="9"/>
  <c r="AG71" i="9"/>
  <c r="AG68" i="9"/>
  <c r="AG75" i="9"/>
  <c r="AC98" i="9"/>
  <c r="AC95" i="9"/>
  <c r="AC74" i="9"/>
  <c r="AG74" i="9"/>
  <c r="AC86" i="9"/>
  <c r="AG89" i="9"/>
  <c r="AG86" i="9"/>
  <c r="AG98" i="9"/>
  <c r="AC83" i="9"/>
  <c r="AG77" i="9"/>
  <c r="AG95" i="9"/>
  <c r="AC92" i="9"/>
  <c r="AG92" i="9"/>
  <c r="AC89" i="9"/>
  <c r="AG41" i="9"/>
  <c r="AG18" i="9"/>
  <c r="AG45" i="9"/>
  <c r="AG42" i="9"/>
  <c r="AG32" i="9"/>
  <c r="AG28" i="9"/>
  <c r="AG22" i="9"/>
  <c r="AG21" i="9"/>
  <c r="AG16" i="9"/>
  <c r="AG31" i="9"/>
  <c r="AG46" i="9"/>
  <c r="AG40" i="9"/>
  <c r="AG43" i="9"/>
  <c r="AG39" i="9"/>
  <c r="AG33" i="9"/>
  <c r="AG25" i="9"/>
  <c r="AG19" i="9"/>
  <c r="AG47" i="9"/>
  <c r="AG34" i="9"/>
  <c r="AG29" i="9"/>
  <c r="AG23" i="9"/>
  <c r="AG17" i="9"/>
  <c r="AG48" i="9"/>
  <c r="AG37" i="9"/>
  <c r="AG27" i="9"/>
  <c r="AG35" i="9"/>
  <c r="AG44" i="9"/>
  <c r="AG38" i="9"/>
  <c r="AG30" i="9"/>
  <c r="AG24" i="9"/>
  <c r="AG20" i="9"/>
  <c r="AG49" i="9"/>
  <c r="AG36" i="9"/>
  <c r="AG26" i="9"/>
  <c r="AG50" i="9"/>
  <c r="AC40" i="9"/>
  <c r="AC43" i="9"/>
  <c r="AC49" i="9"/>
  <c r="AC32" i="9"/>
  <c r="AC37" i="9"/>
  <c r="AC22" i="9"/>
  <c r="AC27" i="9"/>
  <c r="AC24" i="9"/>
  <c r="AC19" i="9"/>
  <c r="AC23" i="9"/>
  <c r="AC44" i="9"/>
  <c r="AC21" i="9"/>
  <c r="AC28" i="9"/>
  <c r="AC39" i="9"/>
  <c r="AC48" i="9"/>
  <c r="AC45" i="9"/>
  <c r="AC16" i="9"/>
  <c r="AC17" i="9"/>
  <c r="AC18" i="9"/>
  <c r="AC20" i="9"/>
  <c r="AC31" i="9"/>
  <c r="AC25" i="9"/>
  <c r="AC36" i="9"/>
  <c r="AC33" i="9"/>
  <c r="AC35" i="9"/>
  <c r="AC47" i="9"/>
  <c r="AC29" i="9"/>
  <c r="AC41" i="9"/>
  <c r="AC26" i="9"/>
  <c r="AC30" i="9"/>
  <c r="AC34" i="9"/>
  <c r="AC38" i="9"/>
  <c r="AC42" i="9"/>
  <c r="AC46" i="9"/>
  <c r="AC50" i="9"/>
  <c r="AC86" i="4"/>
  <c r="AD86" i="4" s="1"/>
  <c r="AC69" i="4"/>
  <c r="AD69" i="4" s="1"/>
  <c r="AQ69" i="4" s="1"/>
  <c r="AC82" i="4"/>
  <c r="AD82" i="4" s="1"/>
  <c r="AC67" i="4"/>
  <c r="AD67" i="4" s="1"/>
  <c r="AQ67" i="4" s="1"/>
  <c r="AC93" i="4"/>
  <c r="AD93" i="4" s="1"/>
  <c r="AM93" i="4" s="1"/>
  <c r="AC76" i="4"/>
  <c r="AD76" i="4" s="1"/>
  <c r="AC68" i="4"/>
  <c r="AD68" i="4" s="1"/>
  <c r="AC75" i="4"/>
  <c r="AD75" i="4" s="1"/>
  <c r="AC80" i="4"/>
  <c r="AD80" i="4" s="1"/>
  <c r="AH80" i="4" s="1"/>
  <c r="AC96" i="4"/>
  <c r="AD96" i="4" s="1"/>
  <c r="AC74" i="4"/>
  <c r="AD74" i="4" s="1"/>
  <c r="AM74" i="4" s="1"/>
  <c r="AC79" i="4"/>
  <c r="AD79" i="4" s="1"/>
  <c r="AC90" i="4"/>
  <c r="AD90" i="4" s="1"/>
  <c r="AC95" i="4"/>
  <c r="AD95" i="4" s="1"/>
  <c r="AC85" i="4"/>
  <c r="AD85" i="4" s="1"/>
  <c r="AC101" i="4"/>
  <c r="AD101" i="4" s="1"/>
  <c r="AN101" i="4" s="1"/>
  <c r="AC84" i="4"/>
  <c r="AD84" i="4" s="1"/>
  <c r="AP84" i="4" s="1"/>
  <c r="AC100" i="4"/>
  <c r="AD100" i="4" s="1"/>
  <c r="AC87" i="4"/>
  <c r="AD87" i="4" s="1"/>
  <c r="AQ87" i="4" s="1"/>
  <c r="AC77" i="4"/>
  <c r="AD77" i="4" s="1"/>
  <c r="AQ77" i="4" s="1"/>
  <c r="AC70" i="4"/>
  <c r="AD70" i="4" s="1"/>
  <c r="AP70" i="4" s="1"/>
  <c r="AC81" i="4"/>
  <c r="AD81" i="4" s="1"/>
  <c r="AQ81" i="4" s="1"/>
  <c r="AC73" i="4"/>
  <c r="AD73" i="4" s="1"/>
  <c r="AC78" i="4"/>
  <c r="AD78" i="4" s="1"/>
  <c r="AG78" i="4" s="1"/>
  <c r="AC94" i="4"/>
  <c r="AD94" i="4" s="1"/>
  <c r="AH94" i="4" s="1"/>
  <c r="AC89" i="4"/>
  <c r="AD89" i="4" s="1"/>
  <c r="AC97" i="4"/>
  <c r="AD97" i="4" s="1"/>
  <c r="AC49" i="4"/>
  <c r="AD49" i="4" s="1"/>
  <c r="AK49" i="4" s="1"/>
  <c r="AC50" i="4"/>
  <c r="AD50" i="4" s="1"/>
  <c r="AO50" i="4" s="1"/>
  <c r="AC48" i="4"/>
  <c r="AD48" i="4" s="1"/>
  <c r="AC22" i="4"/>
  <c r="AD22" i="4" s="1"/>
  <c r="AP22" i="4" s="1"/>
  <c r="AC23" i="4"/>
  <c r="AD23" i="4" s="1"/>
  <c r="AP23" i="4" s="1"/>
  <c r="AC24" i="4"/>
  <c r="AD24" i="4" s="1"/>
  <c r="AL24" i="4" s="1"/>
  <c r="AC34" i="4"/>
  <c r="AD34" i="4" s="1"/>
  <c r="AG34" i="4" s="1"/>
  <c r="AC35" i="4"/>
  <c r="AD35" i="4" s="1"/>
  <c r="AG35" i="4" s="1"/>
  <c r="AC36" i="4"/>
  <c r="AD36" i="4" s="1"/>
  <c r="AK36" i="4" s="1"/>
  <c r="AC46" i="4"/>
  <c r="AD46" i="4" s="1"/>
  <c r="AC47" i="4"/>
  <c r="AD47" i="4" s="1"/>
  <c r="AG47" i="4" s="1"/>
  <c r="AC16" i="4"/>
  <c r="AD16" i="4" s="1"/>
  <c r="AG16" i="4" s="1"/>
  <c r="AC17" i="4"/>
  <c r="AD17" i="4" s="1"/>
  <c r="AG17" i="4" s="1"/>
  <c r="AC18" i="4"/>
  <c r="AD18" i="4" s="1"/>
  <c r="AJ18" i="4" s="1"/>
  <c r="AC19" i="4"/>
  <c r="AD19" i="4" s="1"/>
  <c r="AP19" i="4" s="1"/>
  <c r="AC20" i="4"/>
  <c r="AD20" i="4" s="1"/>
  <c r="AK20" i="4" s="1"/>
  <c r="AC21" i="4"/>
  <c r="AD21" i="4" s="1"/>
  <c r="AH21" i="4" s="1"/>
  <c r="AC25" i="4"/>
  <c r="AD25" i="4" s="1"/>
  <c r="AG25" i="4" s="1"/>
  <c r="AC26" i="4"/>
  <c r="AD26" i="4" s="1"/>
  <c r="AG26" i="4" s="1"/>
  <c r="AC27" i="4"/>
  <c r="AD27" i="4" s="1"/>
  <c r="AC28" i="4"/>
  <c r="AD28" i="4" s="1"/>
  <c r="AQ28" i="4" s="1"/>
  <c r="AC29" i="4"/>
  <c r="AD29" i="4" s="1"/>
  <c r="AG29" i="4" s="1"/>
  <c r="AC30" i="4"/>
  <c r="AD30" i="4" s="1"/>
  <c r="AQ30" i="4" s="1"/>
  <c r="AC31" i="4"/>
  <c r="AD31" i="4" s="1"/>
  <c r="AQ31" i="4" s="1"/>
  <c r="AC32" i="4"/>
  <c r="AD32" i="4" s="1"/>
  <c r="AC33" i="4"/>
  <c r="AD33" i="4" s="1"/>
  <c r="AO33" i="4" s="1"/>
  <c r="AC37" i="4"/>
  <c r="AD37" i="4" s="1"/>
  <c r="AC38" i="4"/>
  <c r="AD38" i="4" s="1"/>
  <c r="AN38" i="4" s="1"/>
  <c r="AC39" i="4"/>
  <c r="AD39" i="4" s="1"/>
  <c r="AF39" i="4" s="1"/>
  <c r="AC40" i="4"/>
  <c r="AD40" i="4" s="1"/>
  <c r="AF40" i="4" s="1"/>
  <c r="AC41" i="4"/>
  <c r="AD41" i="4" s="1"/>
  <c r="AN41" i="4" s="1"/>
  <c r="AC42" i="4"/>
  <c r="AD42" i="4" s="1"/>
  <c r="AC43" i="4"/>
  <c r="AD43" i="4" s="1"/>
  <c r="AG43" i="4" s="1"/>
  <c r="AC44" i="4"/>
  <c r="AD44" i="4" s="1"/>
  <c r="AG44" i="4" s="1"/>
  <c r="AC45" i="4"/>
  <c r="AD45" i="4" s="1"/>
  <c r="AC15" i="4"/>
  <c r="AD15" i="4" s="1"/>
  <c r="BC24" i="14" l="1"/>
  <c r="BD24" i="14" s="1"/>
  <c r="BC30" i="14"/>
  <c r="BD30" i="14" s="1"/>
  <c r="BC33" i="14"/>
  <c r="BD33" i="14" s="1"/>
  <c r="BC21" i="14"/>
  <c r="BD21" i="14" s="1"/>
  <c r="BH21" i="14" s="1"/>
  <c r="AG48" i="4"/>
  <c r="AI48" i="4"/>
  <c r="AL48" i="4"/>
  <c r="AO48" i="4"/>
  <c r="AJ48" i="4"/>
  <c r="AF48" i="4"/>
  <c r="AP48" i="4"/>
  <c r="AM48" i="4"/>
  <c r="AH48" i="4"/>
  <c r="AR48" i="4" s="1"/>
  <c r="AQ48" i="4"/>
  <c r="AN48" i="4"/>
  <c r="AK48" i="4"/>
  <c r="AK33" i="4"/>
  <c r="AL19" i="4"/>
  <c r="AN73" i="4"/>
  <c r="AF73" i="4"/>
  <c r="AO73" i="4"/>
  <c r="AJ73" i="4"/>
  <c r="AG73" i="4"/>
  <c r="AH73" i="4"/>
  <c r="AQ73" i="4"/>
  <c r="AP73" i="4"/>
  <c r="AL73" i="4"/>
  <c r="AI73" i="4"/>
  <c r="AF79" i="4"/>
  <c r="AO79" i="4"/>
  <c r="AJ79" i="4"/>
  <c r="AK79" i="4"/>
  <c r="AP79" i="4"/>
  <c r="AQ79" i="4"/>
  <c r="AL79" i="4"/>
  <c r="AI79" i="4"/>
  <c r="AM79" i="4"/>
  <c r="AH79" i="4"/>
  <c r="AF91" i="4"/>
  <c r="AO91" i="4"/>
  <c r="AJ91" i="4"/>
  <c r="AG91" i="4"/>
  <c r="AH91" i="4"/>
  <c r="AK91" i="4"/>
  <c r="AQ91" i="4"/>
  <c r="AN91" i="4"/>
  <c r="AI91" i="4"/>
  <c r="AM91" i="4"/>
  <c r="AL91" i="4"/>
  <c r="AJ19" i="4"/>
  <c r="AG79" i="4"/>
  <c r="AQ50" i="4"/>
  <c r="AG50" i="4"/>
  <c r="AM50" i="4"/>
  <c r="AH50" i="4"/>
  <c r="AK50" i="4"/>
  <c r="AI50" i="4"/>
  <c r="AJ50" i="4"/>
  <c r="AL50" i="4"/>
  <c r="AN50" i="4"/>
  <c r="AP50" i="4"/>
  <c r="AL18" i="4"/>
  <c r="AG99" i="4"/>
  <c r="AO99" i="4"/>
  <c r="AJ99" i="4"/>
  <c r="AN99" i="4"/>
  <c r="AK99" i="4"/>
  <c r="AF99" i="4"/>
  <c r="AI99" i="4"/>
  <c r="AM99" i="4"/>
  <c r="AP99" i="4"/>
  <c r="AL99" i="4"/>
  <c r="AQ99" i="4"/>
  <c r="AK22" i="4"/>
  <c r="AN69" i="4"/>
  <c r="AF69" i="4"/>
  <c r="AO69" i="4"/>
  <c r="AJ69" i="4"/>
  <c r="AL69" i="4"/>
  <c r="AI69" i="4"/>
  <c r="AP69" i="4"/>
  <c r="AM69" i="4"/>
  <c r="AH69" i="4"/>
  <c r="AG69" i="4"/>
  <c r="AF90" i="4"/>
  <c r="AR90" i="4" s="1"/>
  <c r="AJ90" i="4"/>
  <c r="AO90" i="4"/>
  <c r="AH90" i="4"/>
  <c r="AQ90" i="4"/>
  <c r="AI90" i="4"/>
  <c r="AM90" i="4"/>
  <c r="AG90" i="4"/>
  <c r="AN90" i="4"/>
  <c r="AL90" i="4"/>
  <c r="AF81" i="4"/>
  <c r="AJ81" i="4"/>
  <c r="AP81" i="4"/>
  <c r="AO81" i="4"/>
  <c r="AL81" i="4"/>
  <c r="AI81" i="4"/>
  <c r="AM81" i="4"/>
  <c r="AH81" i="4"/>
  <c r="AK81" i="4"/>
  <c r="AN81" i="4"/>
  <c r="AF92" i="4"/>
  <c r="AJ92" i="4"/>
  <c r="AO92" i="4"/>
  <c r="AG92" i="4"/>
  <c r="AQ92" i="4"/>
  <c r="AK92" i="4"/>
  <c r="AI92" i="4"/>
  <c r="AM92" i="4"/>
  <c r="AL92" i="4"/>
  <c r="AN92" i="4"/>
  <c r="AH92" i="4"/>
  <c r="AF50" i="4"/>
  <c r="AR50" i="4" s="1"/>
  <c r="AG81" i="4"/>
  <c r="AM37" i="4"/>
  <c r="AG37" i="4"/>
  <c r="AH37" i="4"/>
  <c r="AP37" i="4"/>
  <c r="AI37" i="4"/>
  <c r="AN37" i="4"/>
  <c r="AK37" i="4"/>
  <c r="AO37" i="4"/>
  <c r="AQ37" i="4"/>
  <c r="AL37" i="4"/>
  <c r="AJ37" i="4"/>
  <c r="AP33" i="4"/>
  <c r="AG33" i="4"/>
  <c r="AR33" i="4" s="1"/>
  <c r="AH33" i="4"/>
  <c r="AM33" i="4"/>
  <c r="AL33" i="4"/>
  <c r="AJ33" i="4"/>
  <c r="AF33" i="4"/>
  <c r="AN33" i="4"/>
  <c r="AQ33" i="4"/>
  <c r="AI33" i="4"/>
  <c r="AF37" i="4"/>
  <c r="AR37" i="4" s="1"/>
  <c r="AG19" i="4"/>
  <c r="AR19" i="4" s="1"/>
  <c r="AH19" i="4"/>
  <c r="AI19" i="4"/>
  <c r="AO19" i="4"/>
  <c r="AM19" i="4"/>
  <c r="AF19" i="4"/>
  <c r="AN19" i="4"/>
  <c r="AK19" i="4"/>
  <c r="AQ19" i="4"/>
  <c r="AH18" i="4"/>
  <c r="AG18" i="4"/>
  <c r="AM18" i="4"/>
  <c r="AI18" i="4"/>
  <c r="AF18" i="4"/>
  <c r="AR18" i="4" s="1"/>
  <c r="AQ18" i="4"/>
  <c r="AP18" i="4"/>
  <c r="AN18" i="4"/>
  <c r="AK18" i="4"/>
  <c r="AO18" i="4"/>
  <c r="AK69" i="4"/>
  <c r="AF95" i="4"/>
  <c r="AO95" i="4"/>
  <c r="AJ95" i="4"/>
  <c r="AG95" i="4"/>
  <c r="AH95" i="4"/>
  <c r="AN95" i="4"/>
  <c r="AK95" i="4"/>
  <c r="AP95" i="4"/>
  <c r="AG67" i="4"/>
  <c r="AJ67" i="4"/>
  <c r="AP67" i="4"/>
  <c r="AO67" i="4"/>
  <c r="AK67" i="4"/>
  <c r="AF67" i="4"/>
  <c r="AI67" i="4"/>
  <c r="AL67" i="4"/>
  <c r="AN67" i="4"/>
  <c r="AM67" i="4"/>
  <c r="AG38" i="4"/>
  <c r="AF38" i="4"/>
  <c r="AR38" i="4" s="1"/>
  <c r="AQ38" i="4"/>
  <c r="AP38" i="4"/>
  <c r="AH38" i="4"/>
  <c r="AK38" i="4"/>
  <c r="AO38" i="4"/>
  <c r="AJ38" i="4"/>
  <c r="AL38" i="4"/>
  <c r="AM38" i="4"/>
  <c r="AG20" i="4"/>
  <c r="AH20" i="4"/>
  <c r="AF20" i="4"/>
  <c r="AR20" i="4" s="1"/>
  <c r="AN20" i="4"/>
  <c r="AP20" i="4"/>
  <c r="AQ20" i="4"/>
  <c r="AH22" i="4"/>
  <c r="AG22" i="4"/>
  <c r="AM22" i="4"/>
  <c r="AF22" i="4"/>
  <c r="AL22" i="4"/>
  <c r="AJ22" i="4"/>
  <c r="AO22" i="4"/>
  <c r="AL95" i="4"/>
  <c r="AK73" i="4"/>
  <c r="AI22" i="4"/>
  <c r="AR22" i="4" s="1"/>
  <c r="AG32" i="4"/>
  <c r="AR32" i="4" s="1"/>
  <c r="AH32" i="4"/>
  <c r="AF86" i="4"/>
  <c r="AJ86" i="4"/>
  <c r="AO86" i="4"/>
  <c r="AL98" i="4"/>
  <c r="AG86" i="4"/>
  <c r="AL17" i="4"/>
  <c r="AQ17" i="4"/>
  <c r="AF15" i="4"/>
  <c r="AR15" i="4" s="1"/>
  <c r="AH15" i="4"/>
  <c r="AI15" i="4"/>
  <c r="AN15" i="4"/>
  <c r="AJ97" i="4"/>
  <c r="AO97" i="4"/>
  <c r="AI86" i="4"/>
  <c r="AQ97" i="4"/>
  <c r="AQ16" i="4"/>
  <c r="AH45" i="4"/>
  <c r="AG45" i="4"/>
  <c r="AR45" i="4" s="1"/>
  <c r="AP45" i="4"/>
  <c r="AF82" i="4"/>
  <c r="AO82" i="4"/>
  <c r="AJ82" i="4"/>
  <c r="AG82" i="4"/>
  <c r="AI87" i="4"/>
  <c r="AQ86" i="4"/>
  <c r="AO100" i="4"/>
  <c r="AJ100" i="4"/>
  <c r="AI100" i="4"/>
  <c r="AR100" i="4" s="1"/>
  <c r="AK16" i="4"/>
  <c r="AI30" i="4"/>
  <c r="AP29" i="4"/>
  <c r="AQ32" i="4"/>
  <c r="AP17" i="4"/>
  <c r="AH29" i="4"/>
  <c r="AI17" i="4"/>
  <c r="AR17" i="4" s="1"/>
  <c r="AM17" i="4"/>
  <c r="AF96" i="4"/>
  <c r="AO96" i="4"/>
  <c r="AJ96" i="4"/>
  <c r="AG96" i="4"/>
  <c r="AO102" i="4"/>
  <c r="AJ102" i="4"/>
  <c r="AJ16" i="4"/>
  <c r="AQ15" i="4"/>
  <c r="AM31" i="4"/>
  <c r="AF87" i="4"/>
  <c r="AO87" i="4"/>
  <c r="AJ87" i="4"/>
  <c r="AF32" i="4"/>
  <c r="AJ15" i="4"/>
  <c r="AO15" i="4"/>
  <c r="AN98" i="4"/>
  <c r="AM46" i="4"/>
  <c r="AG46" i="4"/>
  <c r="AR46" i="4" s="1"/>
  <c r="AH46" i="4"/>
  <c r="AF80" i="4"/>
  <c r="AJ80" i="4"/>
  <c r="AO80" i="4"/>
  <c r="AM77" i="4"/>
  <c r="AP49" i="4"/>
  <c r="AP96" i="4"/>
  <c r="AK70" i="4"/>
  <c r="AN100" i="4"/>
  <c r="AN97" i="4"/>
  <c r="AF83" i="4"/>
  <c r="AJ83" i="4"/>
  <c r="AO83" i="4"/>
  <c r="AL77" i="4"/>
  <c r="AQ88" i="4"/>
  <c r="AN49" i="4"/>
  <c r="AI28" i="4"/>
  <c r="AM32" i="4"/>
  <c r="AP46" i="4"/>
  <c r="AP97" i="4"/>
  <c r="AP42" i="4"/>
  <c r="AG42" i="4"/>
  <c r="AH42" i="4"/>
  <c r="AH27" i="4"/>
  <c r="AG27" i="4"/>
  <c r="AP27" i="4"/>
  <c r="AM27" i="4"/>
  <c r="AR27" i="4" s="1"/>
  <c r="AF89" i="4"/>
  <c r="AJ89" i="4"/>
  <c r="AO89" i="4"/>
  <c r="AN75" i="4"/>
  <c r="AF75" i="4"/>
  <c r="AO75" i="4"/>
  <c r="AJ75" i="4"/>
  <c r="AN72" i="4"/>
  <c r="AF72" i="4"/>
  <c r="AO72" i="4"/>
  <c r="AJ72" i="4"/>
  <c r="AI78" i="4"/>
  <c r="AI102" i="4"/>
  <c r="AF41" i="4"/>
  <c r="AF29" i="4"/>
  <c r="AF17" i="4"/>
  <c r="AL78" i="4"/>
  <c r="AO26" i="4"/>
  <c r="AQ89" i="4"/>
  <c r="AQ101" i="4"/>
  <c r="AK26" i="4"/>
  <c r="AJ36" i="4"/>
  <c r="AJ24" i="4"/>
  <c r="AO49" i="4"/>
  <c r="AI26" i="4"/>
  <c r="AG75" i="4"/>
  <c r="AG94" i="4"/>
  <c r="AH70" i="4"/>
  <c r="AH82" i="4"/>
  <c r="AM30" i="4"/>
  <c r="AL36" i="4"/>
  <c r="AP43" i="4"/>
  <c r="AP86" i="4"/>
  <c r="AP98" i="4"/>
  <c r="AJ49" i="4"/>
  <c r="AK78" i="4"/>
  <c r="AK101" i="4"/>
  <c r="AP15" i="4"/>
  <c r="AH26" i="4"/>
  <c r="AK87" i="4"/>
  <c r="AP28" i="4"/>
  <c r="AN70" i="4"/>
  <c r="AF70" i="4"/>
  <c r="AO70" i="4"/>
  <c r="AJ70" i="4"/>
  <c r="AM98" i="4"/>
  <c r="AJ17" i="4"/>
  <c r="AN86" i="4"/>
  <c r="AN77" i="4"/>
  <c r="AF77" i="4"/>
  <c r="AR77" i="4" s="1"/>
  <c r="AJ77" i="4"/>
  <c r="AO77" i="4"/>
  <c r="AI98" i="4"/>
  <c r="AH102" i="4"/>
  <c r="AG30" i="4"/>
  <c r="AP30" i="4"/>
  <c r="AF102" i="4"/>
  <c r="AN17" i="4"/>
  <c r="AF84" i="4"/>
  <c r="AO84" i="4"/>
  <c r="AJ84" i="4"/>
  <c r="AL102" i="4"/>
  <c r="AK15" i="4"/>
  <c r="AP31" i="4"/>
  <c r="AG41" i="4"/>
  <c r="AH41" i="4"/>
  <c r="AJ101" i="4"/>
  <c r="AR101" i="4" s="1"/>
  <c r="AO101" i="4"/>
  <c r="AN68" i="4"/>
  <c r="AF68" i="4"/>
  <c r="AJ68" i="4"/>
  <c r="AO68" i="4"/>
  <c r="AN71" i="4"/>
  <c r="AF71" i="4"/>
  <c r="AR71" i="4" s="1"/>
  <c r="AJ71" i="4"/>
  <c r="AO71" i="4"/>
  <c r="AG15" i="4"/>
  <c r="AF28" i="4"/>
  <c r="AF16" i="4"/>
  <c r="AM68" i="4"/>
  <c r="AM80" i="4"/>
  <c r="AI49" i="4"/>
  <c r="AR49" i="4" s="1"/>
  <c r="AO25" i="4"/>
  <c r="AQ78" i="4"/>
  <c r="AQ102" i="4"/>
  <c r="AK25" i="4"/>
  <c r="AI25" i="4"/>
  <c r="AJ47" i="4"/>
  <c r="AJ35" i="4"/>
  <c r="AJ23" i="4"/>
  <c r="AI47" i="4"/>
  <c r="AI23" i="4"/>
  <c r="AG77" i="4"/>
  <c r="AG97" i="4"/>
  <c r="AR97" i="4" s="1"/>
  <c r="AI31" i="4"/>
  <c r="AH71" i="4"/>
  <c r="AH83" i="4"/>
  <c r="AM29" i="4"/>
  <c r="AL47" i="4"/>
  <c r="AL35" i="4"/>
  <c r="AL23" i="4"/>
  <c r="AP71" i="4"/>
  <c r="AP87" i="4"/>
  <c r="AO23" i="4"/>
  <c r="AN45" i="4"/>
  <c r="AK80" i="4"/>
  <c r="AO21" i="4"/>
  <c r="AN46" i="4"/>
  <c r="AH25" i="4"/>
  <c r="AR25" i="4" s="1"/>
  <c r="AK89" i="4"/>
  <c r="AN47" i="4"/>
  <c r="AN16" i="4"/>
  <c r="AN74" i="4"/>
  <c r="AF74" i="4"/>
  <c r="AJ74" i="4"/>
  <c r="AO74" i="4"/>
  <c r="AJ98" i="4"/>
  <c r="AR98" i="4" s="1"/>
  <c r="AO98" i="4"/>
  <c r="AL86" i="4"/>
  <c r="AH31" i="4"/>
  <c r="AG31" i="4"/>
  <c r="AR31" i="4" s="1"/>
  <c r="AL74" i="4"/>
  <c r="AK17" i="4"/>
  <c r="AI32" i="4"/>
  <c r="AK74" i="4"/>
  <c r="AP82" i="4"/>
  <c r="AI88" i="4"/>
  <c r="AK97" i="4"/>
  <c r="AN32" i="4"/>
  <c r="AH28" i="4"/>
  <c r="AG28" i="4"/>
  <c r="AR28" i="4" s="1"/>
  <c r="AM102" i="4"/>
  <c r="AQ100" i="4"/>
  <c r="AH40" i="4"/>
  <c r="AR40" i="4" s="1"/>
  <c r="AG40" i="4"/>
  <c r="AP24" i="4"/>
  <c r="AH24" i="4"/>
  <c r="AG24" i="4"/>
  <c r="AM24" i="4"/>
  <c r="AF94" i="4"/>
  <c r="AJ94" i="4"/>
  <c r="AO94" i="4"/>
  <c r="AN76" i="4"/>
  <c r="AF76" i="4"/>
  <c r="AJ76" i="4"/>
  <c r="AO76" i="4"/>
  <c r="AP76" i="4"/>
  <c r="AI68" i="4"/>
  <c r="AI80" i="4"/>
  <c r="AF27" i="4"/>
  <c r="AL68" i="4"/>
  <c r="AL80" i="4"/>
  <c r="AL93" i="4"/>
  <c r="AO36" i="4"/>
  <c r="AO24" i="4"/>
  <c r="AK24" i="4"/>
  <c r="AJ46" i="4"/>
  <c r="AJ34" i="4"/>
  <c r="AR34" i="4" s="1"/>
  <c r="AI45" i="4"/>
  <c r="AI21" i="4"/>
  <c r="AG98" i="4"/>
  <c r="AI29" i="4"/>
  <c r="AH72" i="4"/>
  <c r="AH84" i="4"/>
  <c r="AH96" i="4"/>
  <c r="AM26" i="4"/>
  <c r="AL46" i="4"/>
  <c r="AL34" i="4"/>
  <c r="AP35" i="4"/>
  <c r="AR35" i="4" s="1"/>
  <c r="AP100" i="4"/>
  <c r="AG70" i="4"/>
  <c r="AK82" i="4"/>
  <c r="AQ47" i="4"/>
  <c r="AQ26" i="4"/>
  <c r="AN44" i="4"/>
  <c r="AQ29" i="4"/>
  <c r="AP16" i="4"/>
  <c r="AN43" i="4"/>
  <c r="AN34" i="4"/>
  <c r="AM45" i="4"/>
  <c r="AN30" i="4"/>
  <c r="AQ49" i="4"/>
  <c r="AH49" i="4"/>
  <c r="AG49" i="4"/>
  <c r="AM49" i="4"/>
  <c r="AM86" i="4"/>
  <c r="AI74" i="4"/>
  <c r="AM16" i="4"/>
  <c r="AL16" i="4"/>
  <c r="AN96" i="4"/>
  <c r="AQ74" i="4"/>
  <c r="AM15" i="4"/>
  <c r="AL15" i="4"/>
  <c r="AF88" i="4"/>
  <c r="AR88" i="4" s="1"/>
  <c r="AO88" i="4"/>
  <c r="AJ88" i="4"/>
  <c r="AF31" i="4"/>
  <c r="AH30" i="4"/>
  <c r="AH36" i="4"/>
  <c r="AG36" i="4"/>
  <c r="AR36" i="4" s="1"/>
  <c r="AP36" i="4"/>
  <c r="AM36" i="4"/>
  <c r="AI77" i="4"/>
  <c r="AF30" i="4"/>
  <c r="AR30" i="4" s="1"/>
  <c r="AG74" i="4"/>
  <c r="AL49" i="4"/>
  <c r="AG39" i="4"/>
  <c r="AP39" i="4"/>
  <c r="AG21" i="4"/>
  <c r="AP21" i="4"/>
  <c r="AG23" i="4"/>
  <c r="AH23" i="4"/>
  <c r="AN78" i="4"/>
  <c r="AF78" i="4"/>
  <c r="AO78" i="4"/>
  <c r="AJ78" i="4"/>
  <c r="AF85" i="4"/>
  <c r="AP85" i="4"/>
  <c r="AO85" i="4"/>
  <c r="AJ85" i="4"/>
  <c r="AF93" i="4"/>
  <c r="AJ93" i="4"/>
  <c r="AO93" i="4"/>
  <c r="AI93" i="4"/>
  <c r="AF26" i="4"/>
  <c r="AR26" i="4" s="1"/>
  <c r="AL94" i="4"/>
  <c r="AM70" i="4"/>
  <c r="AM82" i="4"/>
  <c r="AM94" i="4"/>
  <c r="AO47" i="4"/>
  <c r="AR47" i="4" s="1"/>
  <c r="AO35" i="4"/>
  <c r="AQ68" i="4"/>
  <c r="AQ80" i="4"/>
  <c r="AK47" i="4"/>
  <c r="AK35" i="4"/>
  <c r="AK23" i="4"/>
  <c r="AK68" i="4"/>
  <c r="AJ45" i="4"/>
  <c r="AJ21" i="4"/>
  <c r="AR21" i="4" s="1"/>
  <c r="AI43" i="4"/>
  <c r="AR43" i="4" s="1"/>
  <c r="AG80" i="4"/>
  <c r="AG102" i="4"/>
  <c r="AI27" i="4"/>
  <c r="AH85" i="4"/>
  <c r="AH97" i="4"/>
  <c r="AM47" i="4"/>
  <c r="AM25" i="4"/>
  <c r="AL45" i="4"/>
  <c r="AL21" i="4"/>
  <c r="AP32" i="4"/>
  <c r="AP74" i="4"/>
  <c r="AP89" i="4"/>
  <c r="AP101" i="4"/>
  <c r="AO16" i="4"/>
  <c r="AR16" i="4" s="1"/>
  <c r="AG76" i="4"/>
  <c r="AK84" i="4"/>
  <c r="AQ45" i="4"/>
  <c r="AQ24" i="4"/>
  <c r="AN80" i="4"/>
  <c r="AH47" i="4"/>
  <c r="AK94" i="4"/>
  <c r="AQ27" i="4"/>
  <c r="AN39" i="4"/>
  <c r="AR39" i="4" s="1"/>
  <c r="AN29" i="4"/>
  <c r="AM42" i="4"/>
  <c r="AR42" i="4" s="1"/>
  <c r="BH96" i="14"/>
  <c r="BG96" i="14"/>
  <c r="BF96" i="14"/>
  <c r="BP96" i="14"/>
  <c r="BL96" i="14"/>
  <c r="BK96" i="14"/>
  <c r="BJ96" i="14"/>
  <c r="BI96" i="14"/>
  <c r="BQ96" i="14"/>
  <c r="BO96" i="14"/>
  <c r="BN96" i="14"/>
  <c r="BM96" i="14"/>
  <c r="BH88" i="14"/>
  <c r="BG88" i="14"/>
  <c r="BF88" i="14"/>
  <c r="BP88" i="14"/>
  <c r="BL88" i="14"/>
  <c r="BK88" i="14"/>
  <c r="BJ88" i="14"/>
  <c r="BI88" i="14"/>
  <c r="BQ88" i="14"/>
  <c r="BO88" i="14"/>
  <c r="BN88" i="14"/>
  <c r="BM88" i="14"/>
  <c r="BH84" i="14"/>
  <c r="BG84" i="14"/>
  <c r="BF84" i="14"/>
  <c r="BP84" i="14"/>
  <c r="BL84" i="14"/>
  <c r="BK84" i="14"/>
  <c r="BJ84" i="14"/>
  <c r="BI84" i="14"/>
  <c r="BO84" i="14"/>
  <c r="BQ84" i="14"/>
  <c r="BN84" i="14"/>
  <c r="BM84" i="14"/>
  <c r="BN98" i="14"/>
  <c r="BK98" i="14"/>
  <c r="BM98" i="14"/>
  <c r="BL98" i="14"/>
  <c r="BJ98" i="14"/>
  <c r="BP98" i="14"/>
  <c r="BQ98" i="14"/>
  <c r="BI98" i="14"/>
  <c r="BO98" i="14"/>
  <c r="BH98" i="14"/>
  <c r="BG98" i="14"/>
  <c r="BF98" i="14"/>
  <c r="BK99" i="14"/>
  <c r="BJ99" i="14"/>
  <c r="BI99" i="14"/>
  <c r="BH99" i="14"/>
  <c r="BG99" i="14"/>
  <c r="BM99" i="14"/>
  <c r="BL99" i="14"/>
  <c r="BF99" i="14"/>
  <c r="BQ99" i="14"/>
  <c r="BP99" i="14"/>
  <c r="BO99" i="14"/>
  <c r="BN99" i="14"/>
  <c r="BN90" i="14"/>
  <c r="BM90" i="14"/>
  <c r="BL90" i="14"/>
  <c r="BJ90" i="14"/>
  <c r="BK90" i="14"/>
  <c r="BH90" i="14"/>
  <c r="BI90" i="14"/>
  <c r="BF90" i="14"/>
  <c r="BG90" i="14"/>
  <c r="BQ90" i="14"/>
  <c r="BP90" i="14"/>
  <c r="BO90" i="14"/>
  <c r="BH92" i="14"/>
  <c r="BG92" i="14"/>
  <c r="BF92" i="14"/>
  <c r="BP92" i="14"/>
  <c r="BL92" i="14"/>
  <c r="BK92" i="14"/>
  <c r="BJ92" i="14"/>
  <c r="BI92" i="14"/>
  <c r="BQ92" i="14"/>
  <c r="BN92" i="14"/>
  <c r="BO92" i="14"/>
  <c r="BM92" i="14"/>
  <c r="BN94" i="14"/>
  <c r="BM94" i="14"/>
  <c r="BL94" i="14"/>
  <c r="BJ94" i="14"/>
  <c r="BK94" i="14"/>
  <c r="BH94" i="14"/>
  <c r="BI94" i="14"/>
  <c r="BF94" i="14"/>
  <c r="BG94" i="14"/>
  <c r="BQ94" i="14"/>
  <c r="BP94" i="14"/>
  <c r="BO94" i="14"/>
  <c r="BN86" i="14"/>
  <c r="BM86" i="14"/>
  <c r="BL86" i="14"/>
  <c r="BJ86" i="14"/>
  <c r="BK86" i="14"/>
  <c r="BH86" i="14"/>
  <c r="BI86" i="14"/>
  <c r="BF86" i="14"/>
  <c r="BG86" i="14"/>
  <c r="BQ86" i="14"/>
  <c r="BP86" i="14"/>
  <c r="BO86" i="14"/>
  <c r="BH80" i="14"/>
  <c r="BG80" i="14"/>
  <c r="BF80" i="14"/>
  <c r="BP80" i="14"/>
  <c r="BL80" i="14"/>
  <c r="BJ80" i="14"/>
  <c r="BK80" i="14"/>
  <c r="BI80" i="14"/>
  <c r="BN80" i="14"/>
  <c r="BM80" i="14"/>
  <c r="BQ80" i="14"/>
  <c r="BO80" i="14"/>
  <c r="BQ77" i="14"/>
  <c r="BP77" i="14"/>
  <c r="BO77" i="14"/>
  <c r="BM77" i="14"/>
  <c r="BN77" i="14"/>
  <c r="BI77" i="14"/>
  <c r="BH77" i="14"/>
  <c r="BG77" i="14"/>
  <c r="BF77" i="14"/>
  <c r="BL77" i="14"/>
  <c r="BK77" i="14"/>
  <c r="BJ77" i="14"/>
  <c r="BC76" i="14"/>
  <c r="BD76" i="14" s="1"/>
  <c r="BH72" i="14"/>
  <c r="BG72" i="14"/>
  <c r="BF72" i="14"/>
  <c r="BP72" i="14"/>
  <c r="BL72" i="14"/>
  <c r="BJ72" i="14"/>
  <c r="BK72" i="14"/>
  <c r="BM72" i="14"/>
  <c r="BI72" i="14"/>
  <c r="BQ72" i="14"/>
  <c r="BO72" i="14"/>
  <c r="BN72" i="14"/>
  <c r="BC85" i="14"/>
  <c r="BD85" i="14" s="1"/>
  <c r="BK83" i="14"/>
  <c r="BJ83" i="14"/>
  <c r="BI83" i="14"/>
  <c r="BG83" i="14"/>
  <c r="BQ83" i="14"/>
  <c r="BO83" i="14"/>
  <c r="BH83" i="14"/>
  <c r="BF83" i="14"/>
  <c r="BM83" i="14"/>
  <c r="BL83" i="14"/>
  <c r="BP83" i="14"/>
  <c r="BN83" i="14"/>
  <c r="BK79" i="14"/>
  <c r="BJ79" i="14"/>
  <c r="BI79" i="14"/>
  <c r="BG79" i="14"/>
  <c r="BQ79" i="14"/>
  <c r="BO79" i="14"/>
  <c r="BH79" i="14"/>
  <c r="BF79" i="14"/>
  <c r="BP79" i="14"/>
  <c r="BM79" i="14"/>
  <c r="BN79" i="14"/>
  <c r="BL79" i="14"/>
  <c r="BK75" i="14"/>
  <c r="BJ75" i="14"/>
  <c r="BI75" i="14"/>
  <c r="BG75" i="14"/>
  <c r="BQ75" i="14"/>
  <c r="BO75" i="14"/>
  <c r="BH75" i="14"/>
  <c r="BF75" i="14"/>
  <c r="BN75" i="14"/>
  <c r="BP75" i="14"/>
  <c r="BM75" i="14"/>
  <c r="BL75" i="14"/>
  <c r="BC103" i="14"/>
  <c r="BD103" i="14" s="1"/>
  <c r="BQ93" i="14"/>
  <c r="BP93" i="14"/>
  <c r="BO93" i="14"/>
  <c r="BM93" i="14"/>
  <c r="BN93" i="14"/>
  <c r="BI93" i="14"/>
  <c r="BH93" i="14"/>
  <c r="BG93" i="14"/>
  <c r="BF93" i="14"/>
  <c r="BL93" i="14"/>
  <c r="BK93" i="14"/>
  <c r="BJ93" i="14"/>
  <c r="BC78" i="14"/>
  <c r="BD78" i="14" s="1"/>
  <c r="BC95" i="14"/>
  <c r="BD95" i="14" s="1"/>
  <c r="BC104" i="14"/>
  <c r="BD104" i="14" s="1"/>
  <c r="BQ89" i="14"/>
  <c r="BP89" i="14"/>
  <c r="BO89" i="14"/>
  <c r="BM89" i="14"/>
  <c r="BN89" i="14"/>
  <c r="BI89" i="14"/>
  <c r="BH89" i="14"/>
  <c r="BG89" i="14"/>
  <c r="BF89" i="14"/>
  <c r="BL89" i="14"/>
  <c r="BK89" i="14"/>
  <c r="BJ89" i="14"/>
  <c r="BC91" i="14"/>
  <c r="BD91" i="14" s="1"/>
  <c r="BC102" i="14"/>
  <c r="BD102" i="14" s="1"/>
  <c r="BQ105" i="14"/>
  <c r="BP105" i="14"/>
  <c r="BO105" i="14"/>
  <c r="BN105" i="14"/>
  <c r="BM105" i="14"/>
  <c r="BL105" i="14"/>
  <c r="BJ105" i="14"/>
  <c r="BK105" i="14"/>
  <c r="BH105" i="14"/>
  <c r="BI105" i="14"/>
  <c r="BG105" i="14"/>
  <c r="BF105" i="14"/>
  <c r="BC101" i="14"/>
  <c r="BD101" i="14" s="1"/>
  <c r="BC97" i="14"/>
  <c r="BD97" i="14" s="1"/>
  <c r="BQ73" i="14"/>
  <c r="BP73" i="14"/>
  <c r="BO73" i="14"/>
  <c r="BM73" i="14"/>
  <c r="BN73" i="14"/>
  <c r="BJ73" i="14"/>
  <c r="BF73" i="14"/>
  <c r="BI73" i="14"/>
  <c r="BH73" i="14"/>
  <c r="BG73" i="14"/>
  <c r="BK73" i="14"/>
  <c r="BL73" i="14"/>
  <c r="BC74" i="14"/>
  <c r="BD74" i="14" s="1"/>
  <c r="BC82" i="14"/>
  <c r="BD82" i="14" s="1"/>
  <c r="BC100" i="14"/>
  <c r="BD100" i="14" s="1"/>
  <c r="BC81" i="14"/>
  <c r="BD81" i="14" s="1"/>
  <c r="BC87" i="14"/>
  <c r="BD87" i="14" s="1"/>
  <c r="BC48" i="14"/>
  <c r="BD48" i="14" s="1"/>
  <c r="BC27" i="14"/>
  <c r="BD27" i="14" s="1"/>
  <c r="BF27" i="14" s="1"/>
  <c r="BC36" i="14"/>
  <c r="BD36" i="14" s="1"/>
  <c r="BC38" i="14"/>
  <c r="BD38" i="14" s="1"/>
  <c r="BI38" i="14" s="1"/>
  <c r="BC41" i="14"/>
  <c r="BD41" i="14" s="1"/>
  <c r="BG41" i="14" s="1"/>
  <c r="BC39" i="14"/>
  <c r="BD39" i="14" s="1"/>
  <c r="BG39" i="14" s="1"/>
  <c r="BC42" i="14"/>
  <c r="BD42" i="14" s="1"/>
  <c r="BF42" i="14" s="1"/>
  <c r="BC44" i="14"/>
  <c r="BD44" i="14" s="1"/>
  <c r="BO44" i="14" s="1"/>
  <c r="BC18" i="14"/>
  <c r="BD18" i="14" s="1"/>
  <c r="BH18" i="14" s="1"/>
  <c r="BC45" i="14"/>
  <c r="BD45" i="14" s="1"/>
  <c r="BF45" i="14" s="1"/>
  <c r="BK27" i="14"/>
  <c r="BM27" i="14"/>
  <c r="BL27" i="14"/>
  <c r="BN27" i="14"/>
  <c r="BO27" i="14"/>
  <c r="BP27" i="14"/>
  <c r="BK39" i="14"/>
  <c r="BN39" i="14"/>
  <c r="BO39" i="14"/>
  <c r="BP42" i="14"/>
  <c r="BQ42" i="14"/>
  <c r="BF24" i="14"/>
  <c r="BG24" i="14"/>
  <c r="BH24" i="14"/>
  <c r="BJ24" i="14"/>
  <c r="BI24" i="14"/>
  <c r="BK24" i="14"/>
  <c r="BM24" i="14"/>
  <c r="BP24" i="14"/>
  <c r="BQ24" i="14"/>
  <c r="BL24" i="14"/>
  <c r="BN24" i="14"/>
  <c r="BO24" i="14"/>
  <c r="BP48" i="14"/>
  <c r="BQ48" i="14"/>
  <c r="BF48" i="14"/>
  <c r="BH48" i="14"/>
  <c r="BG48" i="14"/>
  <c r="BI48" i="14"/>
  <c r="BO48" i="14"/>
  <c r="BJ48" i="14"/>
  <c r="BK48" i="14"/>
  <c r="BL48" i="14"/>
  <c r="BM48" i="14"/>
  <c r="BN48" i="14"/>
  <c r="BQ36" i="14"/>
  <c r="BF36" i="14"/>
  <c r="BG36" i="14"/>
  <c r="BI36" i="14"/>
  <c r="BH36" i="14"/>
  <c r="BJ36" i="14"/>
  <c r="BL36" i="14"/>
  <c r="BP36" i="14"/>
  <c r="BK36" i="14"/>
  <c r="BM36" i="14"/>
  <c r="BN36" i="14"/>
  <c r="BO36" i="14"/>
  <c r="BQ33" i="14"/>
  <c r="BF33" i="14"/>
  <c r="BG33" i="14"/>
  <c r="BI33" i="14"/>
  <c r="BH33" i="14"/>
  <c r="BJ33" i="14"/>
  <c r="BP33" i="14"/>
  <c r="BK33" i="14"/>
  <c r="BL33" i="14"/>
  <c r="BM33" i="14"/>
  <c r="BN33" i="14"/>
  <c r="BO33" i="14"/>
  <c r="BC50" i="14"/>
  <c r="BD50" i="14" s="1"/>
  <c r="BC31" i="14"/>
  <c r="BD31" i="14" s="1"/>
  <c r="BC20" i="14"/>
  <c r="BD20" i="14" s="1"/>
  <c r="BC35" i="14"/>
  <c r="BD35" i="14" s="1"/>
  <c r="BC22" i="14"/>
  <c r="BD22" i="14" s="1"/>
  <c r="BF21" i="14"/>
  <c r="BG21" i="14"/>
  <c r="BK21" i="14"/>
  <c r="BL21" i="14"/>
  <c r="BQ21" i="14"/>
  <c r="BN21" i="14"/>
  <c r="BO21" i="14"/>
  <c r="BP21" i="14"/>
  <c r="BQ41" i="14"/>
  <c r="BF41" i="14"/>
  <c r="BM41" i="14"/>
  <c r="BO41" i="14"/>
  <c r="BP41" i="14"/>
  <c r="BC19" i="14"/>
  <c r="BD19" i="14" s="1"/>
  <c r="BH44" i="14"/>
  <c r="BQ30" i="14"/>
  <c r="BF30" i="14"/>
  <c r="BG30" i="14"/>
  <c r="BI30" i="14"/>
  <c r="BH30" i="14"/>
  <c r="BJ30" i="14"/>
  <c r="BL30" i="14"/>
  <c r="BP30" i="14"/>
  <c r="BK30" i="14"/>
  <c r="BM30" i="14"/>
  <c r="BN30" i="14"/>
  <c r="BO30" i="14"/>
  <c r="BC23" i="14"/>
  <c r="BD23" i="14" s="1"/>
  <c r="BC26" i="14"/>
  <c r="BD26" i="14" s="1"/>
  <c r="BC40" i="14"/>
  <c r="BD40" i="14" s="1"/>
  <c r="BC43" i="14"/>
  <c r="BD43" i="14" s="1"/>
  <c r="BC32" i="14"/>
  <c r="BD32" i="14" s="1"/>
  <c r="BP49" i="14"/>
  <c r="BQ49" i="14"/>
  <c r="BF49" i="14"/>
  <c r="BH49" i="14"/>
  <c r="BL49" i="14"/>
  <c r="BM49" i="14"/>
  <c r="BO49" i="14"/>
  <c r="BN49" i="14"/>
  <c r="BK49" i="14"/>
  <c r="BG49" i="14"/>
  <c r="BI49" i="14"/>
  <c r="BJ49" i="14"/>
  <c r="BQ38" i="14"/>
  <c r="BF38" i="14"/>
  <c r="BG38" i="14"/>
  <c r="BP17" i="14"/>
  <c r="BQ17" i="14"/>
  <c r="BF17" i="14"/>
  <c r="BH17" i="14"/>
  <c r="BJ17" i="14"/>
  <c r="BG17" i="14"/>
  <c r="BI17" i="14"/>
  <c r="BK17" i="14"/>
  <c r="BL17" i="14"/>
  <c r="BM17" i="14"/>
  <c r="BN17" i="14"/>
  <c r="BO17" i="14"/>
  <c r="BC47" i="14"/>
  <c r="BD47" i="14" s="1"/>
  <c r="BC25" i="14"/>
  <c r="BD25" i="14" s="1"/>
  <c r="BC29" i="14"/>
  <c r="BD29" i="14" s="1"/>
  <c r="BC37" i="14"/>
  <c r="BD37" i="14" s="1"/>
  <c r="BC28" i="14"/>
  <c r="BD28" i="14" s="1"/>
  <c r="BC46" i="14"/>
  <c r="BD46" i="14" s="1"/>
  <c r="BC34" i="14"/>
  <c r="BD34" i="14" s="1"/>
  <c r="AH91" i="9"/>
  <c r="AH71" i="9"/>
  <c r="AH80" i="9"/>
  <c r="AH88" i="9"/>
  <c r="AJ93" i="9"/>
  <c r="AI87" i="9"/>
  <c r="AI100" i="9"/>
  <c r="AH98" i="9"/>
  <c r="AH79" i="9"/>
  <c r="AH81" i="9"/>
  <c r="AH67" i="9"/>
  <c r="AH68" i="9"/>
  <c r="AH76" i="9"/>
  <c r="AH83" i="9"/>
  <c r="AH77" i="9"/>
  <c r="AH69" i="9"/>
  <c r="AH101" i="9"/>
  <c r="AH89" i="9"/>
  <c r="AH85" i="9"/>
  <c r="AL99" i="9"/>
  <c r="AL96" i="9"/>
  <c r="AH95" i="9"/>
  <c r="AH72" i="9"/>
  <c r="AH94" i="9"/>
  <c r="AH84" i="9"/>
  <c r="AH82" i="9"/>
  <c r="AH86" i="9"/>
  <c r="AH75" i="9"/>
  <c r="AH78" i="9"/>
  <c r="AH97" i="9"/>
  <c r="AH92" i="9"/>
  <c r="AH73" i="9"/>
  <c r="AH74" i="9"/>
  <c r="AH90" i="9"/>
  <c r="AH70" i="9"/>
  <c r="AH37" i="9"/>
  <c r="AH48" i="9"/>
  <c r="AH42" i="9"/>
  <c r="AH50" i="9"/>
  <c r="AH17" i="9"/>
  <c r="AH16" i="9"/>
  <c r="AH49" i="9"/>
  <c r="AH28" i="9"/>
  <c r="AH20" i="9"/>
  <c r="AH24" i="9"/>
  <c r="AH38" i="9"/>
  <c r="AH33" i="9"/>
  <c r="AH45" i="9"/>
  <c r="AH34" i="9"/>
  <c r="AH32" i="9"/>
  <c r="AH25" i="9"/>
  <c r="AH26" i="9"/>
  <c r="AH44" i="9"/>
  <c r="AH23" i="9"/>
  <c r="AH39" i="9"/>
  <c r="AH21" i="9"/>
  <c r="AH18" i="9"/>
  <c r="AH27" i="9"/>
  <c r="AH47" i="9"/>
  <c r="AH19" i="9"/>
  <c r="AH30" i="9"/>
  <c r="AH36" i="9"/>
  <c r="AH35" i="9"/>
  <c r="AH29" i="9"/>
  <c r="AH43" i="9"/>
  <c r="AH40" i="9"/>
  <c r="AH46" i="9"/>
  <c r="AH31" i="9"/>
  <c r="AH22" i="9"/>
  <c r="AH41" i="9"/>
  <c r="AR24" i="4"/>
  <c r="AR44" i="4"/>
  <c r="AR29" i="4"/>
  <c r="AR23" i="4"/>
  <c r="AR41" i="4"/>
  <c r="BR93" i="14" l="1"/>
  <c r="BG18" i="14"/>
  <c r="BN41" i="14"/>
  <c r="BF18" i="14"/>
  <c r="BQ27" i="14"/>
  <c r="BO38" i="14"/>
  <c r="BJ41" i="14"/>
  <c r="BM21" i="14"/>
  <c r="BQ45" i="14"/>
  <c r="BM39" i="14"/>
  <c r="BI27" i="14"/>
  <c r="BR27" i="14" s="1"/>
  <c r="BL41" i="14"/>
  <c r="BN38" i="14"/>
  <c r="BK44" i="14"/>
  <c r="BJ27" i="14"/>
  <c r="BM38" i="14"/>
  <c r="BI44" i="14"/>
  <c r="BK41" i="14"/>
  <c r="BI21" i="14"/>
  <c r="BR21" i="14" s="1"/>
  <c r="BN42" i="14"/>
  <c r="BP39" i="14"/>
  <c r="BH27" i="14"/>
  <c r="BP18" i="14"/>
  <c r="BP38" i="14"/>
  <c r="BI41" i="14"/>
  <c r="BJ21" i="14"/>
  <c r="BM42" i="14"/>
  <c r="BF39" i="14"/>
  <c r="BG27" i="14"/>
  <c r="BR98" i="14"/>
  <c r="BH41" i="14"/>
  <c r="BP45" i="14"/>
  <c r="BG44" i="14"/>
  <c r="BJ38" i="14"/>
  <c r="BJ44" i="14"/>
  <c r="BL42" i="14"/>
  <c r="BQ39" i="14"/>
  <c r="AR81" i="4"/>
  <c r="AR84" i="4"/>
  <c r="AR80" i="4"/>
  <c r="AR94" i="4"/>
  <c r="AR83" i="4"/>
  <c r="AR67" i="4"/>
  <c r="AR82" i="4"/>
  <c r="AR68" i="4"/>
  <c r="AR73" i="4"/>
  <c r="AR70" i="4"/>
  <c r="AR74" i="4"/>
  <c r="AR95" i="4"/>
  <c r="AR79" i="4"/>
  <c r="AR85" i="4"/>
  <c r="AR87" i="4"/>
  <c r="AR78" i="4"/>
  <c r="AR92" i="4"/>
  <c r="AR72" i="4"/>
  <c r="AR93" i="4"/>
  <c r="AR75" i="4"/>
  <c r="AR69" i="4"/>
  <c r="AR89" i="4"/>
  <c r="AR96" i="4"/>
  <c r="AR86" i="4"/>
  <c r="AR91" i="4"/>
  <c r="AR76" i="4"/>
  <c r="AR102" i="4"/>
  <c r="AR99" i="4"/>
  <c r="BQ97" i="14"/>
  <c r="BP97" i="14"/>
  <c r="BN97" i="14"/>
  <c r="BO97" i="14"/>
  <c r="BM97" i="14"/>
  <c r="BF97" i="14"/>
  <c r="BJ97" i="14"/>
  <c r="BI97" i="14"/>
  <c r="BH97" i="14"/>
  <c r="BG97" i="14"/>
  <c r="BL97" i="14"/>
  <c r="BK97" i="14"/>
  <c r="BR90" i="14"/>
  <c r="BR73" i="14"/>
  <c r="BK95" i="14"/>
  <c r="BJ95" i="14"/>
  <c r="BI95" i="14"/>
  <c r="BG95" i="14"/>
  <c r="BQ95" i="14"/>
  <c r="BO95" i="14"/>
  <c r="BH95" i="14"/>
  <c r="BF95" i="14"/>
  <c r="BP95" i="14"/>
  <c r="BL95" i="14"/>
  <c r="BN95" i="14"/>
  <c r="BM95" i="14"/>
  <c r="BN82" i="14"/>
  <c r="BM82" i="14"/>
  <c r="BL82" i="14"/>
  <c r="BJ82" i="14"/>
  <c r="BK82" i="14"/>
  <c r="BH82" i="14"/>
  <c r="BI82" i="14"/>
  <c r="BF82" i="14"/>
  <c r="BG82" i="14"/>
  <c r="BQ82" i="14"/>
  <c r="BP82" i="14"/>
  <c r="BO82" i="14"/>
  <c r="BN74" i="14"/>
  <c r="BM74" i="14"/>
  <c r="BL74" i="14"/>
  <c r="BJ74" i="14"/>
  <c r="BK74" i="14"/>
  <c r="BH74" i="14"/>
  <c r="BI74" i="14"/>
  <c r="BF74" i="14"/>
  <c r="BG74" i="14"/>
  <c r="BQ74" i="14"/>
  <c r="BP74" i="14"/>
  <c r="BO74" i="14"/>
  <c r="BR83" i="14"/>
  <c r="BR86" i="14"/>
  <c r="BN78" i="14"/>
  <c r="BM78" i="14"/>
  <c r="BL78" i="14"/>
  <c r="BJ78" i="14"/>
  <c r="BK78" i="14"/>
  <c r="BH78" i="14"/>
  <c r="BI78" i="14"/>
  <c r="BF78" i="14"/>
  <c r="BG78" i="14"/>
  <c r="BQ78" i="14"/>
  <c r="BO78" i="14"/>
  <c r="BP78" i="14"/>
  <c r="BR72" i="14"/>
  <c r="BR79" i="14"/>
  <c r="BQ101" i="14"/>
  <c r="BP101" i="14"/>
  <c r="BO101" i="14"/>
  <c r="BN101" i="14"/>
  <c r="BM101" i="14"/>
  <c r="BK101" i="14"/>
  <c r="BH101" i="14"/>
  <c r="BG101" i="14"/>
  <c r="BL101" i="14"/>
  <c r="BJ101" i="14"/>
  <c r="BI101" i="14"/>
  <c r="BF101" i="14"/>
  <c r="BN102" i="14"/>
  <c r="BM102" i="14"/>
  <c r="BL102" i="14"/>
  <c r="BK102" i="14"/>
  <c r="BJ102" i="14"/>
  <c r="BO102" i="14"/>
  <c r="BH102" i="14"/>
  <c r="BI102" i="14"/>
  <c r="BF102" i="14"/>
  <c r="BQ102" i="14"/>
  <c r="BP102" i="14"/>
  <c r="BG102" i="14"/>
  <c r="BK87" i="14"/>
  <c r="BJ87" i="14"/>
  <c r="BI87" i="14"/>
  <c r="BG87" i="14"/>
  <c r="BQ87" i="14"/>
  <c r="BO87" i="14"/>
  <c r="BH87" i="14"/>
  <c r="BF87" i="14"/>
  <c r="BP87" i="14"/>
  <c r="BN87" i="14"/>
  <c r="BM87" i="14"/>
  <c r="BL87" i="14"/>
  <c r="BR89" i="14"/>
  <c r="BK103" i="14"/>
  <c r="BJ103" i="14"/>
  <c r="BH103" i="14"/>
  <c r="BI103" i="14"/>
  <c r="BG103" i="14"/>
  <c r="BO103" i="14"/>
  <c r="BN103" i="14"/>
  <c r="BQ103" i="14"/>
  <c r="BP103" i="14"/>
  <c r="BM103" i="14"/>
  <c r="BL103" i="14"/>
  <c r="BF103" i="14"/>
  <c r="BR80" i="14"/>
  <c r="BR92" i="14"/>
  <c r="BR84" i="14"/>
  <c r="BR88" i="14"/>
  <c r="BR96" i="14"/>
  <c r="BR77" i="14"/>
  <c r="BR105" i="14"/>
  <c r="BR99" i="14"/>
  <c r="BK91" i="14"/>
  <c r="BJ91" i="14"/>
  <c r="BI91" i="14"/>
  <c r="BG91" i="14"/>
  <c r="BQ91" i="14"/>
  <c r="BO91" i="14"/>
  <c r="BH91" i="14"/>
  <c r="BF91" i="14"/>
  <c r="BP91" i="14"/>
  <c r="BN91" i="14"/>
  <c r="BM91" i="14"/>
  <c r="BL91" i="14"/>
  <c r="BQ81" i="14"/>
  <c r="BP81" i="14"/>
  <c r="BO81" i="14"/>
  <c r="BM81" i="14"/>
  <c r="BN81" i="14"/>
  <c r="BI81" i="14"/>
  <c r="BH81" i="14"/>
  <c r="BG81" i="14"/>
  <c r="BF81" i="14"/>
  <c r="BK81" i="14"/>
  <c r="BJ81" i="14"/>
  <c r="BL81" i="14"/>
  <c r="BQ85" i="14"/>
  <c r="BP85" i="14"/>
  <c r="BO85" i="14"/>
  <c r="BM85" i="14"/>
  <c r="BN85" i="14"/>
  <c r="BI85" i="14"/>
  <c r="BH85" i="14"/>
  <c r="BG85" i="14"/>
  <c r="BF85" i="14"/>
  <c r="BL85" i="14"/>
  <c r="BK85" i="14"/>
  <c r="BJ85" i="14"/>
  <c r="BR75" i="14"/>
  <c r="BR94" i="14"/>
  <c r="BH104" i="14"/>
  <c r="BG104" i="14"/>
  <c r="BQ104" i="14"/>
  <c r="BF104" i="14"/>
  <c r="BP104" i="14"/>
  <c r="BO104" i="14"/>
  <c r="BM104" i="14"/>
  <c r="BI104" i="14"/>
  <c r="BN104" i="14"/>
  <c r="BL104" i="14"/>
  <c r="BK104" i="14"/>
  <c r="BJ104" i="14"/>
  <c r="BH100" i="14"/>
  <c r="BG100" i="14"/>
  <c r="BF100" i="14"/>
  <c r="BQ100" i="14"/>
  <c r="BP100" i="14"/>
  <c r="BO100" i="14"/>
  <c r="BN100" i="14"/>
  <c r="BJ100" i="14"/>
  <c r="BM100" i="14"/>
  <c r="BL100" i="14"/>
  <c r="BK100" i="14"/>
  <c r="BI100" i="14"/>
  <c r="BH76" i="14"/>
  <c r="BG76" i="14"/>
  <c r="BF76" i="14"/>
  <c r="BP76" i="14"/>
  <c r="BL76" i="14"/>
  <c r="BJ76" i="14"/>
  <c r="BK76" i="14"/>
  <c r="BI76" i="14"/>
  <c r="BM76" i="14"/>
  <c r="BQ76" i="14"/>
  <c r="BO76" i="14"/>
  <c r="BN76" i="14"/>
  <c r="BN45" i="14"/>
  <c r="BM45" i="14"/>
  <c r="BR45" i="14" s="1"/>
  <c r="BF44" i="14"/>
  <c r="BQ44" i="14"/>
  <c r="BJ45" i="14"/>
  <c r="BJ42" i="14"/>
  <c r="BQ18" i="14"/>
  <c r="BL38" i="14"/>
  <c r="BP44" i="14"/>
  <c r="BO45" i="14"/>
  <c r="BO42" i="14"/>
  <c r="BM18" i="14"/>
  <c r="BL39" i="14"/>
  <c r="BO18" i="14"/>
  <c r="BN18" i="14"/>
  <c r="BK42" i="14"/>
  <c r="BL18" i="14"/>
  <c r="BL44" i="14"/>
  <c r="BI45" i="14"/>
  <c r="BK18" i="14"/>
  <c r="BH38" i="14"/>
  <c r="BN44" i="14"/>
  <c r="BG45" i="14"/>
  <c r="BG42" i="14"/>
  <c r="BI18" i="14"/>
  <c r="BR18" i="14" s="1"/>
  <c r="BH39" i="14"/>
  <c r="BL45" i="14"/>
  <c r="BK45" i="14"/>
  <c r="BK38" i="14"/>
  <c r="BM44" i="14"/>
  <c r="BH45" i="14"/>
  <c r="BH42" i="14"/>
  <c r="BJ18" i="14"/>
  <c r="BI39" i="14"/>
  <c r="BR30" i="14"/>
  <c r="BI42" i="14"/>
  <c r="BJ39" i="14"/>
  <c r="BQ40" i="14"/>
  <c r="BF40" i="14"/>
  <c r="BG40" i="14"/>
  <c r="BI40" i="14"/>
  <c r="BM40" i="14"/>
  <c r="BN40" i="14"/>
  <c r="BP40" i="14"/>
  <c r="BO40" i="14"/>
  <c r="BL40" i="14"/>
  <c r="BH40" i="14"/>
  <c r="BJ40" i="14"/>
  <c r="BK40" i="14"/>
  <c r="BR41" i="14"/>
  <c r="BF19" i="14"/>
  <c r="BG19" i="14"/>
  <c r="BH19" i="14"/>
  <c r="BJ19" i="14"/>
  <c r="BN19" i="14"/>
  <c r="BO19" i="14"/>
  <c r="BP19" i="14"/>
  <c r="BQ19" i="14"/>
  <c r="BI19" i="14"/>
  <c r="BK19" i="14"/>
  <c r="BM19" i="14"/>
  <c r="BL19" i="14"/>
  <c r="BF22" i="14"/>
  <c r="BG22" i="14"/>
  <c r="BH22" i="14"/>
  <c r="BJ22" i="14"/>
  <c r="BN22" i="14"/>
  <c r="BO22" i="14"/>
  <c r="BQ22" i="14"/>
  <c r="BI22" i="14"/>
  <c r="BP22" i="14"/>
  <c r="BM22" i="14"/>
  <c r="BK22" i="14"/>
  <c r="BL22" i="14"/>
  <c r="BF28" i="14"/>
  <c r="BG28" i="14"/>
  <c r="BH28" i="14"/>
  <c r="BJ28" i="14"/>
  <c r="BN28" i="14"/>
  <c r="BO28" i="14"/>
  <c r="BQ28" i="14"/>
  <c r="BP28" i="14"/>
  <c r="BI28" i="14"/>
  <c r="BL28" i="14"/>
  <c r="BM28" i="14"/>
  <c r="BK28" i="14"/>
  <c r="BR17" i="14"/>
  <c r="BQ31" i="14"/>
  <c r="BF31" i="14"/>
  <c r="BG31" i="14"/>
  <c r="BI31" i="14"/>
  <c r="BM31" i="14"/>
  <c r="BN31" i="14"/>
  <c r="BP31" i="14"/>
  <c r="BO31" i="14"/>
  <c r="BH31" i="14"/>
  <c r="BJ31" i="14"/>
  <c r="BK31" i="14"/>
  <c r="BL31" i="14"/>
  <c r="BR33" i="14"/>
  <c r="BR36" i="14"/>
  <c r="BF26" i="14"/>
  <c r="BG26" i="14"/>
  <c r="BH26" i="14"/>
  <c r="BJ26" i="14"/>
  <c r="BN26" i="14"/>
  <c r="BI26" i="14"/>
  <c r="BK26" i="14"/>
  <c r="BL26" i="14"/>
  <c r="BM26" i="14"/>
  <c r="BO26" i="14"/>
  <c r="BP26" i="14"/>
  <c r="BQ26" i="14"/>
  <c r="BF23" i="14"/>
  <c r="BG23" i="14"/>
  <c r="BH23" i="14"/>
  <c r="BJ23" i="14"/>
  <c r="BM23" i="14"/>
  <c r="BI23" i="14"/>
  <c r="BK23" i="14"/>
  <c r="BL23" i="14"/>
  <c r="BN23" i="14"/>
  <c r="BO23" i="14"/>
  <c r="BQ23" i="14"/>
  <c r="BP23" i="14"/>
  <c r="BQ35" i="14"/>
  <c r="BF35" i="14"/>
  <c r="BG35" i="14"/>
  <c r="BI35" i="14"/>
  <c r="BK35" i="14"/>
  <c r="BM35" i="14"/>
  <c r="BH35" i="14"/>
  <c r="BJ35" i="14"/>
  <c r="BL35" i="14"/>
  <c r="BP35" i="14"/>
  <c r="BN35" i="14"/>
  <c r="BO35" i="14"/>
  <c r="BR48" i="14"/>
  <c r="BF29" i="14"/>
  <c r="BG29" i="14"/>
  <c r="BH29" i="14"/>
  <c r="BJ29" i="14"/>
  <c r="BL29" i="14"/>
  <c r="BN29" i="14"/>
  <c r="BI29" i="14"/>
  <c r="BK29" i="14"/>
  <c r="BM29" i="14"/>
  <c r="BP29" i="14"/>
  <c r="BO29" i="14"/>
  <c r="BQ29" i="14"/>
  <c r="BR49" i="14"/>
  <c r="BF25" i="14"/>
  <c r="BG25" i="14"/>
  <c r="BH25" i="14"/>
  <c r="BJ25" i="14"/>
  <c r="BN25" i="14"/>
  <c r="BO25" i="14"/>
  <c r="BQ25" i="14"/>
  <c r="BP25" i="14"/>
  <c r="BI25" i="14"/>
  <c r="BK25" i="14"/>
  <c r="BL25" i="14"/>
  <c r="BM25" i="14"/>
  <c r="BR24" i="14"/>
  <c r="BQ32" i="14"/>
  <c r="BF32" i="14"/>
  <c r="BG32" i="14"/>
  <c r="BI32" i="14"/>
  <c r="BK32" i="14"/>
  <c r="BM32" i="14"/>
  <c r="BH32" i="14"/>
  <c r="BJ32" i="14"/>
  <c r="BL32" i="14"/>
  <c r="BN32" i="14"/>
  <c r="BO32" i="14"/>
  <c r="BP32" i="14"/>
  <c r="BP43" i="14"/>
  <c r="BQ43" i="14"/>
  <c r="BF43" i="14"/>
  <c r="BH43" i="14"/>
  <c r="BL43" i="14"/>
  <c r="BM43" i="14"/>
  <c r="BO43" i="14"/>
  <c r="BN43" i="14"/>
  <c r="BG43" i="14"/>
  <c r="BI43" i="14"/>
  <c r="BJ43" i="14"/>
  <c r="BK43" i="14"/>
  <c r="BQ34" i="14"/>
  <c r="BF34" i="14"/>
  <c r="BG34" i="14"/>
  <c r="BI34" i="14"/>
  <c r="BM34" i="14"/>
  <c r="BN34" i="14"/>
  <c r="BP34" i="14"/>
  <c r="BO34" i="14"/>
  <c r="BJ34" i="14"/>
  <c r="BH34" i="14"/>
  <c r="BK34" i="14"/>
  <c r="BL34" i="14"/>
  <c r="BP46" i="14"/>
  <c r="BQ46" i="14"/>
  <c r="BF46" i="14"/>
  <c r="BH46" i="14"/>
  <c r="BL46" i="14"/>
  <c r="BM46" i="14"/>
  <c r="BO46" i="14"/>
  <c r="BN46" i="14"/>
  <c r="BG46" i="14"/>
  <c r="BI46" i="14"/>
  <c r="BJ46" i="14"/>
  <c r="BK46" i="14"/>
  <c r="BQ37" i="14"/>
  <c r="BF37" i="14"/>
  <c r="BG37" i="14"/>
  <c r="BI37" i="14"/>
  <c r="BM37" i="14"/>
  <c r="BN37" i="14"/>
  <c r="BO37" i="14"/>
  <c r="BP37" i="14"/>
  <c r="BH37" i="14"/>
  <c r="BJ37" i="14"/>
  <c r="BK37" i="14"/>
  <c r="BL37" i="14"/>
  <c r="BF20" i="14"/>
  <c r="BG20" i="14"/>
  <c r="BH20" i="14"/>
  <c r="BJ20" i="14"/>
  <c r="BL20" i="14"/>
  <c r="BI20" i="14"/>
  <c r="BK20" i="14"/>
  <c r="BM20" i="14"/>
  <c r="BN20" i="14"/>
  <c r="BO20" i="14"/>
  <c r="BP20" i="14"/>
  <c r="BQ20" i="14"/>
  <c r="BP47" i="14"/>
  <c r="BQ47" i="14"/>
  <c r="BF47" i="14"/>
  <c r="BH47" i="14"/>
  <c r="BJ47" i="14"/>
  <c r="BG47" i="14"/>
  <c r="BI47" i="14"/>
  <c r="BK47" i="14"/>
  <c r="BO47" i="14"/>
  <c r="BL47" i="14"/>
  <c r="BM47" i="14"/>
  <c r="BN47" i="14"/>
  <c r="BP50" i="14"/>
  <c r="BQ50" i="14"/>
  <c r="BF50" i="14"/>
  <c r="BH50" i="14"/>
  <c r="BJ50" i="14"/>
  <c r="BG50" i="14"/>
  <c r="BI50" i="14"/>
  <c r="BK50" i="14"/>
  <c r="BL50" i="14"/>
  <c r="BM50" i="14"/>
  <c r="BN50" i="14"/>
  <c r="BO50" i="14"/>
  <c r="AI81" i="9"/>
  <c r="AM96" i="9"/>
  <c r="AI74" i="9"/>
  <c r="AI80" i="9"/>
  <c r="AI73" i="9"/>
  <c r="AI82" i="9"/>
  <c r="AM99" i="9"/>
  <c r="AI94" i="9"/>
  <c r="AI68" i="9"/>
  <c r="AI70" i="9"/>
  <c r="AI72" i="9"/>
  <c r="AI101" i="9"/>
  <c r="AI88" i="9"/>
  <c r="AI90" i="9"/>
  <c r="AI69" i="9"/>
  <c r="AI79" i="9"/>
  <c r="AI86" i="9"/>
  <c r="AI77" i="9"/>
  <c r="AI83" i="9"/>
  <c r="AI98" i="9"/>
  <c r="AI71" i="9"/>
  <c r="AJ87" i="9"/>
  <c r="AI89" i="9"/>
  <c r="AI78" i="9"/>
  <c r="AI95" i="9"/>
  <c r="AI84" i="9"/>
  <c r="AI85" i="9"/>
  <c r="AI76" i="9"/>
  <c r="AJ100" i="9"/>
  <c r="AI91" i="9"/>
  <c r="AI97" i="9"/>
  <c r="AI67" i="9"/>
  <c r="AK93" i="9"/>
  <c r="AI75" i="9"/>
  <c r="AI92" i="9"/>
  <c r="AI43" i="9"/>
  <c r="AI29" i="9"/>
  <c r="AI22" i="9"/>
  <c r="AI35" i="9"/>
  <c r="AI18" i="9"/>
  <c r="AI25" i="9"/>
  <c r="AI24" i="9"/>
  <c r="AI50" i="9"/>
  <c r="AI27" i="9"/>
  <c r="AI33" i="9"/>
  <c r="AI41" i="9"/>
  <c r="AI31" i="9"/>
  <c r="AI36" i="9"/>
  <c r="AI21" i="9"/>
  <c r="AI32" i="9"/>
  <c r="AI20" i="9"/>
  <c r="AI42" i="9"/>
  <c r="AI44" i="9"/>
  <c r="AI38" i="9"/>
  <c r="AI17" i="9"/>
  <c r="AI46" i="9"/>
  <c r="AI30" i="9"/>
  <c r="AI39" i="9"/>
  <c r="AI34" i="9"/>
  <c r="AI28" i="9"/>
  <c r="AI48" i="9"/>
  <c r="AI47" i="9"/>
  <c r="AI26" i="9"/>
  <c r="AI16" i="9"/>
  <c r="AI40" i="9"/>
  <c r="AI19" i="9"/>
  <c r="AI23" i="9"/>
  <c r="AI45" i="9"/>
  <c r="AI49" i="9"/>
  <c r="AI37" i="9"/>
  <c r="BR39" i="14" l="1"/>
  <c r="BR85" i="14"/>
  <c r="BR81" i="14"/>
  <c r="BR78" i="14"/>
  <c r="BR38" i="14"/>
  <c r="BR42" i="14"/>
  <c r="BR44" i="14"/>
  <c r="BR101" i="14"/>
  <c r="BR97" i="14"/>
  <c r="BR74" i="14"/>
  <c r="BR103" i="14"/>
  <c r="BR104" i="14"/>
  <c r="BR102" i="14"/>
  <c r="BR82" i="14"/>
  <c r="BR100" i="14"/>
  <c r="BR87" i="14"/>
  <c r="BR91" i="14"/>
  <c r="BR95" i="14"/>
  <c r="BR76" i="14"/>
  <c r="BR20" i="14"/>
  <c r="BR37" i="14"/>
  <c r="BR23" i="14"/>
  <c r="BR26" i="14"/>
  <c r="BR19" i="14"/>
  <c r="BR34" i="14"/>
  <c r="BR31" i="14"/>
  <c r="BR25" i="14"/>
  <c r="BR50" i="14"/>
  <c r="BR47" i="14"/>
  <c r="BR46" i="14"/>
  <c r="BR43" i="14"/>
  <c r="BR29" i="14"/>
  <c r="BR28" i="14"/>
  <c r="BR22" i="14"/>
  <c r="BR40" i="14"/>
  <c r="BR32" i="14"/>
  <c r="BR35" i="14"/>
  <c r="AJ91" i="9"/>
  <c r="AJ82" i="9"/>
  <c r="AJ73" i="9"/>
  <c r="AJ92" i="9"/>
  <c r="AJ85" i="9"/>
  <c r="AJ69" i="9"/>
  <c r="AJ74" i="9"/>
  <c r="AJ67" i="9"/>
  <c r="AJ84" i="9"/>
  <c r="AJ98" i="9"/>
  <c r="AJ90" i="9"/>
  <c r="AJ94" i="9"/>
  <c r="AN96" i="9"/>
  <c r="AJ77" i="9"/>
  <c r="AK100" i="9"/>
  <c r="AJ89" i="9"/>
  <c r="AK87" i="9"/>
  <c r="AJ71" i="9"/>
  <c r="AJ78" i="9"/>
  <c r="AJ86" i="9"/>
  <c r="AJ75" i="9"/>
  <c r="AJ79" i="9"/>
  <c r="AJ80" i="9"/>
  <c r="AJ97" i="9"/>
  <c r="AJ95" i="9"/>
  <c r="AJ83" i="9"/>
  <c r="AJ88" i="9"/>
  <c r="AN99" i="9"/>
  <c r="AJ101" i="9"/>
  <c r="AJ72" i="9"/>
  <c r="AJ76" i="9"/>
  <c r="AJ70" i="9"/>
  <c r="AL93" i="9"/>
  <c r="AJ68" i="9"/>
  <c r="AJ81" i="9"/>
  <c r="AJ40" i="9"/>
  <c r="AJ16" i="9"/>
  <c r="AJ41" i="9"/>
  <c r="AJ30" i="9"/>
  <c r="AJ44" i="9"/>
  <c r="AJ26" i="9"/>
  <c r="AJ47" i="9"/>
  <c r="AJ27" i="9"/>
  <c r="AJ22" i="9"/>
  <c r="AJ25" i="9"/>
  <c r="AJ18" i="9"/>
  <c r="AJ33" i="9"/>
  <c r="AJ21" i="9"/>
  <c r="AJ34" i="9"/>
  <c r="AJ37" i="9"/>
  <c r="AJ39" i="9"/>
  <c r="AJ49" i="9"/>
  <c r="AJ20" i="9"/>
  <c r="AJ32" i="9"/>
  <c r="AJ29" i="9"/>
  <c r="AJ31" i="9"/>
  <c r="AJ42" i="9"/>
  <c r="AJ35" i="9"/>
  <c r="AJ45" i="9"/>
  <c r="AJ46" i="9"/>
  <c r="AJ23" i="9"/>
  <c r="AJ48" i="9"/>
  <c r="AJ17" i="9"/>
  <c r="AJ50" i="9"/>
  <c r="AJ19" i="9"/>
  <c r="AJ28" i="9"/>
  <c r="AJ38" i="9"/>
  <c r="AJ36" i="9"/>
  <c r="AJ24" i="9"/>
  <c r="AJ43" i="9"/>
  <c r="AK71" i="9" l="1"/>
  <c r="AK72" i="9"/>
  <c r="AK101" i="9"/>
  <c r="AK85" i="9"/>
  <c r="AO99" i="9"/>
  <c r="AK98" i="9"/>
  <c r="AK88" i="9"/>
  <c r="AK73" i="9"/>
  <c r="AK70" i="9"/>
  <c r="AK83" i="9"/>
  <c r="AK86" i="9"/>
  <c r="AK67" i="9"/>
  <c r="AK82" i="9"/>
  <c r="AK90" i="9"/>
  <c r="AK68" i="9"/>
  <c r="AK75" i="9"/>
  <c r="AK77" i="9"/>
  <c r="AK94" i="9"/>
  <c r="AK81" i="9"/>
  <c r="AL87" i="9"/>
  <c r="AK79" i="9"/>
  <c r="AK92" i="9"/>
  <c r="AL100" i="9"/>
  <c r="AO96" i="9"/>
  <c r="AK91" i="9"/>
  <c r="AK97" i="9"/>
  <c r="AK69" i="9"/>
  <c r="AK80" i="9"/>
  <c r="AK89" i="9"/>
  <c r="AM93" i="9"/>
  <c r="AK84" i="9"/>
  <c r="AK76" i="9"/>
  <c r="AK95" i="9"/>
  <c r="AK78" i="9"/>
  <c r="AK74" i="9"/>
  <c r="AK26" i="9"/>
  <c r="AK43" i="9"/>
  <c r="AK18" i="9"/>
  <c r="AK42" i="9"/>
  <c r="AK39" i="9"/>
  <c r="AK25" i="9"/>
  <c r="AK30" i="9"/>
  <c r="AK45" i="9"/>
  <c r="AK35" i="9"/>
  <c r="AK44" i="9"/>
  <c r="AK24" i="9"/>
  <c r="AK48" i="9"/>
  <c r="AK37" i="9"/>
  <c r="AK41" i="9"/>
  <c r="AK19" i="9"/>
  <c r="AK34" i="9"/>
  <c r="AK16" i="9"/>
  <c r="AK33" i="9"/>
  <c r="AK50" i="9"/>
  <c r="AK49" i="9"/>
  <c r="AK36" i="9"/>
  <c r="AK31" i="9"/>
  <c r="AK38" i="9"/>
  <c r="AK29" i="9"/>
  <c r="AK27" i="9"/>
  <c r="AK20" i="9"/>
  <c r="AK17" i="9"/>
  <c r="AK22" i="9"/>
  <c r="AK23" i="9"/>
  <c r="AK28" i="9"/>
  <c r="AK46" i="9"/>
  <c r="AK32" i="9"/>
  <c r="AK21" i="9"/>
  <c r="AK47" i="9"/>
  <c r="AK40" i="9"/>
  <c r="AL67" i="9" l="1"/>
  <c r="AP99" i="9"/>
  <c r="AL83" i="9"/>
  <c r="AL92" i="9"/>
  <c r="AL68" i="9"/>
  <c r="AL76" i="9"/>
  <c r="AM87" i="9"/>
  <c r="AL90" i="9"/>
  <c r="AL73" i="9"/>
  <c r="AL72" i="9"/>
  <c r="AL94" i="9"/>
  <c r="AL86" i="9"/>
  <c r="AM100" i="9"/>
  <c r="AL75" i="9"/>
  <c r="AL95" i="9"/>
  <c r="AN93" i="9"/>
  <c r="AP96" i="9"/>
  <c r="AL89" i="9"/>
  <c r="AL77" i="9"/>
  <c r="AL78" i="9"/>
  <c r="AL70" i="9"/>
  <c r="AL97" i="9"/>
  <c r="AL84" i="9"/>
  <c r="AL81" i="9"/>
  <c r="AL82" i="9"/>
  <c r="AL88" i="9"/>
  <c r="AL71" i="9"/>
  <c r="AL98" i="9"/>
  <c r="AL74" i="9"/>
  <c r="AL80" i="9"/>
  <c r="AL85" i="9"/>
  <c r="AL79" i="9"/>
  <c r="AL101" i="9"/>
  <c r="AL69" i="9"/>
  <c r="AL91" i="9"/>
  <c r="AL28" i="9"/>
  <c r="AL48" i="9"/>
  <c r="AL38" i="9"/>
  <c r="AL47" i="9"/>
  <c r="AL42" i="9"/>
  <c r="AL25" i="9"/>
  <c r="AL16" i="9"/>
  <c r="AL49" i="9"/>
  <c r="AL33" i="9"/>
  <c r="AL23" i="9"/>
  <c r="AL39" i="9"/>
  <c r="AL22" i="9"/>
  <c r="AL44" i="9"/>
  <c r="AL17" i="9"/>
  <c r="AL35" i="9"/>
  <c r="AL29" i="9"/>
  <c r="AL40" i="9"/>
  <c r="AL24" i="9"/>
  <c r="AL31" i="9"/>
  <c r="AL34" i="9"/>
  <c r="AL21" i="9"/>
  <c r="AL36" i="9"/>
  <c r="AL19" i="9"/>
  <c r="AL18" i="9"/>
  <c r="AL32" i="9"/>
  <c r="AL20" i="9"/>
  <c r="AL41" i="9"/>
  <c r="AL45" i="9"/>
  <c r="AL43" i="9"/>
  <c r="AL46" i="9"/>
  <c r="AL27" i="9"/>
  <c r="AL50" i="9"/>
  <c r="AL37" i="9"/>
  <c r="AL30" i="9"/>
  <c r="AL26" i="9"/>
  <c r="AM89" i="9" l="1"/>
  <c r="AM91" i="9"/>
  <c r="AM68" i="9"/>
  <c r="AM69" i="9"/>
  <c r="AM97" i="9"/>
  <c r="AM101" i="9"/>
  <c r="AM83" i="9"/>
  <c r="AM95" i="9"/>
  <c r="AM78" i="9"/>
  <c r="AM75" i="9"/>
  <c r="AM90" i="9"/>
  <c r="AM81" i="9"/>
  <c r="AM80" i="9"/>
  <c r="AM94" i="9"/>
  <c r="AM72" i="9"/>
  <c r="AM70" i="9"/>
  <c r="AM88" i="9"/>
  <c r="AQ99" i="9"/>
  <c r="AR99" i="9" s="1"/>
  <c r="AS99" i="9" s="1"/>
  <c r="AQ96" i="9"/>
  <c r="AR96" i="9" s="1"/>
  <c r="AS96" i="9" s="1"/>
  <c r="AO93" i="9"/>
  <c r="AM73" i="9"/>
  <c r="AN100" i="9"/>
  <c r="AN87" i="9"/>
  <c r="AM86" i="9"/>
  <c r="AM76" i="9"/>
  <c r="AM84" i="9"/>
  <c r="AM74" i="9"/>
  <c r="AM92" i="9"/>
  <c r="AM98" i="9"/>
  <c r="AM71" i="9"/>
  <c r="AM79" i="9"/>
  <c r="AM85" i="9"/>
  <c r="AM82" i="9"/>
  <c r="AM77" i="9"/>
  <c r="AM67" i="9"/>
  <c r="AM22" i="9"/>
  <c r="AM26" i="9"/>
  <c r="AM40" i="9"/>
  <c r="AM36" i="9"/>
  <c r="AM29" i="9"/>
  <c r="AM23" i="9"/>
  <c r="AM47" i="9"/>
  <c r="AM24" i="9"/>
  <c r="AM39" i="9"/>
  <c r="AM45" i="9"/>
  <c r="AM21" i="9"/>
  <c r="AM33" i="9"/>
  <c r="AM46" i="9"/>
  <c r="AM34" i="9"/>
  <c r="AM49" i="9"/>
  <c r="AM48" i="9"/>
  <c r="AM18" i="9"/>
  <c r="AM25" i="9"/>
  <c r="AM43" i="9"/>
  <c r="AM42" i="9"/>
  <c r="AM30" i="9"/>
  <c r="AM37" i="9"/>
  <c r="AM41" i="9"/>
  <c r="AM35" i="9"/>
  <c r="AM38" i="9"/>
  <c r="AM50" i="9"/>
  <c r="AM20" i="9"/>
  <c r="AM17" i="9"/>
  <c r="AM19" i="9"/>
  <c r="AM27" i="9"/>
  <c r="AM32" i="9"/>
  <c r="AM31" i="9"/>
  <c r="AM44" i="9"/>
  <c r="AM16" i="9"/>
  <c r="AM28" i="9"/>
  <c r="AN81" i="9" l="1"/>
  <c r="AN71" i="9"/>
  <c r="AN88" i="9"/>
  <c r="AN98" i="9"/>
  <c r="AN92" i="9"/>
  <c r="AN75" i="9"/>
  <c r="AO100" i="9"/>
  <c r="AN74" i="9"/>
  <c r="AN72" i="9"/>
  <c r="AN78" i="9"/>
  <c r="AN82" i="9"/>
  <c r="AN73" i="9"/>
  <c r="AN68" i="9"/>
  <c r="AN84" i="9"/>
  <c r="AP93" i="9"/>
  <c r="AN91" i="9"/>
  <c r="AN90" i="9"/>
  <c r="AN69" i="9"/>
  <c r="AN77" i="9"/>
  <c r="AN85" i="9"/>
  <c r="AN94" i="9"/>
  <c r="AN95" i="9"/>
  <c r="AO87" i="9"/>
  <c r="AN97" i="9"/>
  <c r="AN83" i="9"/>
  <c r="AN89" i="9"/>
  <c r="AN86" i="9"/>
  <c r="AN101" i="9"/>
  <c r="AN67" i="9"/>
  <c r="AN70" i="9"/>
  <c r="AN79" i="9"/>
  <c r="AN76" i="9"/>
  <c r="AN80" i="9"/>
  <c r="AN25" i="9"/>
  <c r="AN41" i="9"/>
  <c r="AN16" i="9"/>
  <c r="AN37" i="9"/>
  <c r="AN36" i="9"/>
  <c r="AN49" i="9"/>
  <c r="AN39" i="9"/>
  <c r="AN34" i="9"/>
  <c r="AN24" i="9"/>
  <c r="AN26" i="9"/>
  <c r="AN35" i="9"/>
  <c r="AN33" i="9"/>
  <c r="AN28" i="9"/>
  <c r="AN18" i="9"/>
  <c r="AN29" i="9"/>
  <c r="AN17" i="9"/>
  <c r="AN45" i="9"/>
  <c r="AN20" i="9"/>
  <c r="AN42" i="9"/>
  <c r="AN27" i="9"/>
  <c r="AN23" i="9"/>
  <c r="AN19" i="9"/>
  <c r="AN21" i="9"/>
  <c r="AN48" i="9"/>
  <c r="AN44" i="9"/>
  <c r="AN30" i="9"/>
  <c r="AN40" i="9"/>
  <c r="AN31" i="9"/>
  <c r="AN50" i="9"/>
  <c r="AN32" i="9"/>
  <c r="AN38" i="9"/>
  <c r="AN43" i="9"/>
  <c r="AN46" i="9"/>
  <c r="AN47" i="9"/>
  <c r="AN22" i="9"/>
  <c r="AO70" i="9" l="1"/>
  <c r="AO101" i="9"/>
  <c r="AO98" i="9"/>
  <c r="AO86" i="9"/>
  <c r="AO72" i="9"/>
  <c r="AO76" i="9"/>
  <c r="AO97" i="9"/>
  <c r="AO90" i="9"/>
  <c r="AO85" i="9"/>
  <c r="AO69" i="9"/>
  <c r="AP87" i="9"/>
  <c r="AO92" i="9"/>
  <c r="AO67" i="9"/>
  <c r="AO82" i="9"/>
  <c r="AO91" i="9"/>
  <c r="AO94" i="9"/>
  <c r="AO84" i="9"/>
  <c r="AO71" i="9"/>
  <c r="AO77" i="9"/>
  <c r="AO81" i="9"/>
  <c r="AO75" i="9"/>
  <c r="AO73" i="9"/>
  <c r="AO95" i="9"/>
  <c r="AO78" i="9"/>
  <c r="AO88" i="9"/>
  <c r="AO80" i="9"/>
  <c r="AQ93" i="9"/>
  <c r="AR93" i="9" s="1"/>
  <c r="AS93" i="9" s="1"/>
  <c r="AO74" i="9"/>
  <c r="AO89" i="9"/>
  <c r="AO79" i="9"/>
  <c r="AO83" i="9"/>
  <c r="AO68" i="9"/>
  <c r="AP100" i="9"/>
  <c r="AO48" i="9"/>
  <c r="AO36" i="9"/>
  <c r="AO50" i="9"/>
  <c r="AO45" i="9"/>
  <c r="AO47" i="9"/>
  <c r="AO19" i="9"/>
  <c r="AO26" i="9"/>
  <c r="AO16" i="9"/>
  <c r="AO23" i="9"/>
  <c r="AO18" i="9"/>
  <c r="AO20" i="9"/>
  <c r="AO32" i="9"/>
  <c r="AO49" i="9"/>
  <c r="AO35" i="9"/>
  <c r="AO17" i="9"/>
  <c r="AO24" i="9"/>
  <c r="AO46" i="9"/>
  <c r="AO29" i="9"/>
  <c r="AO43" i="9"/>
  <c r="AO27" i="9"/>
  <c r="AO41" i="9"/>
  <c r="AO22" i="9"/>
  <c r="AO33" i="9"/>
  <c r="AO21" i="9"/>
  <c r="AO31" i="9"/>
  <c r="AO37" i="9"/>
  <c r="AO40" i="9"/>
  <c r="AO30" i="9"/>
  <c r="AO34" i="9"/>
  <c r="AO44" i="9"/>
  <c r="AO42" i="9"/>
  <c r="AO28" i="9"/>
  <c r="AO38" i="9"/>
  <c r="AO39" i="9"/>
  <c r="AO25" i="9"/>
  <c r="AP72" i="9" l="1"/>
  <c r="AP69" i="9"/>
  <c r="AP80" i="9"/>
  <c r="AP81" i="9"/>
  <c r="AP90" i="9"/>
  <c r="AP101" i="9"/>
  <c r="AP78" i="9"/>
  <c r="AP76" i="9"/>
  <c r="AP84" i="9"/>
  <c r="AP74" i="9"/>
  <c r="AP75" i="9"/>
  <c r="AP85" i="9"/>
  <c r="AP82" i="9"/>
  <c r="AP71" i="9"/>
  <c r="AP95" i="9"/>
  <c r="AQ87" i="9"/>
  <c r="AR87" i="9" s="1"/>
  <c r="AS87" i="9" s="1"/>
  <c r="AP94" i="9"/>
  <c r="AP73" i="9"/>
  <c r="AP98" i="9"/>
  <c r="AP68" i="9"/>
  <c r="AP70" i="9"/>
  <c r="AP92" i="9"/>
  <c r="AP79" i="9"/>
  <c r="AP89" i="9"/>
  <c r="AP86" i="9"/>
  <c r="AP91" i="9"/>
  <c r="AQ100" i="9"/>
  <c r="AR100" i="9" s="1"/>
  <c r="AS100" i="9" s="1"/>
  <c r="AP83" i="9"/>
  <c r="AP77" i="9"/>
  <c r="AP88" i="9"/>
  <c r="AP67" i="9"/>
  <c r="AP97" i="9"/>
  <c r="AP29" i="9"/>
  <c r="AP33" i="9"/>
  <c r="AP18" i="9"/>
  <c r="AP16" i="9"/>
  <c r="AP21" i="9"/>
  <c r="AP34" i="9"/>
  <c r="AP20" i="9"/>
  <c r="AP47" i="9"/>
  <c r="AP24" i="9"/>
  <c r="AP39" i="9"/>
  <c r="AP38" i="9"/>
  <c r="AP17" i="9"/>
  <c r="AP36" i="9"/>
  <c r="AP32" i="9"/>
  <c r="AP25" i="9"/>
  <c r="AP46" i="9"/>
  <c r="AP40" i="9"/>
  <c r="AP50" i="9"/>
  <c r="AP28" i="9"/>
  <c r="AP35" i="9"/>
  <c r="AP48" i="9"/>
  <c r="AP44" i="9"/>
  <c r="AP19" i="9"/>
  <c r="AP22" i="9"/>
  <c r="AP30" i="9"/>
  <c r="AP45" i="9"/>
  <c r="AP41" i="9"/>
  <c r="AP23" i="9"/>
  <c r="AP37" i="9"/>
  <c r="AP27" i="9"/>
  <c r="AP42" i="9"/>
  <c r="AP31" i="9"/>
  <c r="AP43" i="9"/>
  <c r="AP49" i="9"/>
  <c r="AP26" i="9"/>
  <c r="AQ85" i="9" l="1"/>
  <c r="AR85" i="9" s="1"/>
  <c r="AS85" i="9" s="1"/>
  <c r="AQ94" i="9"/>
  <c r="AR94" i="9" s="1"/>
  <c r="AS94" i="9" s="1"/>
  <c r="AQ79" i="9"/>
  <c r="AR79" i="9" s="1"/>
  <c r="AS79" i="9" s="1"/>
  <c r="AQ90" i="9"/>
  <c r="AR90" i="9" s="1"/>
  <c r="AS90" i="9" s="1"/>
  <c r="AQ92" i="9"/>
  <c r="AR92" i="9" s="1"/>
  <c r="AS92" i="9" s="1"/>
  <c r="AQ70" i="9"/>
  <c r="AR70" i="9" s="1"/>
  <c r="AS70" i="9" s="1"/>
  <c r="AQ91" i="9"/>
  <c r="AR91" i="9" s="1"/>
  <c r="AS91" i="9" s="1"/>
  <c r="AQ68" i="9"/>
  <c r="AR68" i="9" s="1"/>
  <c r="AS68" i="9" s="1"/>
  <c r="AQ71" i="9"/>
  <c r="AR71" i="9" s="1"/>
  <c r="AS71" i="9" s="1"/>
  <c r="AQ101" i="9"/>
  <c r="AR101" i="9" s="1"/>
  <c r="AS101" i="9" s="1"/>
  <c r="AQ73" i="9"/>
  <c r="AR73" i="9" s="1"/>
  <c r="AS73" i="9" s="1"/>
  <c r="AQ77" i="9"/>
  <c r="AR77" i="9" s="1"/>
  <c r="AS77" i="9" s="1"/>
  <c r="AQ83" i="9"/>
  <c r="AR83" i="9" s="1"/>
  <c r="AS83" i="9" s="1"/>
  <c r="AQ80" i="9"/>
  <c r="AR80" i="9" s="1"/>
  <c r="AS80" i="9" s="1"/>
  <c r="AQ76" i="9"/>
  <c r="AR76" i="9" s="1"/>
  <c r="AS76" i="9" s="1"/>
  <c r="AQ69" i="9"/>
  <c r="AR69" i="9" s="1"/>
  <c r="AS69" i="9" s="1"/>
  <c r="AQ89" i="9"/>
  <c r="AR89" i="9" s="1"/>
  <c r="AS89" i="9" s="1"/>
  <c r="AQ95" i="9"/>
  <c r="AR95" i="9" s="1"/>
  <c r="AS95" i="9" s="1"/>
  <c r="AQ98" i="9"/>
  <c r="AR98" i="9" s="1"/>
  <c r="AS98" i="9" s="1"/>
  <c r="AQ88" i="9"/>
  <c r="AR88" i="9" s="1"/>
  <c r="AS88" i="9" s="1"/>
  <c r="AQ75" i="9"/>
  <c r="AR75" i="9" s="1"/>
  <c r="AS75" i="9" s="1"/>
  <c r="AQ74" i="9"/>
  <c r="AR74" i="9" s="1"/>
  <c r="AS74" i="9" s="1"/>
  <c r="AQ81" i="9"/>
  <c r="AR81" i="9" s="1"/>
  <c r="AS81" i="9" s="1"/>
  <c r="AQ84" i="9"/>
  <c r="AR84" i="9" s="1"/>
  <c r="AS84" i="9" s="1"/>
  <c r="AQ97" i="9"/>
  <c r="AR97" i="9" s="1"/>
  <c r="AS97" i="9" s="1"/>
  <c r="AQ86" i="9"/>
  <c r="AR86" i="9" s="1"/>
  <c r="AS86" i="9" s="1"/>
  <c r="AQ67" i="9"/>
  <c r="AR67" i="9" s="1"/>
  <c r="AS67" i="9" s="1"/>
  <c r="AQ82" i="9"/>
  <c r="AR82" i="9" s="1"/>
  <c r="AS82" i="9" s="1"/>
  <c r="AQ78" i="9"/>
  <c r="AR78" i="9" s="1"/>
  <c r="AS78" i="9" s="1"/>
  <c r="AQ72" i="9"/>
  <c r="AR72" i="9" s="1"/>
  <c r="AS72" i="9" s="1"/>
  <c r="AQ34" i="9"/>
  <c r="AR34" i="9" s="1"/>
  <c r="AS34" i="9" s="1"/>
  <c r="AQ17" i="9"/>
  <c r="AR17" i="9" s="1"/>
  <c r="AS17" i="9" s="1"/>
  <c r="AQ40" i="9"/>
  <c r="AR40" i="9" s="1"/>
  <c r="AS40" i="9" s="1"/>
  <c r="AQ23" i="9"/>
  <c r="AR23" i="9" s="1"/>
  <c r="AS23" i="9" s="1"/>
  <c r="AQ48" i="9"/>
  <c r="AR48" i="9" s="1"/>
  <c r="AS48" i="9" s="1"/>
  <c r="AQ44" i="9"/>
  <c r="AR44" i="9" s="1"/>
  <c r="AS44" i="9" s="1"/>
  <c r="AQ31" i="9"/>
  <c r="AR31" i="9" s="1"/>
  <c r="AS31" i="9" s="1"/>
  <c r="AQ33" i="9"/>
  <c r="AR33" i="9" s="1"/>
  <c r="AS33" i="9" s="1"/>
  <c r="AQ50" i="9"/>
  <c r="AR50" i="9" s="1"/>
  <c r="AS50" i="9" s="1"/>
  <c r="AQ27" i="9"/>
  <c r="AR27" i="9" s="1"/>
  <c r="AS27" i="9" s="1"/>
  <c r="AQ26" i="9"/>
  <c r="AR26" i="9" s="1"/>
  <c r="AS26" i="9" s="1"/>
  <c r="AQ37" i="9"/>
  <c r="AR37" i="9" s="1"/>
  <c r="AS37" i="9" s="1"/>
  <c r="AQ21" i="9"/>
  <c r="AR21" i="9" s="1"/>
  <c r="AS21" i="9" s="1"/>
  <c r="AQ49" i="9"/>
  <c r="AR49" i="9" s="1"/>
  <c r="AS49" i="9" s="1"/>
  <c r="AQ46" i="9"/>
  <c r="AR46" i="9" s="1"/>
  <c r="AS46" i="9" s="1"/>
  <c r="AQ39" i="9"/>
  <c r="AR39" i="9" s="1"/>
  <c r="AS39" i="9" s="1"/>
  <c r="AQ24" i="9"/>
  <c r="AR24" i="9" s="1"/>
  <c r="AS24" i="9" s="1"/>
  <c r="AQ43" i="9"/>
  <c r="AR43" i="9" s="1"/>
  <c r="AS43" i="9" s="1"/>
  <c r="AQ18" i="9"/>
  <c r="AR18" i="9" s="1"/>
  <c r="AS18" i="9" s="1"/>
  <c r="AQ35" i="9"/>
  <c r="AR35" i="9" s="1"/>
  <c r="AS35" i="9" s="1"/>
  <c r="AQ36" i="9"/>
  <c r="AR36" i="9" s="1"/>
  <c r="AS36" i="9" s="1"/>
  <c r="AQ20" i="9"/>
  <c r="AR20" i="9" s="1"/>
  <c r="AS20" i="9" s="1"/>
  <c r="AQ22" i="9"/>
  <c r="AR22" i="9" s="1"/>
  <c r="AS22" i="9" s="1"/>
  <c r="AQ38" i="9"/>
  <c r="AR38" i="9" s="1"/>
  <c r="AS38" i="9" s="1"/>
  <c r="AQ19" i="9"/>
  <c r="AR19" i="9" s="1"/>
  <c r="AS19" i="9" s="1"/>
  <c r="AQ16" i="9"/>
  <c r="AR16" i="9" s="1"/>
  <c r="AS16" i="9" s="1"/>
  <c r="BF88" i="9" s="1"/>
  <c r="AQ41" i="9"/>
  <c r="AR41" i="9" s="1"/>
  <c r="AS41" i="9" s="1"/>
  <c r="AQ25" i="9"/>
  <c r="AR25" i="9" s="1"/>
  <c r="AS25" i="9" s="1"/>
  <c r="AQ45" i="9"/>
  <c r="AR45" i="9" s="1"/>
  <c r="AS45" i="9" s="1"/>
  <c r="AQ32" i="9"/>
  <c r="AR32" i="9" s="1"/>
  <c r="AS32" i="9" s="1"/>
  <c r="AQ47" i="9"/>
  <c r="AR47" i="9" s="1"/>
  <c r="AS47" i="9" s="1"/>
  <c r="AQ42" i="9"/>
  <c r="AR42" i="9" s="1"/>
  <c r="AS42" i="9" s="1"/>
  <c r="AQ30" i="9"/>
  <c r="AR30" i="9" s="1"/>
  <c r="AS30" i="9" s="1"/>
  <c r="AQ28" i="9"/>
  <c r="AR28" i="9" s="1"/>
  <c r="AS28" i="9" s="1"/>
  <c r="AQ29" i="9"/>
  <c r="AR29" i="9" s="1"/>
  <c r="AS29" i="9" s="1"/>
  <c r="BF78" i="9" l="1"/>
  <c r="BF70" i="9"/>
  <c r="BF95" i="9"/>
  <c r="BF25" i="9"/>
  <c r="BF84" i="9"/>
  <c r="BF81" i="9"/>
  <c r="BF29" i="9"/>
  <c r="BF72" i="9"/>
  <c r="BF77" i="9"/>
  <c r="BF44" i="9"/>
  <c r="BF74" i="9"/>
  <c r="BF90" i="9"/>
  <c r="BF22" i="9"/>
  <c r="BF67" i="9"/>
  <c r="BF79" i="9"/>
  <c r="BF32" i="9"/>
  <c r="BF24" i="9"/>
  <c r="AV99" i="9"/>
  <c r="AX99" i="9"/>
  <c r="AV97" i="9"/>
  <c r="AV78" i="9"/>
  <c r="AW99" i="9"/>
  <c r="AW87" i="9"/>
  <c r="AV75" i="9"/>
  <c r="AV86" i="9"/>
  <c r="AV69" i="9"/>
  <c r="AV87" i="9"/>
  <c r="AW96" i="9"/>
  <c r="AV72" i="9"/>
  <c r="AV100" i="9"/>
  <c r="AV90" i="9"/>
  <c r="AV80" i="9"/>
  <c r="AV88" i="9"/>
  <c r="AV89" i="9"/>
  <c r="AV101" i="9"/>
  <c r="AV70" i="9"/>
  <c r="AV77" i="9"/>
  <c r="AV83" i="9"/>
  <c r="AV95" i="9"/>
  <c r="AV76" i="9"/>
  <c r="AV68" i="9"/>
  <c r="AV67" i="9"/>
  <c r="AV81" i="9"/>
  <c r="AV93" i="9"/>
  <c r="AV79" i="9"/>
  <c r="AW93" i="9"/>
  <c r="AV98" i="9"/>
  <c r="AV84" i="9"/>
  <c r="AV94" i="9"/>
  <c r="AY99" i="9"/>
  <c r="AV74" i="9"/>
  <c r="AZ96" i="9"/>
  <c r="AV71" i="9"/>
  <c r="AV91" i="9"/>
  <c r="AV92" i="9"/>
  <c r="AW100" i="9"/>
  <c r="AV82" i="9"/>
  <c r="AX96" i="9"/>
  <c r="AY96" i="9"/>
  <c r="AV96" i="9"/>
  <c r="AX93" i="9"/>
  <c r="AV73" i="9"/>
  <c r="AZ99" i="9"/>
  <c r="AV85" i="9"/>
  <c r="AW91" i="9"/>
  <c r="AX100" i="9"/>
  <c r="AW76" i="9"/>
  <c r="AW85" i="9"/>
  <c r="AW84" i="9"/>
  <c r="AW95" i="9"/>
  <c r="AW70" i="9"/>
  <c r="AX87" i="9"/>
  <c r="AW89" i="9"/>
  <c r="AW92" i="9"/>
  <c r="AW69" i="9"/>
  <c r="AW67" i="9"/>
  <c r="AW78" i="9"/>
  <c r="AY93" i="9"/>
  <c r="AW97" i="9"/>
  <c r="BA99" i="9"/>
  <c r="AW82" i="9"/>
  <c r="AW73" i="9"/>
  <c r="AW79" i="9"/>
  <c r="AW77" i="9"/>
  <c r="AW86" i="9"/>
  <c r="AW74" i="9"/>
  <c r="AW88" i="9"/>
  <c r="AW75" i="9"/>
  <c r="AW72" i="9"/>
  <c r="AW101" i="9"/>
  <c r="AW94" i="9"/>
  <c r="AW68" i="9"/>
  <c r="AW71" i="9"/>
  <c r="AW98" i="9"/>
  <c r="AW83" i="9"/>
  <c r="BA96" i="9"/>
  <c r="AW80" i="9"/>
  <c r="AW81" i="9"/>
  <c r="AW90" i="9"/>
  <c r="BB99" i="9"/>
  <c r="AX88" i="9"/>
  <c r="AX83" i="9"/>
  <c r="AX95" i="9"/>
  <c r="AX97" i="9"/>
  <c r="AZ93" i="9"/>
  <c r="AX79" i="9"/>
  <c r="AX75" i="9"/>
  <c r="AX73" i="9"/>
  <c r="AY100" i="9"/>
  <c r="AX92" i="9"/>
  <c r="AX82" i="9"/>
  <c r="AX91" i="9"/>
  <c r="AX81" i="9"/>
  <c r="AX71" i="9"/>
  <c r="AX69" i="9"/>
  <c r="AX72" i="9"/>
  <c r="AX78" i="9"/>
  <c r="BB96" i="9"/>
  <c r="AX94" i="9"/>
  <c r="AX90" i="9"/>
  <c r="AX98" i="9"/>
  <c r="AX84" i="9"/>
  <c r="AX67" i="9"/>
  <c r="AX70" i="9"/>
  <c r="AX89" i="9"/>
  <c r="AX77" i="9"/>
  <c r="AX68" i="9"/>
  <c r="AX85" i="9"/>
  <c r="AX74" i="9"/>
  <c r="AY87" i="9"/>
  <c r="AX76" i="9"/>
  <c r="AX80" i="9"/>
  <c r="AX86" i="9"/>
  <c r="AX101" i="9"/>
  <c r="AY91" i="9"/>
  <c r="BC96" i="9"/>
  <c r="AY76" i="9"/>
  <c r="AY78" i="9"/>
  <c r="AY86" i="9"/>
  <c r="AY83" i="9"/>
  <c r="AY73" i="9"/>
  <c r="AY88" i="9"/>
  <c r="AY89" i="9"/>
  <c r="BC99" i="9"/>
  <c r="AY68" i="9"/>
  <c r="AY90" i="9"/>
  <c r="AY101" i="9"/>
  <c r="AY74" i="9"/>
  <c r="AY95" i="9"/>
  <c r="AY84" i="9"/>
  <c r="AZ87" i="9"/>
  <c r="AY71" i="9"/>
  <c r="AY82" i="9"/>
  <c r="AY67" i="9"/>
  <c r="AY70" i="9"/>
  <c r="AY75" i="9"/>
  <c r="AY79" i="9"/>
  <c r="AY92" i="9"/>
  <c r="AY80" i="9"/>
  <c r="AY97" i="9"/>
  <c r="AY69" i="9"/>
  <c r="AY72" i="9"/>
  <c r="AY77" i="9"/>
  <c r="AZ100" i="9"/>
  <c r="BA93" i="9"/>
  <c r="AY98" i="9"/>
  <c r="AY85" i="9"/>
  <c r="AY81" i="9"/>
  <c r="AY94" i="9"/>
  <c r="AZ71" i="9"/>
  <c r="AZ88" i="9"/>
  <c r="AZ82" i="9"/>
  <c r="AZ81" i="9"/>
  <c r="AZ91" i="9"/>
  <c r="AZ84" i="9"/>
  <c r="AZ97" i="9"/>
  <c r="AZ68" i="9"/>
  <c r="AZ75" i="9"/>
  <c r="AZ78" i="9"/>
  <c r="AZ86" i="9"/>
  <c r="AZ89" i="9"/>
  <c r="BA100" i="9"/>
  <c r="AZ98" i="9"/>
  <c r="BB93" i="9"/>
  <c r="AZ79" i="9"/>
  <c r="AZ95" i="9"/>
  <c r="AZ85" i="9"/>
  <c r="AZ80" i="9"/>
  <c r="AZ92" i="9"/>
  <c r="AZ77" i="9"/>
  <c r="AZ67" i="9"/>
  <c r="AZ72" i="9"/>
  <c r="AZ73" i="9"/>
  <c r="AZ90" i="9"/>
  <c r="BA87" i="9"/>
  <c r="AZ76" i="9"/>
  <c r="AZ101" i="9"/>
  <c r="AZ83" i="9"/>
  <c r="BD96" i="9"/>
  <c r="AZ70" i="9"/>
  <c r="AZ69" i="9"/>
  <c r="BD99" i="9"/>
  <c r="AZ74" i="9"/>
  <c r="AZ94" i="9"/>
  <c r="BB87" i="9"/>
  <c r="BB100" i="9"/>
  <c r="BA77" i="9"/>
  <c r="BA82" i="9"/>
  <c r="BA78" i="9"/>
  <c r="BA83" i="9"/>
  <c r="BA71" i="9"/>
  <c r="BA73" i="9"/>
  <c r="BA98" i="9"/>
  <c r="BA84" i="9"/>
  <c r="BA67" i="9"/>
  <c r="BA85" i="9"/>
  <c r="BA95" i="9"/>
  <c r="BA72" i="9"/>
  <c r="BA69" i="9"/>
  <c r="BE96" i="9"/>
  <c r="BA89" i="9"/>
  <c r="BA76" i="9"/>
  <c r="BA90" i="9"/>
  <c r="BA75" i="9"/>
  <c r="BA70" i="9"/>
  <c r="BC93" i="9"/>
  <c r="BA94" i="9"/>
  <c r="BA91" i="9"/>
  <c r="BA86" i="9"/>
  <c r="BA80" i="9"/>
  <c r="BE99" i="9"/>
  <c r="BA88" i="9"/>
  <c r="BA79" i="9"/>
  <c r="BA101" i="9"/>
  <c r="BA92" i="9"/>
  <c r="BA97" i="9"/>
  <c r="BA68" i="9"/>
  <c r="BA74" i="9"/>
  <c r="BA81" i="9"/>
  <c r="BB89" i="9"/>
  <c r="BB83" i="9"/>
  <c r="BB75" i="9"/>
  <c r="BB92" i="9"/>
  <c r="BB90" i="9"/>
  <c r="BB97" i="9"/>
  <c r="BB98" i="9"/>
  <c r="BF99" i="9"/>
  <c r="BB80" i="9"/>
  <c r="BF96" i="9"/>
  <c r="BB76" i="9"/>
  <c r="BB79" i="9"/>
  <c r="BB69" i="9"/>
  <c r="BC100" i="9"/>
  <c r="BB91" i="9"/>
  <c r="BD93" i="9"/>
  <c r="BB84" i="9"/>
  <c r="BB68" i="9"/>
  <c r="BB73" i="9"/>
  <c r="BB82" i="9"/>
  <c r="BB70" i="9"/>
  <c r="BB77" i="9"/>
  <c r="BC87" i="9"/>
  <c r="BB86" i="9"/>
  <c r="BB101" i="9"/>
  <c r="BB71" i="9"/>
  <c r="BB95" i="9"/>
  <c r="BB94" i="9"/>
  <c r="BB85" i="9"/>
  <c r="BB78" i="9"/>
  <c r="BB72" i="9"/>
  <c r="BB74" i="9"/>
  <c r="BB88" i="9"/>
  <c r="BB67" i="9"/>
  <c r="BB81" i="9"/>
  <c r="BC81" i="9"/>
  <c r="BC77" i="9"/>
  <c r="BC83" i="9"/>
  <c r="BC79" i="9"/>
  <c r="BC76" i="9"/>
  <c r="BC85" i="9"/>
  <c r="BC88" i="9"/>
  <c r="BC94" i="9"/>
  <c r="BC78" i="9"/>
  <c r="BC95" i="9"/>
  <c r="BC92" i="9"/>
  <c r="BC90" i="9"/>
  <c r="BC67" i="9"/>
  <c r="BC97" i="9"/>
  <c r="BD100" i="9"/>
  <c r="BC68" i="9"/>
  <c r="BC89" i="9"/>
  <c r="BC72" i="9"/>
  <c r="BC86" i="9"/>
  <c r="BE93" i="9"/>
  <c r="BC80" i="9"/>
  <c r="BC91" i="9"/>
  <c r="BC101" i="9"/>
  <c r="BC82" i="9"/>
  <c r="BC75" i="9"/>
  <c r="BC70" i="9"/>
  <c r="BC71" i="9"/>
  <c r="BC74" i="9"/>
  <c r="BC84" i="9"/>
  <c r="BD87" i="9"/>
  <c r="BC69" i="9"/>
  <c r="BC73" i="9"/>
  <c r="BC98" i="9"/>
  <c r="BD70" i="9"/>
  <c r="BD77" i="9"/>
  <c r="BD83" i="9"/>
  <c r="BD81" i="9"/>
  <c r="BD80" i="9"/>
  <c r="BD98" i="9"/>
  <c r="BD75" i="9"/>
  <c r="BE100" i="9"/>
  <c r="BD86" i="9"/>
  <c r="BD94" i="9"/>
  <c r="BD84" i="9"/>
  <c r="BE87" i="9"/>
  <c r="BD92" i="9"/>
  <c r="BD97" i="9"/>
  <c r="BD67" i="9"/>
  <c r="BD88" i="9"/>
  <c r="BD91" i="9"/>
  <c r="BD71" i="9"/>
  <c r="BD101" i="9"/>
  <c r="BD90" i="9"/>
  <c r="BD68" i="9"/>
  <c r="BD69" i="9"/>
  <c r="BD74" i="9"/>
  <c r="BD73" i="9"/>
  <c r="BD72" i="9"/>
  <c r="BD89" i="9"/>
  <c r="BD82" i="9"/>
  <c r="BF93" i="9"/>
  <c r="BD85" i="9"/>
  <c r="BD95" i="9"/>
  <c r="BD78" i="9"/>
  <c r="BD76" i="9"/>
  <c r="BD79" i="9"/>
  <c r="BE98" i="9"/>
  <c r="BE86" i="9"/>
  <c r="BE67" i="9"/>
  <c r="BE68" i="9"/>
  <c r="BE91" i="9"/>
  <c r="BE77" i="9"/>
  <c r="BE79" i="9"/>
  <c r="BE101" i="9"/>
  <c r="BE73" i="9"/>
  <c r="BE72" i="9"/>
  <c r="BE78" i="9"/>
  <c r="BE82" i="9"/>
  <c r="BE80" i="9"/>
  <c r="BF87" i="9"/>
  <c r="BE75" i="9"/>
  <c r="BE89" i="9"/>
  <c r="BE71" i="9"/>
  <c r="BF100" i="9"/>
  <c r="BE92" i="9"/>
  <c r="BE81" i="9"/>
  <c r="BE94" i="9"/>
  <c r="BE90" i="9"/>
  <c r="BE69" i="9"/>
  <c r="BE76" i="9"/>
  <c r="BE97" i="9"/>
  <c r="BE95" i="9"/>
  <c r="BE70" i="9"/>
  <c r="BE84" i="9"/>
  <c r="BE74" i="9"/>
  <c r="BE83" i="9"/>
  <c r="BE85" i="9"/>
  <c r="BE88" i="9"/>
  <c r="BF89" i="9"/>
  <c r="BF46" i="9"/>
  <c r="BF69" i="9"/>
  <c r="BF76" i="9"/>
  <c r="BF20" i="9"/>
  <c r="BF37" i="9"/>
  <c r="BF86" i="9"/>
  <c r="BF80" i="9"/>
  <c r="BF68" i="9"/>
  <c r="BF94" i="9"/>
  <c r="BF92" i="9"/>
  <c r="BF48" i="9"/>
  <c r="BF91" i="9"/>
  <c r="BF85" i="9"/>
  <c r="BF39" i="9"/>
  <c r="BF73" i="9"/>
  <c r="BF82" i="9"/>
  <c r="BF101" i="9"/>
  <c r="BF75" i="9"/>
  <c r="BF71" i="9"/>
  <c r="BF45" i="9"/>
  <c r="BF97" i="9"/>
  <c r="BF98" i="9"/>
  <c r="BF83" i="9"/>
  <c r="BF41" i="9"/>
  <c r="BF23" i="9"/>
  <c r="BF28" i="9"/>
  <c r="BF43" i="9"/>
  <c r="BF26" i="9"/>
  <c r="BF27" i="9"/>
  <c r="BF38" i="9"/>
  <c r="AV43" i="9"/>
  <c r="AV40" i="9"/>
  <c r="AV34" i="9"/>
  <c r="AV27" i="9"/>
  <c r="AV49" i="9"/>
  <c r="AV36" i="9"/>
  <c r="AV42" i="9"/>
  <c r="AV48" i="9"/>
  <c r="AV46" i="9"/>
  <c r="AV44" i="9"/>
  <c r="AV41" i="9"/>
  <c r="AV22" i="9"/>
  <c r="AV35" i="9"/>
  <c r="AV30" i="9"/>
  <c r="AV37" i="9"/>
  <c r="AV29" i="9"/>
  <c r="AV32" i="9"/>
  <c r="AV18" i="9"/>
  <c r="AV21" i="9"/>
  <c r="AV39" i="9"/>
  <c r="AV50" i="9"/>
  <c r="AV31" i="9"/>
  <c r="AV20" i="9"/>
  <c r="AV47" i="9"/>
  <c r="AV16" i="9"/>
  <c r="AV23" i="9"/>
  <c r="AV26" i="9"/>
  <c r="AV17" i="9"/>
  <c r="AV25" i="9"/>
  <c r="AV19" i="9"/>
  <c r="AV45" i="9"/>
  <c r="AV33" i="9"/>
  <c r="AV38" i="9"/>
  <c r="AV24" i="9"/>
  <c r="AV28" i="9"/>
  <c r="AW26" i="9"/>
  <c r="AW37" i="9"/>
  <c r="AW49" i="9"/>
  <c r="AW45" i="9"/>
  <c r="AW23" i="9"/>
  <c r="AW19" i="9"/>
  <c r="AW40" i="9"/>
  <c r="AW35" i="9"/>
  <c r="AW47" i="9"/>
  <c r="AW17" i="9"/>
  <c r="AW16" i="9"/>
  <c r="AW43" i="9"/>
  <c r="AW48" i="9"/>
  <c r="AW28" i="9"/>
  <c r="AW34" i="9"/>
  <c r="AW39" i="9"/>
  <c r="AW30" i="9"/>
  <c r="AW46" i="9"/>
  <c r="AW18" i="9"/>
  <c r="AW41" i="9"/>
  <c r="AW25" i="9"/>
  <c r="AW29" i="9"/>
  <c r="AW42" i="9"/>
  <c r="AW20" i="9"/>
  <c r="AW32" i="9"/>
  <c r="AW21" i="9"/>
  <c r="AW36" i="9"/>
  <c r="AW31" i="9"/>
  <c r="AW24" i="9"/>
  <c r="AW22" i="9"/>
  <c r="AW27" i="9"/>
  <c r="AW44" i="9"/>
  <c r="AW50" i="9"/>
  <c r="AW38" i="9"/>
  <c r="AW33" i="9"/>
  <c r="AX17" i="9"/>
  <c r="AX33" i="9"/>
  <c r="AX49" i="9"/>
  <c r="AX41" i="9"/>
  <c r="AX37" i="9"/>
  <c r="AX44" i="9"/>
  <c r="AX43" i="9"/>
  <c r="AX24" i="9"/>
  <c r="AX36" i="9"/>
  <c r="AX38" i="9"/>
  <c r="AX28" i="9"/>
  <c r="AX19" i="9"/>
  <c r="AX48" i="9"/>
  <c r="AX20" i="9"/>
  <c r="AX26" i="9"/>
  <c r="AX39" i="9"/>
  <c r="AX25" i="9"/>
  <c r="AX29" i="9"/>
  <c r="AX50" i="9"/>
  <c r="AX21" i="9"/>
  <c r="AX23" i="9"/>
  <c r="AX45" i="9"/>
  <c r="AX42" i="9"/>
  <c r="AX40" i="9"/>
  <c r="AX35" i="9"/>
  <c r="AX18" i="9"/>
  <c r="AX34" i="9"/>
  <c r="AX22" i="9"/>
  <c r="AX27" i="9"/>
  <c r="AX32" i="9"/>
  <c r="AX46" i="9"/>
  <c r="AX47" i="9"/>
  <c r="AX30" i="9"/>
  <c r="AX16" i="9"/>
  <c r="AX31" i="9"/>
  <c r="AY39" i="9"/>
  <c r="AY44" i="9"/>
  <c r="AY50" i="9"/>
  <c r="AY20" i="9"/>
  <c r="AY40" i="9"/>
  <c r="AY47" i="9"/>
  <c r="AY21" i="9"/>
  <c r="AY32" i="9"/>
  <c r="AY46" i="9"/>
  <c r="AY28" i="9"/>
  <c r="AY30" i="9"/>
  <c r="AY49" i="9"/>
  <c r="AY45" i="9"/>
  <c r="AY19" i="9"/>
  <c r="AY16" i="9"/>
  <c r="AY27" i="9"/>
  <c r="AY34" i="9"/>
  <c r="AY29" i="9"/>
  <c r="AY23" i="9"/>
  <c r="AY38" i="9"/>
  <c r="AY42" i="9"/>
  <c r="AY17" i="9"/>
  <c r="AY18" i="9"/>
  <c r="AY43" i="9"/>
  <c r="AY33" i="9"/>
  <c r="AY41" i="9"/>
  <c r="AY22" i="9"/>
  <c r="AY37" i="9"/>
  <c r="AY31" i="9"/>
  <c r="AY48" i="9"/>
  <c r="AY36" i="9"/>
  <c r="AY25" i="9"/>
  <c r="AY24" i="9"/>
  <c r="AY35" i="9"/>
  <c r="AY26" i="9"/>
  <c r="AZ26" i="9"/>
  <c r="AZ37" i="9"/>
  <c r="AZ50" i="9"/>
  <c r="AZ27" i="9"/>
  <c r="AZ46" i="9"/>
  <c r="AZ45" i="9"/>
  <c r="AZ49" i="9"/>
  <c r="AZ35" i="9"/>
  <c r="AZ17" i="9"/>
  <c r="AZ42" i="9"/>
  <c r="AZ31" i="9"/>
  <c r="AZ39" i="9"/>
  <c r="AZ40" i="9"/>
  <c r="AZ25" i="9"/>
  <c r="AZ30" i="9"/>
  <c r="AZ43" i="9"/>
  <c r="AZ41" i="9"/>
  <c r="AZ20" i="9"/>
  <c r="AZ19" i="9"/>
  <c r="AZ21" i="9"/>
  <c r="AZ44" i="9"/>
  <c r="AZ22" i="9"/>
  <c r="AZ24" i="9"/>
  <c r="AZ23" i="9"/>
  <c r="AZ48" i="9"/>
  <c r="AZ29" i="9"/>
  <c r="AZ32" i="9"/>
  <c r="AZ18" i="9"/>
  <c r="AZ36" i="9"/>
  <c r="AZ34" i="9"/>
  <c r="AZ47" i="9"/>
  <c r="AZ16" i="9"/>
  <c r="AZ38" i="9"/>
  <c r="AZ33" i="9"/>
  <c r="AZ28" i="9"/>
  <c r="BA39" i="9"/>
  <c r="BA18" i="9"/>
  <c r="BA28" i="9"/>
  <c r="BA16" i="9"/>
  <c r="BA44" i="9"/>
  <c r="BA31" i="9"/>
  <c r="BA32" i="9"/>
  <c r="BA27" i="9"/>
  <c r="BA50" i="9"/>
  <c r="BA29" i="9"/>
  <c r="BA19" i="9"/>
  <c r="BA24" i="9"/>
  <c r="BA36" i="9"/>
  <c r="BA46" i="9"/>
  <c r="BA48" i="9"/>
  <c r="BA49" i="9"/>
  <c r="BA17" i="9"/>
  <c r="BA34" i="9"/>
  <c r="BA20" i="9"/>
  <c r="BA23" i="9"/>
  <c r="BA45" i="9"/>
  <c r="BA42" i="9"/>
  <c r="BA43" i="9"/>
  <c r="BA25" i="9"/>
  <c r="BA38" i="9"/>
  <c r="BA33" i="9"/>
  <c r="BA35" i="9"/>
  <c r="BA21" i="9"/>
  <c r="BA41" i="9"/>
  <c r="BA37" i="9"/>
  <c r="BA47" i="9"/>
  <c r="BA30" i="9"/>
  <c r="BA40" i="9"/>
  <c r="BA26" i="9"/>
  <c r="BA22" i="9"/>
  <c r="BB32" i="9"/>
  <c r="BB47" i="9"/>
  <c r="BB43" i="9"/>
  <c r="BB38" i="9"/>
  <c r="BB42" i="9"/>
  <c r="BB24" i="9"/>
  <c r="BB50" i="9"/>
  <c r="BB39" i="9"/>
  <c r="BB45" i="9"/>
  <c r="BB17" i="9"/>
  <c r="BB21" i="9"/>
  <c r="BB19" i="9"/>
  <c r="BB35" i="9"/>
  <c r="BB22" i="9"/>
  <c r="BB46" i="9"/>
  <c r="BB26" i="9"/>
  <c r="BB20" i="9"/>
  <c r="BB44" i="9"/>
  <c r="BB40" i="9"/>
  <c r="BB36" i="9"/>
  <c r="BB37" i="9"/>
  <c r="BB18" i="9"/>
  <c r="BB28" i="9"/>
  <c r="BB33" i="9"/>
  <c r="BB27" i="9"/>
  <c r="BB34" i="9"/>
  <c r="BB31" i="9"/>
  <c r="BB49" i="9"/>
  <c r="BB30" i="9"/>
  <c r="BB48" i="9"/>
  <c r="BB16" i="9"/>
  <c r="BB29" i="9"/>
  <c r="BB41" i="9"/>
  <c r="BB23" i="9"/>
  <c r="BB25" i="9"/>
  <c r="BC28" i="9"/>
  <c r="BC42" i="9"/>
  <c r="BC44" i="9"/>
  <c r="BC25" i="9"/>
  <c r="BC39" i="9"/>
  <c r="BC38" i="9"/>
  <c r="BC16" i="9"/>
  <c r="BC29" i="9"/>
  <c r="BC26" i="9"/>
  <c r="BC19" i="9"/>
  <c r="BC36" i="9"/>
  <c r="BC35" i="9"/>
  <c r="BC45" i="9"/>
  <c r="BC22" i="9"/>
  <c r="BC33" i="9"/>
  <c r="BC32" i="9"/>
  <c r="BC20" i="9"/>
  <c r="BC34" i="9"/>
  <c r="BC18" i="9"/>
  <c r="BC30" i="9"/>
  <c r="BC27" i="9"/>
  <c r="BC43" i="9"/>
  <c r="BC24" i="9"/>
  <c r="BC23" i="9"/>
  <c r="BC40" i="9"/>
  <c r="BC46" i="9"/>
  <c r="BC37" i="9"/>
  <c r="BC31" i="9"/>
  <c r="BC21" i="9"/>
  <c r="BC41" i="9"/>
  <c r="BC17" i="9"/>
  <c r="BC47" i="9"/>
  <c r="BC50" i="9"/>
  <c r="BC48" i="9"/>
  <c r="BC49" i="9"/>
  <c r="BD48" i="9"/>
  <c r="BD35" i="9"/>
  <c r="BD28" i="9"/>
  <c r="BD50" i="9"/>
  <c r="BD20" i="9"/>
  <c r="BD34" i="9"/>
  <c r="BD46" i="9"/>
  <c r="BD19" i="9"/>
  <c r="BD26" i="9"/>
  <c r="BD49" i="9"/>
  <c r="BD43" i="9"/>
  <c r="BD31" i="9"/>
  <c r="BD42" i="9"/>
  <c r="BD27" i="9"/>
  <c r="BD37" i="9"/>
  <c r="BD23" i="9"/>
  <c r="BD40" i="9"/>
  <c r="BD22" i="9"/>
  <c r="BD45" i="9"/>
  <c r="BD30" i="9"/>
  <c r="BD33" i="9"/>
  <c r="BD44" i="9"/>
  <c r="BD29" i="9"/>
  <c r="BD16" i="9"/>
  <c r="BD38" i="9"/>
  <c r="BD17" i="9"/>
  <c r="BD24" i="9"/>
  <c r="BD32" i="9"/>
  <c r="BD36" i="9"/>
  <c r="BD41" i="9"/>
  <c r="BD18" i="9"/>
  <c r="BD39" i="9"/>
  <c r="BD47" i="9"/>
  <c r="BD25" i="9"/>
  <c r="BD21" i="9"/>
  <c r="BE20" i="9"/>
  <c r="BE36" i="9"/>
  <c r="BE28" i="9"/>
  <c r="BE42" i="9"/>
  <c r="BE35" i="9"/>
  <c r="BE31" i="9"/>
  <c r="BE24" i="9"/>
  <c r="BE25" i="9"/>
  <c r="BE43" i="9"/>
  <c r="BE16" i="9"/>
  <c r="BE44" i="9"/>
  <c r="BE23" i="9"/>
  <c r="BE38" i="9"/>
  <c r="BE34" i="9"/>
  <c r="BE17" i="9"/>
  <c r="BE29" i="9"/>
  <c r="BE30" i="9"/>
  <c r="BE32" i="9"/>
  <c r="BE45" i="9"/>
  <c r="BE48" i="9"/>
  <c r="BE41" i="9"/>
  <c r="BE46" i="9"/>
  <c r="BE19" i="9"/>
  <c r="BE50" i="9"/>
  <c r="BE27" i="9"/>
  <c r="BE21" i="9"/>
  <c r="BE33" i="9"/>
  <c r="BE47" i="9"/>
  <c r="BE18" i="9"/>
  <c r="BE39" i="9"/>
  <c r="BE49" i="9"/>
  <c r="BE26" i="9"/>
  <c r="BE40" i="9"/>
  <c r="BE37" i="9"/>
  <c r="BE22" i="9"/>
  <c r="BF35" i="9"/>
  <c r="BF49" i="9"/>
  <c r="BF33" i="9"/>
  <c r="BF17" i="9"/>
  <c r="BF40" i="9"/>
  <c r="BF36" i="9"/>
  <c r="BF42" i="9"/>
  <c r="BF16" i="9"/>
  <c r="BF47" i="9"/>
  <c r="BF19" i="9"/>
  <c r="BF18" i="9"/>
  <c r="BF21" i="9"/>
  <c r="BF31" i="9"/>
  <c r="BF50" i="9"/>
  <c r="BF30" i="9"/>
  <c r="BF34" i="9"/>
  <c r="BG79" i="9" l="1"/>
  <c r="BH79" i="9" s="1"/>
  <c r="BQ79" i="9" s="1"/>
  <c r="BG88" i="9"/>
  <c r="BH88" i="9" s="1"/>
  <c r="BM88" i="9" s="1"/>
  <c r="BG81" i="9"/>
  <c r="BH81" i="9" s="1"/>
  <c r="BQ81" i="9" s="1"/>
  <c r="BG78" i="9"/>
  <c r="BH78" i="9" s="1"/>
  <c r="BG93" i="9"/>
  <c r="BH93" i="9" s="1"/>
  <c r="BG91" i="9"/>
  <c r="BH91" i="9" s="1"/>
  <c r="BG72" i="9"/>
  <c r="BH72" i="9" s="1"/>
  <c r="BG74" i="9"/>
  <c r="BH74" i="9" s="1"/>
  <c r="BG73" i="9"/>
  <c r="BH73" i="9" s="1"/>
  <c r="BG94" i="9"/>
  <c r="BH94" i="9" s="1"/>
  <c r="BG77" i="9"/>
  <c r="BH77" i="9" s="1"/>
  <c r="BG86" i="9"/>
  <c r="BH86" i="9" s="1"/>
  <c r="BK88" i="9"/>
  <c r="BJ88" i="9"/>
  <c r="BU88" i="9"/>
  <c r="BT88" i="9"/>
  <c r="BS88" i="9"/>
  <c r="BR88" i="9"/>
  <c r="BP88" i="9"/>
  <c r="BQ88" i="9"/>
  <c r="BO88" i="9"/>
  <c r="BN88" i="9"/>
  <c r="BG92" i="9"/>
  <c r="BH92" i="9" s="1"/>
  <c r="BG67" i="9"/>
  <c r="BH67" i="9" s="1"/>
  <c r="BG68" i="9"/>
  <c r="BH68" i="9" s="1"/>
  <c r="BG76" i="9"/>
  <c r="BH76" i="9" s="1"/>
  <c r="BG95" i="9"/>
  <c r="BH95" i="9" s="1"/>
  <c r="BG49" i="9"/>
  <c r="BH49" i="9" s="1"/>
  <c r="BL49" i="9" s="1"/>
  <c r="BG96" i="9"/>
  <c r="BH96" i="9" s="1"/>
  <c r="BG84" i="9"/>
  <c r="BH84" i="9" s="1"/>
  <c r="BG70" i="9"/>
  <c r="BH70" i="9" s="1"/>
  <c r="BG75" i="9"/>
  <c r="BH75" i="9" s="1"/>
  <c r="BG82" i="9"/>
  <c r="BH82" i="9" s="1"/>
  <c r="BG97" i="9"/>
  <c r="BH97" i="9" s="1"/>
  <c r="BG100" i="9"/>
  <c r="BH100" i="9" s="1"/>
  <c r="BG71" i="9"/>
  <c r="BH71" i="9" s="1"/>
  <c r="BG87" i="9"/>
  <c r="BH87" i="9" s="1"/>
  <c r="BG83" i="9"/>
  <c r="BH83" i="9" s="1"/>
  <c r="BG98" i="9"/>
  <c r="BH98" i="9" s="1"/>
  <c r="BG101" i="9"/>
  <c r="BH101" i="9" s="1"/>
  <c r="BR79" i="9"/>
  <c r="BG80" i="9"/>
  <c r="BH80" i="9" s="1"/>
  <c r="BG90" i="9"/>
  <c r="BH90" i="9" s="1"/>
  <c r="BG99" i="9"/>
  <c r="BH99" i="9" s="1"/>
  <c r="BG85" i="9"/>
  <c r="BH85" i="9" s="1"/>
  <c r="BG69" i="9"/>
  <c r="BH69" i="9" s="1"/>
  <c r="BG89" i="9"/>
  <c r="BH89" i="9" s="1"/>
  <c r="BG32" i="9"/>
  <c r="BH32" i="9" s="1"/>
  <c r="BG26" i="9"/>
  <c r="BH26" i="9" s="1"/>
  <c r="BG35" i="9"/>
  <c r="BH35" i="9" s="1"/>
  <c r="BG22" i="9"/>
  <c r="BH22" i="9" s="1"/>
  <c r="BG24" i="9"/>
  <c r="BH24" i="9" s="1"/>
  <c r="BG31" i="9"/>
  <c r="BH31" i="9" s="1"/>
  <c r="BG44" i="9"/>
  <c r="BH44" i="9" s="1"/>
  <c r="BS49" i="9"/>
  <c r="BG29" i="9"/>
  <c r="BH29" i="9" s="1"/>
  <c r="BG34" i="9"/>
  <c r="BH34" i="9" s="1"/>
  <c r="BG40" i="9"/>
  <c r="BH40" i="9" s="1"/>
  <c r="BG43" i="9"/>
  <c r="BH43" i="9" s="1"/>
  <c r="BG41" i="9"/>
  <c r="BH41" i="9" s="1"/>
  <c r="BG38" i="9"/>
  <c r="BH38" i="9" s="1"/>
  <c r="BG50" i="9"/>
  <c r="BH50" i="9" s="1"/>
  <c r="BG46" i="9"/>
  <c r="BH46" i="9" s="1"/>
  <c r="BG30" i="9"/>
  <c r="BH30" i="9" s="1"/>
  <c r="BG16" i="9"/>
  <c r="BH16" i="9" s="1"/>
  <c r="BG28" i="9"/>
  <c r="BH28" i="9" s="1"/>
  <c r="BG33" i="9"/>
  <c r="BH33" i="9" s="1"/>
  <c r="BG39" i="9"/>
  <c r="BH39" i="9" s="1"/>
  <c r="BG48" i="9"/>
  <c r="BH48" i="9" s="1"/>
  <c r="BG27" i="9"/>
  <c r="BH27" i="9" s="1"/>
  <c r="BG47" i="9"/>
  <c r="BH47" i="9" s="1"/>
  <c r="BG20" i="9"/>
  <c r="BH20" i="9" s="1"/>
  <c r="BG45" i="9"/>
  <c r="BH45" i="9" s="1"/>
  <c r="BG21" i="9"/>
  <c r="BH21" i="9" s="1"/>
  <c r="BG42" i="9"/>
  <c r="BH42" i="9" s="1"/>
  <c r="BG25" i="9"/>
  <c r="BH25" i="9" s="1"/>
  <c r="BG17" i="9"/>
  <c r="BH17" i="9" s="1"/>
  <c r="BG37" i="9"/>
  <c r="BH37" i="9" s="1"/>
  <c r="BG23" i="9"/>
  <c r="BH23" i="9" s="1"/>
  <c r="BG19" i="9"/>
  <c r="BH19" i="9" s="1"/>
  <c r="BG18" i="9"/>
  <c r="BH18" i="9" s="1"/>
  <c r="BG36" i="9"/>
  <c r="BH36" i="9" s="1"/>
  <c r="BL81" i="9" l="1"/>
  <c r="BO81" i="9"/>
  <c r="BP49" i="9"/>
  <c r="BP81" i="9"/>
  <c r="BU49" i="9"/>
  <c r="BT81" i="9"/>
  <c r="BM49" i="9"/>
  <c r="BS81" i="9"/>
  <c r="BK49" i="9"/>
  <c r="BU81" i="9"/>
  <c r="BN49" i="9"/>
  <c r="BJ81" i="9"/>
  <c r="BK81" i="9"/>
  <c r="BM81" i="9"/>
  <c r="BR81" i="9"/>
  <c r="BN81" i="9"/>
  <c r="BL88" i="9"/>
  <c r="BS79" i="9"/>
  <c r="BN79" i="9"/>
  <c r="BO79" i="9"/>
  <c r="BU79" i="9"/>
  <c r="BK79" i="9"/>
  <c r="BL79" i="9"/>
  <c r="BT79" i="9"/>
  <c r="BJ79" i="9"/>
  <c r="BM79" i="9"/>
  <c r="BP79" i="9"/>
  <c r="BO49" i="9"/>
  <c r="BR49" i="9"/>
  <c r="BQ49" i="9"/>
  <c r="BT49" i="9"/>
  <c r="BJ49" i="9"/>
  <c r="BQ87" i="9"/>
  <c r="BP87" i="9"/>
  <c r="BO87" i="9"/>
  <c r="BN87" i="9"/>
  <c r="BM87" i="9"/>
  <c r="BU87" i="9"/>
  <c r="BT87" i="9"/>
  <c r="BS87" i="9"/>
  <c r="BR87" i="9"/>
  <c r="BK87" i="9"/>
  <c r="BL87" i="9"/>
  <c r="BJ87" i="9"/>
  <c r="BM67" i="9"/>
  <c r="BL67" i="9"/>
  <c r="BK67" i="9"/>
  <c r="BJ67" i="9"/>
  <c r="BQ67" i="9"/>
  <c r="BP67" i="9"/>
  <c r="BO67" i="9"/>
  <c r="BN67" i="9"/>
  <c r="BR67" i="9"/>
  <c r="BT67" i="9"/>
  <c r="BS67" i="9"/>
  <c r="BU67" i="9"/>
  <c r="BM100" i="9"/>
  <c r="BL100" i="9"/>
  <c r="BK100" i="9"/>
  <c r="BJ100" i="9"/>
  <c r="BU100" i="9"/>
  <c r="BQ100" i="9"/>
  <c r="BP100" i="9"/>
  <c r="BO100" i="9"/>
  <c r="BN100" i="9"/>
  <c r="BT100" i="9"/>
  <c r="BS100" i="9"/>
  <c r="BR100" i="9"/>
  <c r="BU89" i="9"/>
  <c r="BT89" i="9"/>
  <c r="BS89" i="9"/>
  <c r="BR89" i="9"/>
  <c r="BQ89" i="9"/>
  <c r="BP89" i="9"/>
  <c r="BK89" i="9"/>
  <c r="BO89" i="9"/>
  <c r="BN89" i="9"/>
  <c r="BM89" i="9"/>
  <c r="BL89" i="9"/>
  <c r="BJ89" i="9"/>
  <c r="BU77" i="9"/>
  <c r="BT77" i="9"/>
  <c r="BS77" i="9"/>
  <c r="BR77" i="9"/>
  <c r="BQ77" i="9"/>
  <c r="BL77" i="9"/>
  <c r="BK77" i="9"/>
  <c r="BJ77" i="9"/>
  <c r="BO77" i="9"/>
  <c r="BN77" i="9"/>
  <c r="BP77" i="9"/>
  <c r="BM77" i="9"/>
  <c r="BQ75" i="9"/>
  <c r="BP75" i="9"/>
  <c r="BO75" i="9"/>
  <c r="BN75" i="9"/>
  <c r="BU75" i="9"/>
  <c r="BT75" i="9"/>
  <c r="BS75" i="9"/>
  <c r="BM75" i="9"/>
  <c r="BR75" i="9"/>
  <c r="BL75" i="9"/>
  <c r="BK75" i="9"/>
  <c r="BJ75" i="9"/>
  <c r="BQ72" i="9"/>
  <c r="BP72" i="9"/>
  <c r="BO72" i="9"/>
  <c r="BN72" i="9"/>
  <c r="BM72" i="9"/>
  <c r="BL72" i="9"/>
  <c r="BK72" i="9"/>
  <c r="BJ72" i="9"/>
  <c r="BR72" i="9"/>
  <c r="BU72" i="9"/>
  <c r="BT72" i="9"/>
  <c r="BS72" i="9"/>
  <c r="BU101" i="9"/>
  <c r="BT101" i="9"/>
  <c r="BS101" i="9"/>
  <c r="BR101" i="9"/>
  <c r="BQ101" i="9"/>
  <c r="BP101" i="9"/>
  <c r="BO101" i="9"/>
  <c r="BN101" i="9"/>
  <c r="BM101" i="9"/>
  <c r="BL101" i="9"/>
  <c r="BK101" i="9"/>
  <c r="BJ101" i="9"/>
  <c r="BM91" i="9"/>
  <c r="BL91" i="9"/>
  <c r="BK91" i="9"/>
  <c r="BJ91" i="9"/>
  <c r="BU91" i="9"/>
  <c r="BT91" i="9"/>
  <c r="BR91" i="9"/>
  <c r="BS91" i="9"/>
  <c r="BQ91" i="9"/>
  <c r="BP91" i="9"/>
  <c r="BO91" i="9"/>
  <c r="BN91" i="9"/>
  <c r="BU71" i="9"/>
  <c r="BT71" i="9"/>
  <c r="BS71" i="9"/>
  <c r="BR71" i="9"/>
  <c r="BQ71" i="9"/>
  <c r="BP71" i="9"/>
  <c r="BO71" i="9"/>
  <c r="BN71" i="9"/>
  <c r="BM71" i="9"/>
  <c r="BL71" i="9"/>
  <c r="BK71" i="9"/>
  <c r="BJ71" i="9"/>
  <c r="BU92" i="9"/>
  <c r="BT92" i="9"/>
  <c r="BS92" i="9"/>
  <c r="BR92" i="9"/>
  <c r="BQ92" i="9"/>
  <c r="BJ92" i="9"/>
  <c r="BN92" i="9"/>
  <c r="BM92" i="9"/>
  <c r="BP92" i="9"/>
  <c r="BO92" i="9"/>
  <c r="BK92" i="9"/>
  <c r="BL92" i="9"/>
  <c r="BU86" i="9"/>
  <c r="BT86" i="9"/>
  <c r="BS86" i="9"/>
  <c r="BR86" i="9"/>
  <c r="BQ86" i="9"/>
  <c r="BP86" i="9"/>
  <c r="BO86" i="9"/>
  <c r="BN86" i="9"/>
  <c r="BM86" i="9"/>
  <c r="BJ86" i="9"/>
  <c r="BL86" i="9"/>
  <c r="BK86" i="9"/>
  <c r="BM82" i="9"/>
  <c r="BL82" i="9"/>
  <c r="BK82" i="9"/>
  <c r="BJ82" i="9"/>
  <c r="BU82" i="9"/>
  <c r="BQ82" i="9"/>
  <c r="BP82" i="9"/>
  <c r="BO82" i="9"/>
  <c r="BN82" i="9"/>
  <c r="BT82" i="9"/>
  <c r="BS82" i="9"/>
  <c r="BR82" i="9"/>
  <c r="BM85" i="9"/>
  <c r="BL85" i="9"/>
  <c r="BK85" i="9"/>
  <c r="BJ85" i="9"/>
  <c r="BU85" i="9"/>
  <c r="BS85" i="9"/>
  <c r="BR85" i="9"/>
  <c r="BQ85" i="9"/>
  <c r="BP85" i="9"/>
  <c r="BN85" i="9"/>
  <c r="BT85" i="9"/>
  <c r="BO85" i="9"/>
  <c r="BM73" i="9"/>
  <c r="BL73" i="9"/>
  <c r="BK73" i="9"/>
  <c r="BJ73" i="9"/>
  <c r="BU73" i="9"/>
  <c r="BQ73" i="9"/>
  <c r="BO73" i="9"/>
  <c r="BN73" i="9"/>
  <c r="BT73" i="9"/>
  <c r="BS73" i="9"/>
  <c r="BR73" i="9"/>
  <c r="BP73" i="9"/>
  <c r="BU74" i="9"/>
  <c r="BT74" i="9"/>
  <c r="BS74" i="9"/>
  <c r="BR74" i="9"/>
  <c r="BQ74" i="9"/>
  <c r="BK74" i="9"/>
  <c r="BJ74" i="9"/>
  <c r="BN74" i="9"/>
  <c r="BP74" i="9"/>
  <c r="BO74" i="9"/>
  <c r="BM74" i="9"/>
  <c r="BL74" i="9"/>
  <c r="BQ96" i="9"/>
  <c r="BP96" i="9"/>
  <c r="BO96" i="9"/>
  <c r="BN96" i="9"/>
  <c r="BM96" i="9"/>
  <c r="BK96" i="9"/>
  <c r="BJ96" i="9"/>
  <c r="BT96" i="9"/>
  <c r="BS96" i="9"/>
  <c r="BR96" i="9"/>
  <c r="BL96" i="9"/>
  <c r="BU96" i="9"/>
  <c r="BU98" i="9"/>
  <c r="BT98" i="9"/>
  <c r="BS98" i="9"/>
  <c r="BR98" i="9"/>
  <c r="BQ98" i="9"/>
  <c r="BN98" i="9"/>
  <c r="BM98" i="9"/>
  <c r="BL98" i="9"/>
  <c r="BK98" i="9"/>
  <c r="BP98" i="9"/>
  <c r="BO98" i="9"/>
  <c r="BJ98" i="9"/>
  <c r="BU95" i="9"/>
  <c r="BT95" i="9"/>
  <c r="BS95" i="9"/>
  <c r="BR95" i="9"/>
  <c r="BQ95" i="9"/>
  <c r="BL95" i="9"/>
  <c r="BK95" i="9"/>
  <c r="BJ95" i="9"/>
  <c r="BP95" i="9"/>
  <c r="BO95" i="9"/>
  <c r="BN95" i="9"/>
  <c r="BM95" i="9"/>
  <c r="BQ93" i="9"/>
  <c r="BP93" i="9"/>
  <c r="BO93" i="9"/>
  <c r="BN93" i="9"/>
  <c r="BM93" i="9"/>
  <c r="BR93" i="9"/>
  <c r="BL93" i="9"/>
  <c r="BK93" i="9"/>
  <c r="BJ93" i="9"/>
  <c r="BU93" i="9"/>
  <c r="BS93" i="9"/>
  <c r="BT93" i="9"/>
  <c r="BU68" i="9"/>
  <c r="BT68" i="9"/>
  <c r="BS68" i="9"/>
  <c r="BR68" i="9"/>
  <c r="BM68" i="9"/>
  <c r="BL68" i="9"/>
  <c r="BK68" i="9"/>
  <c r="BJ68" i="9"/>
  <c r="BQ68" i="9"/>
  <c r="BP68" i="9"/>
  <c r="BO68" i="9"/>
  <c r="BN68" i="9"/>
  <c r="BM97" i="9"/>
  <c r="BL97" i="9"/>
  <c r="BK97" i="9"/>
  <c r="BJ97" i="9"/>
  <c r="BU97" i="9"/>
  <c r="BO97" i="9"/>
  <c r="BN97" i="9"/>
  <c r="BT97" i="9"/>
  <c r="BP97" i="9"/>
  <c r="BS97" i="9"/>
  <c r="BR97" i="9"/>
  <c r="BQ97" i="9"/>
  <c r="BQ69" i="9"/>
  <c r="BP69" i="9"/>
  <c r="BO69" i="9"/>
  <c r="BN69" i="9"/>
  <c r="BU69" i="9"/>
  <c r="BK69" i="9"/>
  <c r="BM69" i="9"/>
  <c r="BJ69" i="9"/>
  <c r="BR69" i="9"/>
  <c r="BT69" i="9"/>
  <c r="BS69" i="9"/>
  <c r="BL69" i="9"/>
  <c r="BM94" i="9"/>
  <c r="BL94" i="9"/>
  <c r="BK94" i="9"/>
  <c r="BJ94" i="9"/>
  <c r="BU94" i="9"/>
  <c r="BT94" i="9"/>
  <c r="BS94" i="9"/>
  <c r="BR94" i="9"/>
  <c r="BN94" i="9"/>
  <c r="BQ94" i="9"/>
  <c r="BP94" i="9"/>
  <c r="BO94" i="9"/>
  <c r="BQ99" i="9"/>
  <c r="BP99" i="9"/>
  <c r="BO99" i="9"/>
  <c r="BN99" i="9"/>
  <c r="BM99" i="9"/>
  <c r="BR99" i="9"/>
  <c r="BL99" i="9"/>
  <c r="BK99" i="9"/>
  <c r="BJ99" i="9"/>
  <c r="BS99" i="9"/>
  <c r="BU99" i="9"/>
  <c r="BT99" i="9"/>
  <c r="BM70" i="9"/>
  <c r="BL70" i="9"/>
  <c r="BK70" i="9"/>
  <c r="BJ70" i="9"/>
  <c r="BU70" i="9"/>
  <c r="BT70" i="9"/>
  <c r="BS70" i="9"/>
  <c r="BQ70" i="9"/>
  <c r="BR70" i="9"/>
  <c r="BO70" i="9"/>
  <c r="BN70" i="9"/>
  <c r="BP70" i="9"/>
  <c r="BQ90" i="9"/>
  <c r="BP90" i="9"/>
  <c r="BO90" i="9"/>
  <c r="BN90" i="9"/>
  <c r="BM90" i="9"/>
  <c r="BU90" i="9"/>
  <c r="BK90" i="9"/>
  <c r="BJ90" i="9"/>
  <c r="BT90" i="9"/>
  <c r="BS90" i="9"/>
  <c r="BL90" i="9"/>
  <c r="BR90" i="9"/>
  <c r="BQ84" i="9"/>
  <c r="BP84" i="9"/>
  <c r="BO84" i="9"/>
  <c r="BN84" i="9"/>
  <c r="BM84" i="9"/>
  <c r="BT84" i="9"/>
  <c r="BS84" i="9"/>
  <c r="BR84" i="9"/>
  <c r="BL84" i="9"/>
  <c r="BJ84" i="9"/>
  <c r="BK84" i="9"/>
  <c r="BU84" i="9"/>
  <c r="BU80" i="9"/>
  <c r="BT80" i="9"/>
  <c r="BS80" i="9"/>
  <c r="BR80" i="9"/>
  <c r="BQ80" i="9"/>
  <c r="BN80" i="9"/>
  <c r="BM80" i="9"/>
  <c r="BL80" i="9"/>
  <c r="BK80" i="9"/>
  <c r="BJ80" i="9"/>
  <c r="BO80" i="9"/>
  <c r="BP80" i="9"/>
  <c r="BU83" i="9"/>
  <c r="BT83" i="9"/>
  <c r="BS83" i="9"/>
  <c r="BR83" i="9"/>
  <c r="BQ83" i="9"/>
  <c r="BP83" i="9"/>
  <c r="BO83" i="9"/>
  <c r="BN83" i="9"/>
  <c r="BM83" i="9"/>
  <c r="BL83" i="9"/>
  <c r="BK83" i="9"/>
  <c r="BJ83" i="9"/>
  <c r="BK76" i="9"/>
  <c r="BN76" i="9"/>
  <c r="BM76" i="9"/>
  <c r="BL76" i="9"/>
  <c r="BJ76" i="9"/>
  <c r="BR76" i="9"/>
  <c r="BQ76" i="9"/>
  <c r="BP76" i="9"/>
  <c r="BO76" i="9"/>
  <c r="BU76" i="9"/>
  <c r="BT76" i="9"/>
  <c r="BS76" i="9"/>
  <c r="BQ78" i="9"/>
  <c r="BP78" i="9"/>
  <c r="BO78" i="9"/>
  <c r="BN78" i="9"/>
  <c r="BM78" i="9"/>
  <c r="BK78" i="9"/>
  <c r="BJ78" i="9"/>
  <c r="BS78" i="9"/>
  <c r="BT78" i="9"/>
  <c r="BU78" i="9"/>
  <c r="BR78" i="9"/>
  <c r="BL78" i="9"/>
  <c r="BN20" i="9"/>
  <c r="BL20" i="9"/>
  <c r="BJ20" i="9"/>
  <c r="BU20" i="9"/>
  <c r="BK20" i="9"/>
  <c r="BM20" i="9"/>
  <c r="BQ20" i="9"/>
  <c r="BR20" i="9"/>
  <c r="BT20" i="9"/>
  <c r="BS20" i="9"/>
  <c r="BP20" i="9"/>
  <c r="BO20" i="9"/>
  <c r="BN36" i="9"/>
  <c r="BP36" i="9"/>
  <c r="BQ36" i="9"/>
  <c r="BK36" i="9"/>
  <c r="BR36" i="9"/>
  <c r="BT36" i="9"/>
  <c r="BJ36" i="9"/>
  <c r="BS36" i="9"/>
  <c r="BU36" i="9"/>
  <c r="BL36" i="9"/>
  <c r="BO36" i="9"/>
  <c r="BM36" i="9"/>
  <c r="BN28" i="9"/>
  <c r="BM28" i="9"/>
  <c r="BS28" i="9"/>
  <c r="BT28" i="9"/>
  <c r="BQ28" i="9"/>
  <c r="BL28" i="9"/>
  <c r="BJ28" i="9"/>
  <c r="BR28" i="9"/>
  <c r="BK28" i="9"/>
  <c r="BP28" i="9"/>
  <c r="BO28" i="9"/>
  <c r="BU28" i="9"/>
  <c r="BN27" i="9"/>
  <c r="BK27" i="9"/>
  <c r="BL27" i="9"/>
  <c r="BM27" i="9"/>
  <c r="BU27" i="9"/>
  <c r="BT27" i="9"/>
  <c r="BJ27" i="9"/>
  <c r="BS27" i="9"/>
  <c r="BQ27" i="9"/>
  <c r="BO27" i="9"/>
  <c r="BR27" i="9"/>
  <c r="BP27" i="9"/>
  <c r="BN18" i="9"/>
  <c r="BJ18" i="9"/>
  <c r="BT18" i="9"/>
  <c r="BO18" i="9"/>
  <c r="BU18" i="9"/>
  <c r="BP18" i="9"/>
  <c r="BS18" i="9"/>
  <c r="BL18" i="9"/>
  <c r="BM18" i="9"/>
  <c r="BQ18" i="9"/>
  <c r="BR18" i="9"/>
  <c r="BK18" i="9"/>
  <c r="BN29" i="9"/>
  <c r="BR29" i="9"/>
  <c r="BO29" i="9"/>
  <c r="BT29" i="9"/>
  <c r="BS29" i="9"/>
  <c r="BL29" i="9"/>
  <c r="BQ29" i="9"/>
  <c r="BM29" i="9"/>
  <c r="BP29" i="9"/>
  <c r="BU29" i="9"/>
  <c r="BK29" i="9"/>
  <c r="BJ29" i="9"/>
  <c r="BN44" i="9"/>
  <c r="BL44" i="9"/>
  <c r="BU44" i="9"/>
  <c r="BJ44" i="9"/>
  <c r="BK44" i="9"/>
  <c r="BM44" i="9"/>
  <c r="BS44" i="9"/>
  <c r="BO44" i="9"/>
  <c r="BT44" i="9"/>
  <c r="BR44" i="9"/>
  <c r="BQ44" i="9"/>
  <c r="BP44" i="9"/>
  <c r="BN17" i="9"/>
  <c r="BS17" i="9"/>
  <c r="BT17" i="9"/>
  <c r="BQ17" i="9"/>
  <c r="BJ17" i="9"/>
  <c r="BO17" i="9"/>
  <c r="BR17" i="9"/>
  <c r="BK17" i="9"/>
  <c r="BP17" i="9"/>
  <c r="BM17" i="9"/>
  <c r="BL17" i="9"/>
  <c r="BU17" i="9"/>
  <c r="BN43" i="9"/>
  <c r="BJ43" i="9"/>
  <c r="BU43" i="9"/>
  <c r="BK43" i="9"/>
  <c r="BL43" i="9"/>
  <c r="BM43" i="9"/>
  <c r="BS43" i="9"/>
  <c r="BT43" i="9"/>
  <c r="BP43" i="9"/>
  <c r="BQ43" i="9"/>
  <c r="BO43" i="9"/>
  <c r="BR43" i="9"/>
  <c r="BN39" i="9"/>
  <c r="BL39" i="9"/>
  <c r="BM39" i="9"/>
  <c r="BK39" i="9"/>
  <c r="BR39" i="9"/>
  <c r="BJ39" i="9"/>
  <c r="BO39" i="9"/>
  <c r="BS39" i="9"/>
  <c r="BT39" i="9"/>
  <c r="BQ39" i="9"/>
  <c r="BP39" i="9"/>
  <c r="BU39" i="9"/>
  <c r="BN41" i="9"/>
  <c r="BQ41" i="9"/>
  <c r="BR41" i="9"/>
  <c r="BK41" i="9"/>
  <c r="BM41" i="9"/>
  <c r="BU41" i="9"/>
  <c r="BO41" i="9"/>
  <c r="BP41" i="9"/>
  <c r="BT41" i="9"/>
  <c r="BJ41" i="9"/>
  <c r="BL41" i="9"/>
  <c r="BS41" i="9"/>
  <c r="BN48" i="9"/>
  <c r="BS48" i="9"/>
  <c r="BP48" i="9"/>
  <c r="BM48" i="9"/>
  <c r="BQ48" i="9"/>
  <c r="BR48" i="9"/>
  <c r="BU48" i="9"/>
  <c r="BJ48" i="9"/>
  <c r="BK48" i="9"/>
  <c r="BO48" i="9"/>
  <c r="BT48" i="9"/>
  <c r="BL48" i="9"/>
  <c r="BN19" i="9"/>
  <c r="BS19" i="9"/>
  <c r="BL19" i="9"/>
  <c r="BT19" i="9"/>
  <c r="BU19" i="9"/>
  <c r="BJ19" i="9"/>
  <c r="BK19" i="9"/>
  <c r="BM19" i="9"/>
  <c r="BP19" i="9"/>
  <c r="BO19" i="9"/>
  <c r="BR19" i="9"/>
  <c r="BQ19" i="9"/>
  <c r="BN23" i="9"/>
  <c r="BO23" i="9"/>
  <c r="BS23" i="9"/>
  <c r="BP23" i="9"/>
  <c r="BU23" i="9"/>
  <c r="BK23" i="9"/>
  <c r="BL23" i="9"/>
  <c r="BT23" i="9"/>
  <c r="BM23" i="9"/>
  <c r="BJ23" i="9"/>
  <c r="BQ23" i="9"/>
  <c r="BR23" i="9"/>
  <c r="BN31" i="9"/>
  <c r="BK31" i="9"/>
  <c r="BS31" i="9"/>
  <c r="BL31" i="9"/>
  <c r="BT31" i="9"/>
  <c r="BU31" i="9"/>
  <c r="BJ31" i="9"/>
  <c r="BM31" i="9"/>
  <c r="BQ31" i="9"/>
  <c r="BR31" i="9"/>
  <c r="BP31" i="9"/>
  <c r="BO31" i="9"/>
  <c r="BN47" i="9"/>
  <c r="BU47" i="9"/>
  <c r="BJ47" i="9"/>
  <c r="BT47" i="9"/>
  <c r="BM47" i="9"/>
  <c r="BO47" i="9"/>
  <c r="BP47" i="9"/>
  <c r="BS47" i="9"/>
  <c r="BL47" i="9"/>
  <c r="BK47" i="9"/>
  <c r="BR47" i="9"/>
  <c r="BQ47" i="9"/>
  <c r="BN40" i="9"/>
  <c r="BM40" i="9"/>
  <c r="BS40" i="9"/>
  <c r="BQ40" i="9"/>
  <c r="BR40" i="9"/>
  <c r="BL40" i="9"/>
  <c r="BT40" i="9"/>
  <c r="BU40" i="9"/>
  <c r="BP40" i="9"/>
  <c r="BK40" i="9"/>
  <c r="BO40" i="9"/>
  <c r="BJ40" i="9"/>
  <c r="BN34" i="9"/>
  <c r="BM34" i="9"/>
  <c r="BL34" i="9"/>
  <c r="BP34" i="9"/>
  <c r="BO34" i="9"/>
  <c r="BK34" i="9"/>
  <c r="BS34" i="9"/>
  <c r="BJ34" i="9"/>
  <c r="BQ34" i="9"/>
  <c r="BR34" i="9"/>
  <c r="BT34" i="9"/>
  <c r="BU34" i="9"/>
  <c r="BN33" i="9"/>
  <c r="BL33" i="9"/>
  <c r="BK33" i="9"/>
  <c r="BM33" i="9"/>
  <c r="BJ33" i="9"/>
  <c r="BP33" i="9"/>
  <c r="BO33" i="9"/>
  <c r="BQ33" i="9"/>
  <c r="BR33" i="9"/>
  <c r="BS33" i="9"/>
  <c r="BU33" i="9"/>
  <c r="BT33" i="9"/>
  <c r="BN37" i="9"/>
  <c r="BS37" i="9"/>
  <c r="BT37" i="9"/>
  <c r="BJ37" i="9"/>
  <c r="BU37" i="9"/>
  <c r="BK37" i="9"/>
  <c r="BL37" i="9"/>
  <c r="BM37" i="9"/>
  <c r="BP37" i="9"/>
  <c r="BO37" i="9"/>
  <c r="BQ37" i="9"/>
  <c r="BR37" i="9"/>
  <c r="BS16" i="9"/>
  <c r="BO16" i="9"/>
  <c r="BT16" i="9"/>
  <c r="BP16" i="9"/>
  <c r="BU16" i="9"/>
  <c r="BL16" i="9"/>
  <c r="BN16" i="9"/>
  <c r="BJ16" i="9"/>
  <c r="BQ16" i="9"/>
  <c r="BR16" i="9"/>
  <c r="BK16" i="9"/>
  <c r="BM16" i="9"/>
  <c r="BN24" i="9"/>
  <c r="BT24" i="9"/>
  <c r="BJ24" i="9"/>
  <c r="BR24" i="9"/>
  <c r="BL24" i="9"/>
  <c r="BQ24" i="9"/>
  <c r="BU24" i="9"/>
  <c r="BO24" i="9"/>
  <c r="BP24" i="9"/>
  <c r="BS24" i="9"/>
  <c r="BM24" i="9"/>
  <c r="BK24" i="9"/>
  <c r="BN25" i="9"/>
  <c r="BJ25" i="9"/>
  <c r="BU25" i="9"/>
  <c r="BK25" i="9"/>
  <c r="BL25" i="9"/>
  <c r="BM25" i="9"/>
  <c r="BS25" i="9"/>
  <c r="BT25" i="9"/>
  <c r="BQ25" i="9"/>
  <c r="BR25" i="9"/>
  <c r="BP25" i="9"/>
  <c r="BO25" i="9"/>
  <c r="BN30" i="9"/>
  <c r="BO30" i="9"/>
  <c r="BP30" i="9"/>
  <c r="BM30" i="9"/>
  <c r="BT30" i="9"/>
  <c r="BQ30" i="9"/>
  <c r="BJ30" i="9"/>
  <c r="BS30" i="9"/>
  <c r="BU30" i="9"/>
  <c r="BK30" i="9"/>
  <c r="BR30" i="9"/>
  <c r="BL30" i="9"/>
  <c r="BN22" i="9"/>
  <c r="BM22" i="9"/>
  <c r="BP22" i="9"/>
  <c r="BT22" i="9"/>
  <c r="BL22" i="9"/>
  <c r="BO22" i="9"/>
  <c r="BS22" i="9"/>
  <c r="BU22" i="9"/>
  <c r="BQ22" i="9"/>
  <c r="BJ22" i="9"/>
  <c r="BR22" i="9"/>
  <c r="BK22" i="9"/>
  <c r="BN42" i="9"/>
  <c r="BU42" i="9"/>
  <c r="BT42" i="9"/>
  <c r="BS42" i="9"/>
  <c r="BO42" i="9"/>
  <c r="BK42" i="9"/>
  <c r="BM42" i="9"/>
  <c r="BQ42" i="9"/>
  <c r="BR42" i="9"/>
  <c r="BL42" i="9"/>
  <c r="BP42" i="9"/>
  <c r="BJ42" i="9"/>
  <c r="BN46" i="9"/>
  <c r="BM46" i="9"/>
  <c r="BS46" i="9"/>
  <c r="BR46" i="9"/>
  <c r="BQ46" i="9"/>
  <c r="BP46" i="9"/>
  <c r="BO46" i="9"/>
  <c r="BT46" i="9"/>
  <c r="BJ46" i="9"/>
  <c r="BU46" i="9"/>
  <c r="BK46" i="9"/>
  <c r="BL46" i="9"/>
  <c r="BN35" i="9"/>
  <c r="BT35" i="9"/>
  <c r="BJ35" i="9"/>
  <c r="BP35" i="9"/>
  <c r="BS35" i="9"/>
  <c r="BK35" i="9"/>
  <c r="BL35" i="9"/>
  <c r="BM35" i="9"/>
  <c r="BO35" i="9"/>
  <c r="BR35" i="9"/>
  <c r="BU35" i="9"/>
  <c r="BQ35" i="9"/>
  <c r="BN21" i="9"/>
  <c r="BK21" i="9"/>
  <c r="BL21" i="9"/>
  <c r="BM21" i="9"/>
  <c r="BR21" i="9"/>
  <c r="BU21" i="9"/>
  <c r="BQ21" i="9"/>
  <c r="BP21" i="9"/>
  <c r="BT21" i="9"/>
  <c r="BJ21" i="9"/>
  <c r="BS21" i="9"/>
  <c r="BO21" i="9"/>
  <c r="BN50" i="9"/>
  <c r="BK50" i="9"/>
  <c r="BL50" i="9"/>
  <c r="BM50" i="9"/>
  <c r="BU50" i="9"/>
  <c r="BJ50" i="9"/>
  <c r="BQ50" i="9"/>
  <c r="BT50" i="9"/>
  <c r="BS50" i="9"/>
  <c r="BR50" i="9"/>
  <c r="BP50" i="9"/>
  <c r="BO50" i="9"/>
  <c r="BN26" i="9"/>
  <c r="BL26" i="9"/>
  <c r="BM26" i="9"/>
  <c r="BJ26" i="9"/>
  <c r="BU26" i="9"/>
  <c r="BK26" i="9"/>
  <c r="BS26" i="9"/>
  <c r="BP26" i="9"/>
  <c r="BR26" i="9"/>
  <c r="BO26" i="9"/>
  <c r="BQ26" i="9"/>
  <c r="BT26" i="9"/>
  <c r="BN45" i="9"/>
  <c r="BK45" i="9"/>
  <c r="BL45" i="9"/>
  <c r="BM45" i="9"/>
  <c r="BJ45" i="9"/>
  <c r="BO45" i="9"/>
  <c r="BU45" i="9"/>
  <c r="BR45" i="9"/>
  <c r="BT45" i="9"/>
  <c r="BS45" i="9"/>
  <c r="BP45" i="9"/>
  <c r="BQ45" i="9"/>
  <c r="BN38" i="9"/>
  <c r="BM38" i="9"/>
  <c r="BJ38" i="9"/>
  <c r="BL38" i="9"/>
  <c r="BU38" i="9"/>
  <c r="BK38" i="9"/>
  <c r="BT38" i="9"/>
  <c r="BS38" i="9"/>
  <c r="BR38" i="9"/>
  <c r="BP38" i="9"/>
  <c r="BO38" i="9"/>
  <c r="BQ38" i="9"/>
  <c r="BN32" i="9"/>
  <c r="BK32" i="9"/>
  <c r="BL32" i="9"/>
  <c r="BJ32" i="9"/>
  <c r="BM32" i="9"/>
  <c r="BU32" i="9"/>
  <c r="BQ32" i="9"/>
  <c r="BT32" i="9"/>
  <c r="BP32" i="9"/>
  <c r="BO32" i="9"/>
  <c r="BS32" i="9"/>
  <c r="BR32" i="9"/>
</calcChain>
</file>

<file path=xl/sharedStrings.xml><?xml version="1.0" encoding="utf-8"?>
<sst xmlns="http://schemas.openxmlformats.org/spreadsheetml/2006/main" count="148" uniqueCount="94">
  <si>
    <t>1107101000</t>
  </si>
  <si>
    <t>乗用車</t>
  </si>
  <si>
    <t>原指数</t>
    <rPh sb="0" eb="1">
      <t>ハラ</t>
    </rPh>
    <rPh sb="1" eb="3">
      <t>シスウ</t>
    </rPh>
    <phoneticPr fontId="3"/>
  </si>
  <si>
    <t>b2020_sgo1j.xlsx</t>
    <phoneticPr fontId="3"/>
  </si>
  <si>
    <t>季節調整済指数</t>
  </si>
  <si>
    <t>b2020_sgs1j.xlsx</t>
    <phoneticPr fontId="3"/>
  </si>
  <si>
    <t>季節指数</t>
    <rPh sb="0" eb="2">
      <t>キセツ</t>
    </rPh>
    <rPh sb="2" eb="4">
      <t>シスウ</t>
    </rPh>
    <phoneticPr fontId="3"/>
  </si>
  <si>
    <t>年</t>
    <rPh sb="0" eb="1">
      <t>ネン</t>
    </rPh>
    <phoneticPr fontId="3"/>
  </si>
  <si>
    <t>月</t>
    <rPh sb="0" eb="1">
      <t>ツキ</t>
    </rPh>
    <phoneticPr fontId="3"/>
  </si>
  <si>
    <t>行ラベル</t>
  </si>
  <si>
    <t>総計</t>
  </si>
  <si>
    <t>列ラベル</t>
  </si>
  <si>
    <t>前月比</t>
    <rPh sb="0" eb="3">
      <t>ゼンゲツヒ</t>
    </rPh>
    <phoneticPr fontId="3"/>
  </si>
  <si>
    <t>12ヶ月</t>
    <rPh sb="3" eb="4">
      <t>ゲツ</t>
    </rPh>
    <phoneticPr fontId="3"/>
  </si>
  <si>
    <t>合計 / 12ヶ月</t>
  </si>
  <si>
    <t>　経済データで経済分析をする目的は、中長期的な推移の把握、景気動向や転換点の特定、様々な経済変数間の関係性の特定、将来の変化の予測、政策的効果の計測・シミュレーション等です。
　この分析において、データの季節変動が邪魔なノイズとなる場合、原系列から季節的変動を取り除いた季節調整済系列を利用することが多いようです。
　季節調整とは、経済時系列の動きを、傾向変動、循環変動、季節変動、不規則変動の成分に分解・推計し、季節変動成分を元の系列から取り除いた季節調整済系列を求めることです。
　この目的は、天候や社会習慣等の影響により毎年季節的に繰り返される変動を取り除くことにより、景気の転換点等経済の基調的な動向や経済諸変数間の関係をより的確に把握できようにすることです。</t>
    <rPh sb="18" eb="22">
      <t>チュウチョウキテキ</t>
    </rPh>
    <rPh sb="23" eb="25">
      <t>スイイ</t>
    </rPh>
    <rPh sb="26" eb="28">
      <t>ハアク</t>
    </rPh>
    <rPh sb="29" eb="31">
      <t>ケイキ</t>
    </rPh>
    <rPh sb="31" eb="33">
      <t>ドウコウ</t>
    </rPh>
    <rPh sb="34" eb="37">
      <t>テンカンテン</t>
    </rPh>
    <rPh sb="38" eb="40">
      <t>トクテイ</t>
    </rPh>
    <rPh sb="41" eb="43">
      <t>サマザマ</t>
    </rPh>
    <rPh sb="44" eb="46">
      <t>ケイザイ</t>
    </rPh>
    <rPh sb="46" eb="48">
      <t>ヘンスウ</t>
    </rPh>
    <rPh sb="48" eb="49">
      <t>アイダ</t>
    </rPh>
    <rPh sb="50" eb="53">
      <t>カンケイセイ</t>
    </rPh>
    <rPh sb="54" eb="56">
      <t>トクテイ</t>
    </rPh>
    <rPh sb="57" eb="59">
      <t>ショウライ</t>
    </rPh>
    <rPh sb="60" eb="62">
      <t>ヘンカ</t>
    </rPh>
    <rPh sb="63" eb="65">
      <t>ヨソク</t>
    </rPh>
    <rPh sb="66" eb="68">
      <t>セイサク</t>
    </rPh>
    <rPh sb="68" eb="69">
      <t>テキ</t>
    </rPh>
    <rPh sb="69" eb="71">
      <t>コウカ</t>
    </rPh>
    <rPh sb="72" eb="74">
      <t>ケイソク</t>
    </rPh>
    <rPh sb="83" eb="84">
      <t>ナド</t>
    </rPh>
    <rPh sb="91" eb="93">
      <t>ブンセキ</t>
    </rPh>
    <rPh sb="102" eb="104">
      <t>キセツ</t>
    </rPh>
    <rPh sb="104" eb="106">
      <t>ヘンドウ</t>
    </rPh>
    <rPh sb="107" eb="109">
      <t>ジャマ</t>
    </rPh>
    <rPh sb="116" eb="118">
      <t>バアイ</t>
    </rPh>
    <rPh sb="119" eb="120">
      <t>ゲン</t>
    </rPh>
    <rPh sb="120" eb="122">
      <t>ケイレツ</t>
    </rPh>
    <rPh sb="124" eb="127">
      <t>キセツテキ</t>
    </rPh>
    <rPh sb="127" eb="129">
      <t>ヘンドウ</t>
    </rPh>
    <rPh sb="130" eb="131">
      <t>ト</t>
    </rPh>
    <rPh sb="132" eb="133">
      <t>ノゾ</t>
    </rPh>
    <rPh sb="135" eb="137">
      <t>キセツ</t>
    </rPh>
    <rPh sb="137" eb="139">
      <t>チョウセイ</t>
    </rPh>
    <rPh sb="139" eb="140">
      <t>ズ</t>
    </rPh>
    <rPh sb="140" eb="142">
      <t>ケイレツ</t>
    </rPh>
    <rPh sb="143" eb="145">
      <t>リヨウ</t>
    </rPh>
    <rPh sb="150" eb="151">
      <t>オオ</t>
    </rPh>
    <rPh sb="159" eb="161">
      <t>キセツ</t>
    </rPh>
    <rPh sb="161" eb="163">
      <t>チョウセイ</t>
    </rPh>
    <rPh sb="166" eb="168">
      <t>ケイザイ</t>
    </rPh>
    <rPh sb="168" eb="171">
      <t>ジケイレツ</t>
    </rPh>
    <rPh sb="172" eb="173">
      <t>ウゴ</t>
    </rPh>
    <rPh sb="176" eb="178">
      <t>ケイコウ</t>
    </rPh>
    <rPh sb="178" eb="180">
      <t>ヘンドウ</t>
    </rPh>
    <rPh sb="181" eb="183">
      <t>ジュンカン</t>
    </rPh>
    <rPh sb="183" eb="185">
      <t>ヘンドウ</t>
    </rPh>
    <rPh sb="186" eb="188">
      <t>キセツ</t>
    </rPh>
    <rPh sb="188" eb="190">
      <t>ヘンドウ</t>
    </rPh>
    <rPh sb="191" eb="194">
      <t>フキソク</t>
    </rPh>
    <rPh sb="194" eb="196">
      <t>ヘンドウ</t>
    </rPh>
    <rPh sb="197" eb="199">
      <t>セイブン</t>
    </rPh>
    <rPh sb="200" eb="202">
      <t>ブンカイ</t>
    </rPh>
    <rPh sb="203" eb="205">
      <t>スイケイ</t>
    </rPh>
    <rPh sb="207" eb="209">
      <t>キセツ</t>
    </rPh>
    <rPh sb="209" eb="211">
      <t>ヘンドウ</t>
    </rPh>
    <rPh sb="211" eb="213">
      <t>セイブン</t>
    </rPh>
    <rPh sb="214" eb="215">
      <t>モト</t>
    </rPh>
    <rPh sb="216" eb="218">
      <t>ケイレツ</t>
    </rPh>
    <rPh sb="220" eb="221">
      <t>ト</t>
    </rPh>
    <rPh sb="222" eb="223">
      <t>ノゾ</t>
    </rPh>
    <rPh sb="225" eb="227">
      <t>キセツ</t>
    </rPh>
    <rPh sb="227" eb="229">
      <t>チョウセイ</t>
    </rPh>
    <rPh sb="229" eb="230">
      <t>ズ</t>
    </rPh>
    <rPh sb="230" eb="232">
      <t>ケイレツ</t>
    </rPh>
    <rPh sb="233" eb="234">
      <t>モト</t>
    </rPh>
    <rPh sb="245" eb="247">
      <t>モクテキ</t>
    </rPh>
    <rPh sb="249" eb="251">
      <t>テンコウ</t>
    </rPh>
    <rPh sb="252" eb="254">
      <t>シャカイ</t>
    </rPh>
    <rPh sb="254" eb="256">
      <t>シュウカン</t>
    </rPh>
    <rPh sb="256" eb="257">
      <t>ナド</t>
    </rPh>
    <rPh sb="258" eb="260">
      <t>エイキョウ</t>
    </rPh>
    <rPh sb="263" eb="265">
      <t>マイトシ</t>
    </rPh>
    <rPh sb="265" eb="268">
      <t>キセツテキ</t>
    </rPh>
    <rPh sb="269" eb="270">
      <t>ク</t>
    </rPh>
    <rPh sb="271" eb="272">
      <t>カエ</t>
    </rPh>
    <rPh sb="275" eb="277">
      <t>ヘンドウ</t>
    </rPh>
    <rPh sb="278" eb="279">
      <t>ト</t>
    </rPh>
    <rPh sb="280" eb="281">
      <t>ノゾ</t>
    </rPh>
    <rPh sb="288" eb="290">
      <t>ケイキ</t>
    </rPh>
    <rPh sb="291" eb="294">
      <t>テンカンテン</t>
    </rPh>
    <rPh sb="294" eb="295">
      <t>ナド</t>
    </rPh>
    <rPh sb="295" eb="297">
      <t>ケイザイ</t>
    </rPh>
    <rPh sb="298" eb="301">
      <t>キチョウテキ</t>
    </rPh>
    <rPh sb="302" eb="304">
      <t>ドウコウ</t>
    </rPh>
    <rPh sb="305" eb="307">
      <t>ケイザイ</t>
    </rPh>
    <rPh sb="307" eb="308">
      <t>ショ</t>
    </rPh>
    <rPh sb="308" eb="310">
      <t>ヘンスウ</t>
    </rPh>
    <rPh sb="310" eb="311">
      <t>アイダ</t>
    </rPh>
    <rPh sb="312" eb="314">
      <t>カンケイ</t>
    </rPh>
    <rPh sb="317" eb="319">
      <t>テキカク</t>
    </rPh>
    <rPh sb="320" eb="322">
      <t>ハアク</t>
    </rPh>
    <phoneticPr fontId="3"/>
  </si>
  <si>
    <t>　季節調整法に関する各省庁からの報告取りまとめ https://www.soumu.go.jp/toukei_toukatsu/index/seido/7-2.htm　に掲載されています。</t>
    <rPh sb="85" eb="87">
      <t>ケイサイ</t>
    </rPh>
    <phoneticPr fontId="3"/>
  </si>
  <si>
    <t>　鉱工業指数の季節調整方法が「第４章 季節調整手法  https://www.meti.go.jp/statistics/tyo/iip/riyou-4.pdf」で紹介されています。</t>
    <rPh sb="1" eb="4">
      <t>コウコウギョウ</t>
    </rPh>
    <rPh sb="4" eb="6">
      <t>シスウ</t>
    </rPh>
    <rPh sb="7" eb="9">
      <t>キセツ</t>
    </rPh>
    <rPh sb="9" eb="11">
      <t>チョウセイ</t>
    </rPh>
    <rPh sb="11" eb="13">
      <t>ホウホウ</t>
    </rPh>
    <rPh sb="82" eb="84">
      <t>ショウカイ</t>
    </rPh>
    <phoneticPr fontId="3"/>
  </si>
  <si>
    <t>シート名</t>
    <rPh sb="3" eb="4">
      <t>メイ</t>
    </rPh>
    <phoneticPr fontId="3"/>
  </si>
  <si>
    <t>季節調整</t>
    <rPh sb="0" eb="2">
      <t>キセツ</t>
    </rPh>
    <rPh sb="2" eb="4">
      <t>チョウセイ</t>
    </rPh>
    <phoneticPr fontId="3"/>
  </si>
  <si>
    <t>G</t>
    <phoneticPr fontId="3"/>
  </si>
  <si>
    <t>D</t>
    <phoneticPr fontId="3"/>
  </si>
  <si>
    <t>PD</t>
    <phoneticPr fontId="3"/>
  </si>
  <si>
    <t>MA</t>
    <phoneticPr fontId="3"/>
  </si>
  <si>
    <t>BM</t>
    <phoneticPr fontId="3"/>
  </si>
  <si>
    <t>内容</t>
    <rPh sb="0" eb="2">
      <t>ナイヨウ</t>
    </rPh>
    <phoneticPr fontId="3"/>
  </si>
  <si>
    <t>年</t>
    <rPh sb="0" eb="1">
      <t>ネン</t>
    </rPh>
    <phoneticPr fontId="3"/>
  </si>
  <si>
    <t>月</t>
    <rPh sb="0" eb="1">
      <t>ツキ</t>
    </rPh>
    <phoneticPr fontId="3"/>
  </si>
  <si>
    <t>　月別平均法による推計</t>
    <rPh sb="1" eb="3">
      <t>ツキベツ</t>
    </rPh>
    <rPh sb="3" eb="6">
      <t>ヘイキンホウ</t>
    </rPh>
    <rPh sb="9" eb="11">
      <t>スイケイ</t>
    </rPh>
    <phoneticPr fontId="3"/>
  </si>
  <si>
    <t>「第４章 季節調整手法  https://www.meti.go.jp/statistics/tyo/iip/riyou-4.pdf」4/29ページの月別平均法</t>
    <phoneticPr fontId="3"/>
  </si>
  <si>
    <t>元データ</t>
    <rPh sb="0" eb="1">
      <t>モト</t>
    </rPh>
    <phoneticPr fontId="3"/>
  </si>
  <si>
    <t>調整</t>
    <rPh sb="0" eb="2">
      <t>チョウセイ</t>
    </rPh>
    <phoneticPr fontId="3"/>
  </si>
  <si>
    <t>MA12</t>
    <phoneticPr fontId="3"/>
  </si>
  <si>
    <t>「第４章 季節調整手法  https://www.meti.go.jp/statistics/tyo/iip/riyou-4.pdf」5/29ページの連関比率法</t>
    <rPh sb="75" eb="77">
      <t>レンカン</t>
    </rPh>
    <rPh sb="77" eb="79">
      <t>ヒリツ</t>
    </rPh>
    <rPh sb="79" eb="80">
      <t>ホウ</t>
    </rPh>
    <phoneticPr fontId="3"/>
  </si>
  <si>
    <t>BM12</t>
    <phoneticPr fontId="3"/>
  </si>
  <si>
    <t>BM8</t>
    <phoneticPr fontId="3"/>
  </si>
  <si>
    <t>　連関比率法による推計</t>
    <rPh sb="9" eb="11">
      <t>スイケイ</t>
    </rPh>
    <phoneticPr fontId="3"/>
  </si>
  <si>
    <t>12年間移動平均</t>
    <rPh sb="2" eb="3">
      <t>ネン</t>
    </rPh>
    <rPh sb="3" eb="4">
      <t>アイダ</t>
    </rPh>
    <rPh sb="4" eb="6">
      <t>イドウ</t>
    </rPh>
    <rPh sb="6" eb="8">
      <t>ヘイキン</t>
    </rPh>
    <phoneticPr fontId="3"/>
  </si>
  <si>
    <t>８年間移動平均</t>
    <rPh sb="1" eb="2">
      <t>ネン</t>
    </rPh>
    <rPh sb="2" eb="3">
      <t>アイダ</t>
    </rPh>
    <rPh sb="3" eb="5">
      <t>イドウ</t>
    </rPh>
    <rPh sb="5" eb="7">
      <t>ヘイキン</t>
    </rPh>
    <phoneticPr fontId="3"/>
  </si>
  <si>
    <t>　12年間平均月別平均法結果を縦型に変換</t>
    <rPh sb="3" eb="4">
      <t>ネン</t>
    </rPh>
    <rPh sb="4" eb="5">
      <t>アイダ</t>
    </rPh>
    <rPh sb="5" eb="7">
      <t>ヘイキン</t>
    </rPh>
    <rPh sb="7" eb="9">
      <t>ツキベツ</t>
    </rPh>
    <rPh sb="9" eb="12">
      <t>ヘイキンホウ</t>
    </rPh>
    <rPh sb="12" eb="14">
      <t>ケッカ</t>
    </rPh>
    <rPh sb="15" eb="17">
      <t>タテガタ</t>
    </rPh>
    <rPh sb="18" eb="20">
      <t>ヘンカン</t>
    </rPh>
    <phoneticPr fontId="3"/>
  </si>
  <si>
    <t>　８年間平均月別平均法結果を縦型に変換</t>
    <rPh sb="2" eb="3">
      <t>ネン</t>
    </rPh>
    <rPh sb="3" eb="4">
      <t>アイダ</t>
    </rPh>
    <rPh sb="4" eb="6">
      <t>ヘイキン</t>
    </rPh>
    <rPh sb="6" eb="8">
      <t>ツキベツ</t>
    </rPh>
    <rPh sb="8" eb="11">
      <t>ヘイキンホウ</t>
    </rPh>
    <rPh sb="11" eb="13">
      <t>ケッカ</t>
    </rPh>
    <rPh sb="14" eb="16">
      <t>タテガタ</t>
    </rPh>
    <rPh sb="17" eb="19">
      <t>ヘンカン</t>
    </rPh>
    <phoneticPr fontId="3"/>
  </si>
  <si>
    <t>　12年間平均連関比率法結果を縦型に変換</t>
    <rPh sb="12" eb="14">
      <t>ケッカ</t>
    </rPh>
    <rPh sb="15" eb="17">
      <t>タテガタ</t>
    </rPh>
    <rPh sb="18" eb="20">
      <t>ヘンカン</t>
    </rPh>
    <phoneticPr fontId="3"/>
  </si>
  <si>
    <t>　８年間平均連関比率法結果を縦型に変換</t>
    <rPh sb="4" eb="6">
      <t>ヘイキン</t>
    </rPh>
    <rPh sb="11" eb="13">
      <t>ケッカ</t>
    </rPh>
    <rPh sb="14" eb="16">
      <t>タテガタ</t>
    </rPh>
    <rPh sb="17" eb="19">
      <t>ヘンカン</t>
    </rPh>
    <phoneticPr fontId="3"/>
  </si>
  <si>
    <t>　12ヶ月移動平均法による推計</t>
    <rPh sb="4" eb="5">
      <t>ゲツ</t>
    </rPh>
    <rPh sb="5" eb="7">
      <t>イドウ</t>
    </rPh>
    <rPh sb="7" eb="10">
      <t>ヘイキンホウ</t>
    </rPh>
    <rPh sb="13" eb="15">
      <t>スイケイ</t>
    </rPh>
    <phoneticPr fontId="3"/>
  </si>
  <si>
    <t>「第４章 季節調整手法  https://www.meti.go.jp/statistics/tyo/iip/riyou-4.pdf」6/29ページの12ヶ月移動平均法</t>
    <rPh sb="78" eb="79">
      <t>ゲツ</t>
    </rPh>
    <rPh sb="79" eb="81">
      <t>イドウ</t>
    </rPh>
    <phoneticPr fontId="3"/>
  </si>
  <si>
    <t>季節指数</t>
    <rPh sb="0" eb="2">
      <t>キセツ</t>
    </rPh>
    <rPh sb="2" eb="4">
      <t>シスウ</t>
    </rPh>
    <phoneticPr fontId="3"/>
  </si>
  <si>
    <t>季節調整済指数</t>
    <rPh sb="0" eb="2">
      <t>キセツ</t>
    </rPh>
    <rPh sb="2" eb="4">
      <t>チョウセイ</t>
    </rPh>
    <rPh sb="4" eb="5">
      <t>ス</t>
    </rPh>
    <rPh sb="5" eb="7">
      <t>シスウ</t>
    </rPh>
    <phoneticPr fontId="3"/>
  </si>
  <si>
    <t>月別平均12年間</t>
    <rPh sb="0" eb="4">
      <t>ツキベツヘイキン</t>
    </rPh>
    <rPh sb="6" eb="8">
      <t>ネンカン</t>
    </rPh>
    <phoneticPr fontId="3"/>
  </si>
  <si>
    <t>月別平均8年間</t>
    <rPh sb="0" eb="4">
      <t>ツキベツヘイキン</t>
    </rPh>
    <rPh sb="5" eb="7">
      <t>ネンカン</t>
    </rPh>
    <phoneticPr fontId="3"/>
  </si>
  <si>
    <t>連関比率法12年間</t>
    <rPh sb="0" eb="2">
      <t>レンカン</t>
    </rPh>
    <rPh sb="2" eb="4">
      <t>ヒリツ</t>
    </rPh>
    <rPh sb="4" eb="5">
      <t>ホウ</t>
    </rPh>
    <rPh sb="7" eb="9">
      <t>ネンカン</t>
    </rPh>
    <phoneticPr fontId="3"/>
  </si>
  <si>
    <t>連関比率法8年間</t>
    <rPh sb="0" eb="2">
      <t>レンカン</t>
    </rPh>
    <rPh sb="2" eb="4">
      <t>ヒリツ</t>
    </rPh>
    <rPh sb="4" eb="5">
      <t>ホウ</t>
    </rPh>
    <rPh sb="6" eb="8">
      <t>ネンカン</t>
    </rPh>
    <phoneticPr fontId="3"/>
  </si>
  <si>
    <t>12ヶ月移動平均法12年間</t>
    <rPh sb="3" eb="4">
      <t>ゲツ</t>
    </rPh>
    <rPh sb="4" eb="6">
      <t>イドウ</t>
    </rPh>
    <rPh sb="6" eb="9">
      <t>ヘイキンホウ</t>
    </rPh>
    <rPh sb="11" eb="13">
      <t>ネンカン</t>
    </rPh>
    <phoneticPr fontId="3"/>
  </si>
  <si>
    <t>12ヶ月移動平均法8年間</t>
    <phoneticPr fontId="3"/>
  </si>
  <si>
    <t>年月</t>
    <rPh sb="0" eb="1">
      <t>ネン</t>
    </rPh>
    <rPh sb="1" eb="2">
      <t>ツキ</t>
    </rPh>
    <phoneticPr fontId="3"/>
  </si>
  <si>
    <t>12ヶ月移動平均</t>
    <rPh sb="3" eb="4">
      <t>ゲツ</t>
    </rPh>
    <rPh sb="4" eb="6">
      <t>イドウ</t>
    </rPh>
    <rPh sb="6" eb="8">
      <t>ヘイキン</t>
    </rPh>
    <phoneticPr fontId="3"/>
  </si>
  <si>
    <t>調整</t>
    <rPh sb="0" eb="2">
      <t>チョウセイ</t>
    </rPh>
    <phoneticPr fontId="3"/>
  </si>
  <si>
    <t>調整 12年間</t>
    <rPh sb="0" eb="2">
      <t>チョウセイ</t>
    </rPh>
    <rPh sb="5" eb="6">
      <t>ネン</t>
    </rPh>
    <rPh sb="6" eb="7">
      <t>アイダ</t>
    </rPh>
    <phoneticPr fontId="3"/>
  </si>
  <si>
    <t>調整　8年間</t>
    <rPh sb="0" eb="2">
      <t>チョウセイ</t>
    </rPh>
    <rPh sb="4" eb="6">
      <t>ネンカン</t>
    </rPh>
    <phoneticPr fontId="3"/>
  </si>
  <si>
    <t>　季節調整方法の説明等</t>
    <rPh sb="1" eb="3">
      <t>キセツ</t>
    </rPh>
    <rPh sb="3" eb="5">
      <t>チョウセイ</t>
    </rPh>
    <rPh sb="5" eb="7">
      <t>ホウホウ</t>
    </rPh>
    <rPh sb="8" eb="10">
      <t>セツメイ</t>
    </rPh>
    <rPh sb="10" eb="11">
      <t>ナド</t>
    </rPh>
    <phoneticPr fontId="3"/>
  </si>
  <si>
    <t>　８年間平均12ヶ月移動平均法結果を縦型に変換</t>
    <rPh sb="9" eb="10">
      <t>ゲツ</t>
    </rPh>
    <rPh sb="10" eb="12">
      <t>イドウ</t>
    </rPh>
    <rPh sb="12" eb="15">
      <t>ヘイキンホウ</t>
    </rPh>
    <phoneticPr fontId="3"/>
  </si>
  <si>
    <t>　12年間平均12ヶ月移動平均法結果を縦型に変換</t>
    <rPh sb="10" eb="11">
      <t>ゲツ</t>
    </rPh>
    <rPh sb="11" eb="13">
      <t>イドウ</t>
    </rPh>
    <rPh sb="13" eb="16">
      <t>ヘイキンホウ</t>
    </rPh>
    <phoneticPr fontId="3"/>
  </si>
  <si>
    <t>P</t>
    <phoneticPr fontId="3"/>
  </si>
  <si>
    <t>　ピボット処理用データ</t>
    <rPh sb="5" eb="8">
      <t>ショリヨウ</t>
    </rPh>
    <phoneticPr fontId="3"/>
  </si>
  <si>
    <t>　ピボット</t>
    <phoneticPr fontId="3"/>
  </si>
  <si>
    <t>　各データまとめ</t>
    <rPh sb="1" eb="2">
      <t>カク</t>
    </rPh>
    <phoneticPr fontId="3"/>
  </si>
  <si>
    <t>月別平均法12</t>
    <rPh sb="0" eb="2">
      <t>ツキベツ</t>
    </rPh>
    <rPh sb="2" eb="5">
      <t>ヘイキンホウ</t>
    </rPh>
    <phoneticPr fontId="3"/>
  </si>
  <si>
    <t>月別平均法8</t>
    <rPh sb="0" eb="2">
      <t>ツキベツ</t>
    </rPh>
    <rPh sb="2" eb="5">
      <t>ヘイキンホウ</t>
    </rPh>
    <phoneticPr fontId="3"/>
  </si>
  <si>
    <t>連関比率法12</t>
    <rPh sb="0" eb="2">
      <t>レンカン</t>
    </rPh>
    <rPh sb="2" eb="4">
      <t>ヒリツ</t>
    </rPh>
    <rPh sb="4" eb="5">
      <t>ホウ</t>
    </rPh>
    <phoneticPr fontId="3"/>
  </si>
  <si>
    <t>連関比率法8</t>
    <rPh sb="0" eb="2">
      <t>レンカン</t>
    </rPh>
    <rPh sb="2" eb="4">
      <t>ヒリツ</t>
    </rPh>
    <rPh sb="4" eb="5">
      <t>ホウ</t>
    </rPh>
    <phoneticPr fontId="3"/>
  </si>
  <si>
    <t>12ヶ月移動平均法12</t>
    <phoneticPr fontId="3"/>
  </si>
  <si>
    <t>12ヶ月移動平均法8</t>
    <phoneticPr fontId="3"/>
  </si>
  <si>
    <t>Decomp(NA)</t>
    <phoneticPr fontId="3"/>
  </si>
  <si>
    <t>Decomp(AA)</t>
    <phoneticPr fontId="3"/>
  </si>
  <si>
    <t>Decomp</t>
    <phoneticPr fontId="3"/>
  </si>
  <si>
    <t>DecompNA</t>
    <phoneticPr fontId="3"/>
  </si>
  <si>
    <t>DecompAA</t>
    <phoneticPr fontId="3"/>
  </si>
  <si>
    <t>乗用車原指数</t>
    <rPh sb="3" eb="4">
      <t>ハラ</t>
    </rPh>
    <rPh sb="4" eb="6">
      <t>シスウ</t>
    </rPh>
    <phoneticPr fontId="3"/>
  </si>
  <si>
    <t>乗用車季節調整済指数</t>
    <rPh sb="3" eb="5">
      <t>キセツ</t>
    </rPh>
    <rPh sb="5" eb="7">
      <t>チョウセイ</t>
    </rPh>
    <rPh sb="7" eb="8">
      <t>ス</t>
    </rPh>
    <rPh sb="8" eb="10">
      <t>シスウ</t>
    </rPh>
    <phoneticPr fontId="3"/>
  </si>
  <si>
    <t>　https://jasp.ism.ac.jp/RS-Decomp/のサイト上で鉱工業源指数乗用車の季節調整を行った結果</t>
    <rPh sb="38" eb="39">
      <t>ジョウ</t>
    </rPh>
    <rPh sb="40" eb="43">
      <t>コウコウギョウ</t>
    </rPh>
    <rPh sb="43" eb="46">
      <t>ゲンシスウ</t>
    </rPh>
    <rPh sb="46" eb="49">
      <t>ジョウヨウシャ</t>
    </rPh>
    <rPh sb="50" eb="52">
      <t>キセツ</t>
    </rPh>
    <rPh sb="52" eb="54">
      <t>チョウセイ</t>
    </rPh>
    <rPh sb="55" eb="56">
      <t>オコナ</t>
    </rPh>
    <rPh sb="58" eb="60">
      <t>ケッカ</t>
    </rPh>
    <phoneticPr fontId="3"/>
  </si>
  <si>
    <t>G2</t>
    <phoneticPr fontId="3"/>
  </si>
  <si>
    <t>　各指数のグラフ 1989～2025</t>
    <rPh sb="1" eb="2">
      <t>カク</t>
    </rPh>
    <rPh sb="2" eb="4">
      <t>シスウ</t>
    </rPh>
    <phoneticPr fontId="3"/>
  </si>
  <si>
    <t>　各指数のグラフ 2007～2025</t>
    <rPh sb="1" eb="2">
      <t>カク</t>
    </rPh>
    <rPh sb="2" eb="4">
      <t>シスウ</t>
    </rPh>
    <phoneticPr fontId="3"/>
  </si>
  <si>
    <t>　季節調整法には、経験的調整法とモデルベース調整法の２つのアプローチがなされてきたようです。経験的調整法は、適当な線形フィルタを選択し利用することにより各要素を抽する方法で、米国商務省センサス局によるX－１１，X-12-ARIMA等が代表的です。モデルベース調整法は、直接観測されないトレンド、季節成分、不規則成分といった各要素について、明示的にパラメトリックな統計モデルを仮定し、推定により得られたパラメータの値に基づいてフィルタを構成するという考え方で、TRAMO-SEATSやDecompが有名です。</t>
    <rPh sb="1" eb="3">
      <t>キセツ</t>
    </rPh>
    <rPh sb="3" eb="6">
      <t>チョウセイホウ</t>
    </rPh>
    <rPh sb="9" eb="12">
      <t>ケイケンテキ</t>
    </rPh>
    <rPh sb="12" eb="15">
      <t>チョウセイホウ</t>
    </rPh>
    <rPh sb="22" eb="25">
      <t>チョウセイホウ</t>
    </rPh>
    <rPh sb="54" eb="56">
      <t>テキトウ</t>
    </rPh>
    <rPh sb="57" eb="59">
      <t>センケイ</t>
    </rPh>
    <rPh sb="64" eb="66">
      <t>センタク</t>
    </rPh>
    <rPh sb="67" eb="69">
      <t>リヨウ</t>
    </rPh>
    <rPh sb="76" eb="79">
      <t>カクヨウソ</t>
    </rPh>
    <phoneticPr fontId="3"/>
  </si>
  <si>
    <t>https://github.com/jdemetra/jdplus-main/releasesからダウンロードしたJdemetra+のX13、Tramoで推計した結果</t>
    <rPh sb="78" eb="80">
      <t>スイケイ</t>
    </rPh>
    <rPh sb="82" eb="84">
      <t>ケッカ</t>
    </rPh>
    <phoneticPr fontId="3"/>
  </si>
  <si>
    <t>date</t>
  </si>
  <si>
    <t>乗用車原指数</t>
    <rPh sb="0" eb="3">
      <t>ジョウヨウシャ</t>
    </rPh>
    <rPh sb="3" eb="4">
      <t>ハラ</t>
    </rPh>
    <rPh sb="4" eb="6">
      <t>シスウ</t>
    </rPh>
    <phoneticPr fontId="3"/>
  </si>
  <si>
    <t>Taramo</t>
    <phoneticPr fontId="3"/>
  </si>
  <si>
    <t>X13</t>
    <phoneticPr fontId="3"/>
  </si>
  <si>
    <t>乗用車季節調整済指数</t>
    <rPh sb="0" eb="3">
      <t>ジョウヨウシャ</t>
    </rPh>
    <rPh sb="3" eb="5">
      <t>キセツ</t>
    </rPh>
    <rPh sb="5" eb="7">
      <t>チョウセイ</t>
    </rPh>
    <rPh sb="7" eb="8">
      <t>ス</t>
    </rPh>
    <rPh sb="8" eb="10">
      <t>シスウ</t>
    </rPh>
    <phoneticPr fontId="3"/>
  </si>
  <si>
    <t>概要</t>
    <rPh sb="0" eb="2">
      <t>ガイヨウ</t>
    </rPh>
    <phoneticPr fontId="3"/>
  </si>
  <si>
    <t>　各シートの説明</t>
    <rPh sb="1" eb="2">
      <t>カク</t>
    </rPh>
    <rPh sb="6" eb="8">
      <t>セツメイ</t>
    </rPh>
    <phoneticPr fontId="3"/>
  </si>
  <si>
    <t>MA8</t>
    <phoneticPr fontId="3"/>
  </si>
  <si>
    <t>JDemetra+</t>
    <phoneticPr fontId="3"/>
  </si>
  <si>
    <t>このファイルは18シート有り、指数推計のシミュレーションをするため、計算式、リンク、ピボットテーブルがある所が多数あります。</t>
    <rPh sb="12" eb="13">
      <t>ア</t>
    </rPh>
    <rPh sb="15" eb="17">
      <t>シスウ</t>
    </rPh>
    <rPh sb="17" eb="19">
      <t>スイケイ</t>
    </rPh>
    <rPh sb="34" eb="36">
      <t>ケイサン</t>
    </rPh>
    <rPh sb="36" eb="37">
      <t>シキ</t>
    </rPh>
    <rPh sb="53" eb="54">
      <t>トコロ</t>
    </rPh>
    <rPh sb="55" eb="57">
      <t>タスウ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</si>
</sst>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
    <numFmt numFmtId="177" formatCode="0.00_ ;[Red]\-0.00\ "/>
    <numFmt numFmtId="178" formatCode="0.00_ "/>
    <numFmt numFmtId="179" formatCode="0.0_ "/>
    <numFmt numFmtId="180" formatCode="#,##0.0_ ;[Red]\-#,##0.0\ "/>
    <numFmt numFmtId="181" formatCode="0.00000_ "/>
    <numFmt numFmtId="182" formatCode="0_ ;[Red]\-0\ "/>
    <numFmt numFmtId="183" formatCode="0.0_ ;[Red]\-0.0\ "/>
    <numFmt numFmtId="184" formatCode="0.00000_);[Red]\(0.00000\)"/>
    <numFmt numFmtId="185" formatCode="yyyy&quot;年&quot;m&quot;月&quot;;@"/>
  </numFmts>
  <fonts count="9" x14ac:knownFonts="1">
    <font>
      <sz val="11"/>
      <color theme="1"/>
      <name val="游ゴシック"/>
      <family val="2"/>
      <charset val="128"/>
      <scheme val="minor"/>
    </font>
    <font>
      <sz val="11"/>
      <name val="ＭＳ Ｐゴシック"/>
      <family val="3"/>
      <charset val="128"/>
    </font>
    <font>
      <sz val="11"/>
      <name val="游ゴシック"/>
      <family val="3"/>
      <charset val="128"/>
      <scheme val="minor"/>
    </font>
    <font>
      <sz val="6"/>
      <name val="游ゴシック"/>
      <family val="2"/>
      <charset val="128"/>
      <scheme val="minor"/>
    </font>
    <font>
      <sz val="12"/>
      <color theme="1" tint="0.249977111117893"/>
      <name val="UD デジタル 教科書体 NK-R"/>
      <family val="1"/>
      <charset val="128"/>
    </font>
    <font>
      <sz val="12"/>
      <color theme="1" tint="0.14999847407452621"/>
      <name val="UD デジタル 教科書体 NK-R"/>
      <family val="1"/>
      <charset val="128"/>
    </font>
    <font>
      <sz val="10"/>
      <color theme="1"/>
      <name val="UD デジタル 教科書体 NK-R"/>
      <family val="1"/>
      <charset val="128"/>
    </font>
    <font>
      <sz val="10"/>
      <color theme="1" tint="0.14999847407452621"/>
      <name val="UD デジタル 教科書体 NK-R"/>
      <family val="1"/>
      <charset val="128"/>
    </font>
    <font>
      <b/>
      <sz val="11"/>
      <color theme="1"/>
      <name val="游ゴシック"/>
      <family val="3"/>
      <charset val="128"/>
      <scheme val="minor"/>
    </font>
  </fonts>
  <fills count="6">
    <fill>
      <patternFill patternType="none"/>
    </fill>
    <fill>
      <patternFill patternType="gray125"/>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CC"/>
        <bgColor indexed="64"/>
      </patternFill>
    </fill>
  </fills>
  <borders count="5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double">
        <color auto="1"/>
      </top>
      <bottom/>
      <diagonal/>
    </border>
    <border>
      <left style="double">
        <color auto="1"/>
      </left>
      <right/>
      <top/>
      <bottom/>
      <diagonal/>
    </border>
    <border>
      <left/>
      <right style="double">
        <color auto="1"/>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double">
        <color auto="1"/>
      </right>
      <top style="medium">
        <color indexed="64"/>
      </top>
      <bottom/>
      <diagonal/>
    </border>
    <border>
      <left/>
      <right style="double">
        <color auto="1"/>
      </right>
      <top/>
      <bottom style="medium">
        <color indexed="64"/>
      </bottom>
      <diagonal/>
    </border>
    <border>
      <left style="double">
        <color auto="1"/>
      </left>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s>
  <cellStyleXfs count="3">
    <xf numFmtId="0" fontId="0" fillId="0" borderId="0">
      <alignment vertical="center"/>
    </xf>
    <xf numFmtId="0" fontId="1" fillId="0" borderId="0">
      <alignment vertical="center"/>
    </xf>
    <xf numFmtId="0" fontId="1" fillId="0" borderId="0">
      <alignment vertical="center"/>
    </xf>
  </cellStyleXfs>
  <cellXfs count="396">
    <xf numFmtId="0" fontId="0" fillId="0" borderId="0" xfId="0">
      <alignment vertical="center"/>
    </xf>
    <xf numFmtId="0" fontId="0" fillId="0" borderId="0" xfId="0" applyAlignment="1">
      <alignment horizontal="center" vertical="center"/>
    </xf>
    <xf numFmtId="177" fontId="0" fillId="0" borderId="0" xfId="0" applyNumberFormat="1">
      <alignment vertical="center"/>
    </xf>
    <xf numFmtId="0" fontId="0" fillId="0" borderId="0" xfId="0" pivotButton="1">
      <alignment vertical="center"/>
    </xf>
    <xf numFmtId="0" fontId="0" fillId="0" borderId="0" xfId="0" applyAlignment="1">
      <alignment horizontal="left" vertical="center"/>
    </xf>
    <xf numFmtId="0" fontId="0" fillId="0" borderId="0" xfId="0" applyNumberFormat="1">
      <alignment vertical="center"/>
    </xf>
    <xf numFmtId="0" fontId="0" fillId="0" borderId="3" xfId="0" applyBorder="1">
      <alignment vertical="center"/>
    </xf>
    <xf numFmtId="0" fontId="0" fillId="0" borderId="4" xfId="0" applyBorder="1">
      <alignment vertical="center"/>
    </xf>
    <xf numFmtId="0" fontId="0" fillId="0" borderId="0" xfId="0" applyBorder="1">
      <alignment vertical="center"/>
    </xf>
    <xf numFmtId="0" fontId="0" fillId="0" borderId="6" xfId="0" applyBorder="1">
      <alignment vertical="center"/>
    </xf>
    <xf numFmtId="0" fontId="0" fillId="0" borderId="0" xfId="0" applyFill="1">
      <alignment vertical="center"/>
    </xf>
    <xf numFmtId="0" fontId="0" fillId="0" borderId="9" xfId="0" applyFill="1" applyBorder="1" applyAlignment="1">
      <alignment horizontal="center" vertical="center"/>
    </xf>
    <xf numFmtId="0" fontId="0" fillId="0" borderId="0" xfId="0" applyBorder="1" applyAlignment="1">
      <alignment horizontal="center" vertical="center"/>
    </xf>
    <xf numFmtId="180" fontId="0" fillId="0" borderId="0" xfId="0" applyNumberFormat="1">
      <alignment vertical="center"/>
    </xf>
    <xf numFmtId="0" fontId="0" fillId="0" borderId="0" xfId="0" applyFill="1" applyBorder="1">
      <alignment vertical="center"/>
    </xf>
    <xf numFmtId="177" fontId="0" fillId="0" borderId="0" xfId="0" applyNumberFormat="1" applyFill="1">
      <alignment vertical="center"/>
    </xf>
    <xf numFmtId="183" fontId="0" fillId="0" borderId="10" xfId="0" applyNumberFormat="1" applyFill="1" applyBorder="1">
      <alignment vertical="center"/>
    </xf>
    <xf numFmtId="183" fontId="0" fillId="0" borderId="11" xfId="0" applyNumberFormat="1" applyFill="1" applyBorder="1">
      <alignment vertical="center"/>
    </xf>
    <xf numFmtId="0" fontId="0" fillId="0" borderId="5" xfId="0" applyBorder="1" applyAlignment="1">
      <alignment horizontal="center" vertical="center"/>
    </xf>
    <xf numFmtId="0" fontId="0" fillId="0" borderId="16" xfId="0" applyBorder="1" applyAlignment="1">
      <alignment horizontal="center" vertical="center"/>
    </xf>
    <xf numFmtId="183" fontId="0" fillId="0" borderId="0" xfId="0" applyNumberFormat="1" applyFill="1">
      <alignment vertical="center"/>
    </xf>
    <xf numFmtId="0" fontId="4" fillId="0" borderId="0" xfId="0" applyFont="1" applyAlignment="1">
      <alignment vertical="center" wrapText="1"/>
    </xf>
    <xf numFmtId="0" fontId="4" fillId="0" borderId="0" xfId="0" applyFont="1">
      <alignment vertical="center"/>
    </xf>
    <xf numFmtId="0" fontId="2" fillId="0" borderId="5" xfId="2" applyNumberFormat="1" applyFont="1" applyBorder="1" applyAlignment="1">
      <alignment horizontal="center" vertical="center"/>
    </xf>
    <xf numFmtId="0" fontId="2" fillId="0" borderId="0" xfId="2" applyNumberFormat="1" applyFont="1" applyBorder="1" applyAlignment="1">
      <alignment horizontal="center" vertical="center"/>
    </xf>
    <xf numFmtId="176" fontId="0" fillId="0" borderId="0" xfId="0" applyNumberFormat="1" applyBorder="1">
      <alignment vertical="center"/>
    </xf>
    <xf numFmtId="177" fontId="0" fillId="0" borderId="0" xfId="0" applyNumberFormat="1" applyBorder="1">
      <alignment vertical="center"/>
    </xf>
    <xf numFmtId="180" fontId="0" fillId="0" borderId="0" xfId="0" applyNumberFormat="1" applyBorder="1">
      <alignment vertical="center"/>
    </xf>
    <xf numFmtId="177" fontId="0" fillId="0" borderId="6" xfId="0" applyNumberFormat="1" applyBorder="1">
      <alignment vertical="center"/>
    </xf>
    <xf numFmtId="0" fontId="0" fillId="0" borderId="17" xfId="0" applyBorder="1" applyAlignment="1">
      <alignment horizontal="center" vertical="center"/>
    </xf>
    <xf numFmtId="0" fontId="0" fillId="0" borderId="17" xfId="0" applyBorder="1">
      <alignment vertical="center"/>
    </xf>
    <xf numFmtId="177" fontId="0" fillId="0" borderId="17" xfId="0" applyNumberFormat="1" applyBorder="1">
      <alignment vertical="center"/>
    </xf>
    <xf numFmtId="180" fontId="0" fillId="0" borderId="17" xfId="0" applyNumberFormat="1" applyBorder="1">
      <alignment vertical="center"/>
    </xf>
    <xf numFmtId="0" fontId="0" fillId="0" borderId="18" xfId="0" applyBorder="1">
      <alignment vertical="center"/>
    </xf>
    <xf numFmtId="0" fontId="5" fillId="0" borderId="0" xfId="0" applyFont="1" applyAlignment="1">
      <alignment horizontal="center" vertical="center"/>
    </xf>
    <xf numFmtId="0" fontId="5" fillId="0" borderId="0" xfId="0" applyFont="1">
      <alignment vertical="center"/>
    </xf>
    <xf numFmtId="0" fontId="5" fillId="0" borderId="0" xfId="0" applyFont="1" applyAlignment="1">
      <alignment horizontal="left" vertical="center"/>
    </xf>
    <xf numFmtId="0" fontId="7" fillId="0" borderId="0" xfId="0" applyFont="1" applyFill="1">
      <alignment vertical="center"/>
    </xf>
    <xf numFmtId="0" fontId="7" fillId="0" borderId="3" xfId="0" applyFont="1" applyFill="1" applyBorder="1" applyAlignment="1">
      <alignment horizontal="center" vertical="center"/>
    </xf>
    <xf numFmtId="0" fontId="7" fillId="0" borderId="4" xfId="0" applyFont="1" applyFill="1" applyBorder="1">
      <alignment vertical="center"/>
    </xf>
    <xf numFmtId="0" fontId="7" fillId="0" borderId="7" xfId="0" applyFont="1" applyFill="1" applyBorder="1" applyAlignment="1">
      <alignment horizontal="center" vertical="center"/>
    </xf>
    <xf numFmtId="0" fontId="7" fillId="0" borderId="8" xfId="0" applyFont="1" applyFill="1" applyBorder="1" applyAlignment="1">
      <alignment horizontal="center" vertical="center"/>
    </xf>
    <xf numFmtId="0" fontId="7" fillId="0" borderId="12"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2" xfId="0" applyFont="1" applyFill="1" applyBorder="1" applyAlignment="1">
      <alignment vertical="center" shrinkToFit="1"/>
    </xf>
    <xf numFmtId="0" fontId="7" fillId="0" borderId="7" xfId="0" applyFont="1" applyFill="1" applyBorder="1" applyAlignment="1">
      <alignment horizontal="center" vertical="center" shrinkToFit="1"/>
    </xf>
    <xf numFmtId="0" fontId="7" fillId="0" borderId="8" xfId="0" applyFont="1" applyFill="1" applyBorder="1" applyAlignment="1">
      <alignment horizontal="center" vertical="center" shrinkToFit="1"/>
    </xf>
    <xf numFmtId="0" fontId="7" fillId="0" borderId="12" xfId="0" applyFont="1" applyFill="1" applyBorder="1" applyAlignment="1">
      <alignment horizontal="center" vertical="center" shrinkToFit="1"/>
    </xf>
    <xf numFmtId="0" fontId="7" fillId="0" borderId="0" xfId="0" applyFont="1" applyFill="1" applyBorder="1" applyAlignment="1">
      <alignment vertical="center" shrinkToFit="1"/>
    </xf>
    <xf numFmtId="0" fontId="7" fillId="0" borderId="5" xfId="0" applyFont="1" applyFill="1" applyBorder="1" applyAlignment="1">
      <alignment vertical="center" shrinkToFit="1"/>
    </xf>
    <xf numFmtId="0" fontId="7" fillId="0" borderId="6" xfId="0" applyFont="1" applyFill="1" applyBorder="1" applyAlignment="1">
      <alignment vertical="center" shrinkToFit="1"/>
    </xf>
    <xf numFmtId="0" fontId="7" fillId="0" borderId="7" xfId="0" applyFont="1" applyFill="1" applyBorder="1" applyAlignment="1">
      <alignment vertical="center" shrinkToFit="1"/>
    </xf>
    <xf numFmtId="0" fontId="7" fillId="0" borderId="8" xfId="0" applyFont="1" applyFill="1" applyBorder="1" applyAlignment="1">
      <alignment vertical="center" shrinkToFit="1"/>
    </xf>
    <xf numFmtId="0" fontId="7" fillId="0" borderId="12" xfId="0" applyFont="1" applyFill="1" applyBorder="1" applyAlignment="1">
      <alignment vertical="center" shrinkToFit="1"/>
    </xf>
    <xf numFmtId="0" fontId="7" fillId="0" borderId="16" xfId="0" applyFont="1" applyFill="1" applyBorder="1" applyAlignment="1">
      <alignment vertical="center" shrinkToFit="1"/>
    </xf>
    <xf numFmtId="0" fontId="7" fillId="0" borderId="17" xfId="0" applyFont="1" applyFill="1" applyBorder="1" applyAlignment="1">
      <alignment vertical="center" shrinkToFit="1"/>
    </xf>
    <xf numFmtId="0" fontId="7" fillId="0" borderId="18" xfId="0" applyFont="1" applyFill="1" applyBorder="1" applyAlignment="1">
      <alignment vertical="center" shrinkToFit="1"/>
    </xf>
    <xf numFmtId="0" fontId="5" fillId="0" borderId="0" xfId="0" applyFont="1" applyFill="1">
      <alignment vertical="center"/>
    </xf>
    <xf numFmtId="0" fontId="7" fillId="0" borderId="0" xfId="0" applyFont="1" applyFill="1" applyAlignment="1">
      <alignment horizontal="center" vertical="center"/>
    </xf>
    <xf numFmtId="0" fontId="7" fillId="0" borderId="0" xfId="0" applyFont="1" applyFill="1" applyBorder="1">
      <alignment vertical="center"/>
    </xf>
    <xf numFmtId="0" fontId="5" fillId="0" borderId="0" xfId="0" applyFont="1" applyFill="1" applyAlignment="1"/>
    <xf numFmtId="0" fontId="7" fillId="0" borderId="6" xfId="0" applyFont="1" applyFill="1" applyBorder="1" applyAlignment="1">
      <alignment horizontal="center" vertical="center" shrinkToFit="1"/>
    </xf>
    <xf numFmtId="0" fontId="7" fillId="0" borderId="3" xfId="0" applyFont="1" applyFill="1" applyBorder="1" applyAlignment="1">
      <alignment vertical="center" shrinkToFit="1"/>
    </xf>
    <xf numFmtId="0" fontId="7" fillId="0" borderId="4" xfId="0" applyFont="1" applyFill="1" applyBorder="1" applyAlignment="1">
      <alignment vertical="center" shrinkToFit="1"/>
    </xf>
    <xf numFmtId="183" fontId="7" fillId="0" borderId="5" xfId="0" applyNumberFormat="1" applyFont="1" applyFill="1" applyBorder="1" applyAlignment="1">
      <alignment vertical="center" shrinkToFit="1"/>
    </xf>
    <xf numFmtId="183" fontId="7" fillId="0" borderId="0" xfId="0" applyNumberFormat="1" applyFont="1" applyFill="1" applyBorder="1" applyAlignment="1">
      <alignment vertical="center" shrinkToFit="1"/>
    </xf>
    <xf numFmtId="183" fontId="7" fillId="0" borderId="6" xfId="0" applyNumberFormat="1" applyFont="1" applyFill="1" applyBorder="1" applyAlignment="1">
      <alignment vertical="center" shrinkToFit="1"/>
    </xf>
    <xf numFmtId="0" fontId="7" fillId="0" borderId="1" xfId="0" applyFont="1" applyFill="1" applyBorder="1" applyAlignment="1">
      <alignment horizontal="center" vertical="center" shrinkToFit="1"/>
    </xf>
    <xf numFmtId="183" fontId="7" fillId="0" borderId="7" xfId="0" applyNumberFormat="1" applyFont="1" applyFill="1" applyBorder="1" applyAlignment="1">
      <alignment vertical="center" shrinkToFit="1"/>
    </xf>
    <xf numFmtId="183" fontId="7" fillId="0" borderId="8" xfId="0" applyNumberFormat="1" applyFont="1" applyFill="1" applyBorder="1" applyAlignment="1">
      <alignment vertical="center" shrinkToFit="1"/>
    </xf>
    <xf numFmtId="183" fontId="7" fillId="0" borderId="12" xfId="0" applyNumberFormat="1" applyFont="1" applyFill="1" applyBorder="1" applyAlignment="1">
      <alignment vertical="center" shrinkToFit="1"/>
    </xf>
    <xf numFmtId="0" fontId="7" fillId="0" borderId="18" xfId="0" applyFont="1" applyFill="1" applyBorder="1" applyAlignment="1">
      <alignment horizontal="center" vertical="center" shrinkToFit="1"/>
    </xf>
    <xf numFmtId="183" fontId="7" fillId="0" borderId="16" xfId="0" applyNumberFormat="1" applyFont="1" applyFill="1" applyBorder="1" applyAlignment="1">
      <alignment vertical="center" shrinkToFit="1"/>
    </xf>
    <xf numFmtId="183" fontId="7" fillId="0" borderId="17" xfId="0" applyNumberFormat="1" applyFont="1" applyFill="1" applyBorder="1" applyAlignment="1">
      <alignment vertical="center" shrinkToFit="1"/>
    </xf>
    <xf numFmtId="183" fontId="7" fillId="0" borderId="18" xfId="0" applyNumberFormat="1" applyFont="1" applyFill="1" applyBorder="1" applyAlignment="1">
      <alignment vertical="center" shrinkToFit="1"/>
    </xf>
    <xf numFmtId="0" fontId="7" fillId="0" borderId="0" xfId="0" applyFont="1" applyFill="1" applyAlignment="1">
      <alignment vertical="center" shrinkToFit="1"/>
    </xf>
    <xf numFmtId="0" fontId="7" fillId="0" borderId="0" xfId="0" applyFont="1" applyFill="1" applyAlignment="1">
      <alignment horizontal="center" vertical="center" shrinkToFit="1"/>
    </xf>
    <xf numFmtId="178" fontId="7" fillId="0" borderId="6" xfId="0" applyNumberFormat="1" applyFont="1" applyFill="1" applyBorder="1" applyAlignment="1">
      <alignment vertical="center" shrinkToFit="1"/>
    </xf>
    <xf numFmtId="178" fontId="7" fillId="0" borderId="18" xfId="0" applyNumberFormat="1" applyFont="1" applyFill="1" applyBorder="1" applyAlignment="1">
      <alignment vertical="center" shrinkToFit="1"/>
    </xf>
    <xf numFmtId="0" fontId="5" fillId="0" borderId="0" xfId="0" applyFont="1" applyFill="1" applyAlignment="1">
      <alignment horizontal="center"/>
    </xf>
    <xf numFmtId="0" fontId="5" fillId="0" borderId="0" xfId="0" applyFont="1" applyFill="1" applyBorder="1" applyAlignment="1"/>
    <xf numFmtId="183" fontId="7" fillId="0" borderId="10" xfId="0" applyNumberFormat="1" applyFont="1" applyFill="1" applyBorder="1" applyAlignment="1">
      <alignment vertical="center" shrinkToFit="1"/>
    </xf>
    <xf numFmtId="183" fontId="7" fillId="0" borderId="1" xfId="0" applyNumberFormat="1" applyFont="1" applyFill="1" applyBorder="1" applyAlignment="1">
      <alignment vertical="center" shrinkToFit="1"/>
    </xf>
    <xf numFmtId="183" fontId="7" fillId="0" borderId="11" xfId="0" applyNumberFormat="1" applyFont="1" applyFill="1" applyBorder="1" applyAlignment="1">
      <alignment vertical="center" shrinkToFit="1"/>
    </xf>
    <xf numFmtId="0" fontId="7" fillId="0" borderId="1" xfId="0" applyFont="1" applyFill="1" applyBorder="1" applyAlignment="1">
      <alignment vertical="center" shrinkToFit="1"/>
    </xf>
    <xf numFmtId="0" fontId="0" fillId="0" borderId="6" xfId="0" applyFill="1" applyBorder="1">
      <alignment vertical="center"/>
    </xf>
    <xf numFmtId="0" fontId="0" fillId="0" borderId="0" xfId="0" applyFill="1" applyAlignment="1">
      <alignment horizontal="center" vertical="center"/>
    </xf>
    <xf numFmtId="0" fontId="0" fillId="0" borderId="4" xfId="0" applyFill="1" applyBorder="1">
      <alignment vertical="center"/>
    </xf>
    <xf numFmtId="0" fontId="0" fillId="0" borderId="10" xfId="0" applyFill="1" applyBorder="1" applyAlignment="1">
      <alignment horizontal="center" vertical="center"/>
    </xf>
    <xf numFmtId="0" fontId="0" fillId="0" borderId="11" xfId="0" applyFill="1" applyBorder="1" applyAlignment="1">
      <alignment horizontal="center" vertical="center"/>
    </xf>
    <xf numFmtId="0" fontId="0" fillId="0" borderId="18" xfId="0" applyFill="1" applyBorder="1">
      <alignment vertical="center"/>
    </xf>
    <xf numFmtId="0" fontId="6" fillId="0" borderId="0" xfId="0" applyFont="1" applyFill="1" applyAlignment="1">
      <alignment horizontal="center" vertical="center"/>
    </xf>
    <xf numFmtId="0" fontId="6" fillId="0" borderId="0" xfId="0" applyFont="1" applyFill="1">
      <alignment vertical="center"/>
    </xf>
    <xf numFmtId="0" fontId="6" fillId="0" borderId="4" xfId="0" applyFont="1" applyFill="1" applyBorder="1">
      <alignment vertical="center"/>
    </xf>
    <xf numFmtId="0" fontId="6" fillId="0" borderId="6" xfId="0" applyFont="1" applyFill="1" applyBorder="1">
      <alignment vertical="center"/>
    </xf>
    <xf numFmtId="0" fontId="6" fillId="0" borderId="9" xfId="0" applyFont="1" applyFill="1" applyBorder="1">
      <alignment vertical="center"/>
    </xf>
    <xf numFmtId="0" fontId="6" fillId="0" borderId="10" xfId="0" applyFont="1" applyFill="1" applyBorder="1">
      <alignment vertical="center"/>
    </xf>
    <xf numFmtId="0" fontId="6" fillId="0" borderId="11" xfId="0" applyFont="1" applyFill="1" applyBorder="1">
      <alignment vertical="center"/>
    </xf>
    <xf numFmtId="0" fontId="6" fillId="0" borderId="6" xfId="0" applyFont="1" applyFill="1" applyBorder="1" applyAlignment="1">
      <alignment horizontal="center" vertical="center"/>
    </xf>
    <xf numFmtId="0" fontId="6" fillId="0" borderId="18" xfId="0" applyFont="1" applyFill="1" applyBorder="1" applyAlignment="1">
      <alignment horizontal="center" vertical="center"/>
    </xf>
    <xf numFmtId="0" fontId="6" fillId="0" borderId="18" xfId="0" applyFont="1" applyFill="1" applyBorder="1">
      <alignment vertical="center"/>
    </xf>
    <xf numFmtId="0" fontId="7" fillId="0" borderId="2"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6" xfId="0" applyFont="1" applyFill="1" applyBorder="1">
      <alignment vertical="center"/>
    </xf>
    <xf numFmtId="0" fontId="7" fillId="0" borderId="11"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18" xfId="0" applyFont="1" applyFill="1" applyBorder="1">
      <alignment vertical="center"/>
    </xf>
    <xf numFmtId="0" fontId="7" fillId="0" borderId="3" xfId="0" applyFont="1" applyFill="1" applyBorder="1">
      <alignment vertical="center"/>
    </xf>
    <xf numFmtId="0" fontId="7" fillId="0" borderId="17" xfId="0" applyFont="1" applyFill="1" applyBorder="1">
      <alignment vertical="center"/>
    </xf>
    <xf numFmtId="0" fontId="7" fillId="2" borderId="2" xfId="0" applyFont="1" applyFill="1" applyBorder="1" applyAlignment="1">
      <alignment horizontal="center" vertical="center"/>
    </xf>
    <xf numFmtId="0" fontId="7" fillId="2" borderId="9"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183" fontId="7" fillId="2" borderId="10" xfId="0" applyNumberFormat="1" applyFont="1" applyFill="1" applyBorder="1">
      <alignment vertical="center"/>
    </xf>
    <xf numFmtId="183" fontId="7" fillId="2" borderId="11" xfId="0" applyNumberFormat="1" applyFont="1" applyFill="1" applyBorder="1">
      <alignment vertical="center"/>
    </xf>
    <xf numFmtId="183" fontId="7" fillId="2" borderId="9" xfId="0" applyNumberFormat="1" applyFont="1" applyFill="1" applyBorder="1">
      <alignment vertical="center"/>
    </xf>
    <xf numFmtId="183" fontId="7" fillId="2" borderId="6" xfId="0" applyNumberFormat="1" applyFont="1" applyFill="1" applyBorder="1">
      <alignment vertical="center"/>
    </xf>
    <xf numFmtId="183" fontId="7" fillId="2" borderId="18" xfId="0" applyNumberFormat="1" applyFont="1" applyFill="1" applyBorder="1">
      <alignment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12" xfId="0" applyFill="1" applyBorder="1" applyAlignment="1">
      <alignment horizontal="center" vertical="center"/>
    </xf>
    <xf numFmtId="0" fontId="0" fillId="0" borderId="3" xfId="0" applyFill="1" applyBorder="1">
      <alignment vertical="center"/>
    </xf>
    <xf numFmtId="0" fontId="0" fillId="0" borderId="17" xfId="0" applyFill="1" applyBorder="1">
      <alignment vertical="center"/>
    </xf>
    <xf numFmtId="180" fontId="0" fillId="0" borderId="5" xfId="0" applyNumberFormat="1" applyFill="1" applyBorder="1">
      <alignment vertical="center"/>
    </xf>
    <xf numFmtId="180" fontId="0" fillId="0" borderId="0" xfId="0" applyNumberFormat="1" applyFill="1" applyBorder="1">
      <alignment vertical="center"/>
    </xf>
    <xf numFmtId="180" fontId="0" fillId="0" borderId="6" xfId="0" applyNumberFormat="1" applyFill="1" applyBorder="1">
      <alignment vertical="center"/>
    </xf>
    <xf numFmtId="180" fontId="0" fillId="0" borderId="17" xfId="0" applyNumberFormat="1" applyFill="1" applyBorder="1">
      <alignment vertical="center"/>
    </xf>
    <xf numFmtId="180" fontId="0" fillId="0" borderId="18" xfId="0" applyNumberFormat="1" applyFill="1" applyBorder="1">
      <alignment vertical="center"/>
    </xf>
    <xf numFmtId="180" fontId="0" fillId="0" borderId="0" xfId="0" applyNumberFormat="1" applyFill="1">
      <alignment vertical="center"/>
    </xf>
    <xf numFmtId="0" fontId="0" fillId="2" borderId="9" xfId="0" applyFill="1" applyBorder="1" applyAlignment="1">
      <alignment horizontal="center" vertical="center"/>
    </xf>
    <xf numFmtId="180" fontId="0" fillId="2" borderId="9" xfId="0" applyNumberFormat="1" applyFill="1" applyBorder="1">
      <alignment vertical="center"/>
    </xf>
    <xf numFmtId="0" fontId="0" fillId="2" borderId="10" xfId="0" applyFill="1" applyBorder="1" applyAlignment="1">
      <alignment horizontal="center" vertical="center"/>
    </xf>
    <xf numFmtId="180" fontId="0" fillId="2" borderId="10" xfId="0" applyNumberFormat="1" applyFill="1" applyBorder="1">
      <alignment vertical="center"/>
    </xf>
    <xf numFmtId="0" fontId="0" fillId="2" borderId="11" xfId="0" applyFill="1" applyBorder="1" applyAlignment="1">
      <alignment horizontal="center" vertical="center"/>
    </xf>
    <xf numFmtId="180" fontId="0" fillId="2" borderId="11" xfId="0" applyNumberFormat="1" applyFill="1" applyBorder="1">
      <alignment vertical="center"/>
    </xf>
    <xf numFmtId="180" fontId="0" fillId="2" borderId="6" xfId="0" applyNumberFormat="1" applyFill="1" applyBorder="1">
      <alignment vertical="center"/>
    </xf>
    <xf numFmtId="180" fontId="0" fillId="2" borderId="18" xfId="0" applyNumberFormat="1" applyFill="1" applyBorder="1">
      <alignment vertical="center"/>
    </xf>
    <xf numFmtId="177" fontId="0" fillId="0" borderId="6" xfId="0" applyNumberFormat="1" applyFill="1" applyBorder="1">
      <alignment vertical="center"/>
    </xf>
    <xf numFmtId="181" fontId="6" fillId="0" borderId="0" xfId="0" applyNumberFormat="1" applyFont="1" applyFill="1">
      <alignment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0" xfId="0" applyFont="1" applyFill="1" applyBorder="1" applyAlignment="1">
      <alignment horizontal="center" vertical="center"/>
    </xf>
    <xf numFmtId="177" fontId="6" fillId="0" borderId="5" xfId="0" applyNumberFormat="1" applyFont="1" applyFill="1" applyBorder="1">
      <alignment vertical="center"/>
    </xf>
    <xf numFmtId="177" fontId="6" fillId="0" borderId="0" xfId="0" applyNumberFormat="1" applyFont="1" applyFill="1" applyBorder="1">
      <alignment vertical="center"/>
    </xf>
    <xf numFmtId="177" fontId="6" fillId="0" borderId="6" xfId="0" applyNumberFormat="1" applyFont="1" applyFill="1" applyBorder="1">
      <alignment vertical="center"/>
    </xf>
    <xf numFmtId="0" fontId="6" fillId="0" borderId="0" xfId="0" applyFont="1" applyFill="1" applyBorder="1">
      <alignment vertical="center"/>
    </xf>
    <xf numFmtId="178" fontId="6" fillId="0" borderId="0" xfId="0" applyNumberFormat="1" applyFont="1" applyFill="1" applyBorder="1">
      <alignment vertical="center"/>
    </xf>
    <xf numFmtId="0" fontId="6" fillId="0" borderId="12" xfId="0" applyFont="1" applyFill="1" applyBorder="1">
      <alignment vertical="center"/>
    </xf>
    <xf numFmtId="177" fontId="6" fillId="0" borderId="12" xfId="0" applyNumberFormat="1" applyFont="1" applyFill="1" applyBorder="1">
      <alignment vertical="center"/>
    </xf>
    <xf numFmtId="182" fontId="6" fillId="0" borderId="5" xfId="0" applyNumberFormat="1" applyFont="1" applyFill="1" applyBorder="1">
      <alignment vertical="center"/>
    </xf>
    <xf numFmtId="182" fontId="6" fillId="0" borderId="0" xfId="0" applyNumberFormat="1" applyFont="1" applyFill="1" applyBorder="1">
      <alignment vertical="center"/>
    </xf>
    <xf numFmtId="182" fontId="6" fillId="0" borderId="6" xfId="0" applyNumberFormat="1" applyFont="1" applyFill="1" applyBorder="1">
      <alignment vertical="center"/>
    </xf>
    <xf numFmtId="182" fontId="6" fillId="0" borderId="16" xfId="0" applyNumberFormat="1" applyFont="1" applyFill="1" applyBorder="1">
      <alignment vertical="center"/>
    </xf>
    <xf numFmtId="182" fontId="6" fillId="0" borderId="17" xfId="0" applyNumberFormat="1" applyFont="1" applyFill="1" applyBorder="1">
      <alignment vertical="center"/>
    </xf>
    <xf numFmtId="182" fontId="6" fillId="0" borderId="18" xfId="0" applyNumberFormat="1" applyFont="1" applyFill="1" applyBorder="1">
      <alignment vertical="center"/>
    </xf>
    <xf numFmtId="0" fontId="6" fillId="0" borderId="7" xfId="0" applyFont="1" applyFill="1" applyBorder="1">
      <alignment vertical="center"/>
    </xf>
    <xf numFmtId="0" fontId="6" fillId="0" borderId="5" xfId="0" applyFont="1" applyFill="1" applyBorder="1">
      <alignment vertical="center"/>
    </xf>
    <xf numFmtId="0" fontId="6" fillId="0" borderId="1" xfId="0" applyFont="1" applyFill="1" applyBorder="1" applyAlignment="1">
      <alignment horizontal="center" vertical="center"/>
    </xf>
    <xf numFmtId="0" fontId="6" fillId="0" borderId="16" xfId="0" applyFont="1" applyFill="1" applyBorder="1">
      <alignment vertical="center"/>
    </xf>
    <xf numFmtId="178" fontId="6" fillId="0" borderId="5" xfId="0" applyNumberFormat="1" applyFont="1" applyFill="1" applyBorder="1">
      <alignment vertical="center"/>
    </xf>
    <xf numFmtId="178" fontId="6" fillId="0" borderId="6" xfId="0" applyNumberFormat="1" applyFont="1" applyFill="1" applyBorder="1">
      <alignment vertical="center"/>
    </xf>
    <xf numFmtId="180" fontId="6" fillId="0" borderId="5" xfId="0" applyNumberFormat="1" applyFont="1" applyFill="1" applyBorder="1">
      <alignment vertical="center"/>
    </xf>
    <xf numFmtId="180" fontId="6" fillId="0" borderId="0" xfId="0" applyNumberFormat="1" applyFont="1" applyFill="1" applyBorder="1">
      <alignment vertical="center"/>
    </xf>
    <xf numFmtId="180" fontId="6" fillId="0" borderId="6" xfId="0" applyNumberFormat="1" applyFont="1" applyFill="1" applyBorder="1">
      <alignment vertical="center"/>
    </xf>
    <xf numFmtId="180" fontId="6" fillId="0" borderId="12" xfId="0" applyNumberFormat="1" applyFont="1" applyFill="1" applyBorder="1">
      <alignment vertical="center"/>
    </xf>
    <xf numFmtId="180" fontId="6" fillId="0" borderId="16" xfId="0" applyNumberFormat="1" applyFont="1" applyFill="1" applyBorder="1">
      <alignment vertical="center"/>
    </xf>
    <xf numFmtId="180" fontId="6" fillId="0" borderId="17" xfId="0" applyNumberFormat="1" applyFont="1" applyFill="1" applyBorder="1">
      <alignment vertical="center"/>
    </xf>
    <xf numFmtId="180" fontId="6" fillId="0" borderId="18" xfId="0" applyNumberFormat="1" applyFont="1" applyFill="1" applyBorder="1">
      <alignment vertical="center"/>
    </xf>
    <xf numFmtId="0" fontId="6" fillId="0" borderId="8" xfId="0" applyFont="1" applyFill="1" applyBorder="1">
      <alignment vertical="center"/>
    </xf>
    <xf numFmtId="181" fontId="6" fillId="0" borderId="12" xfId="0" applyNumberFormat="1" applyFont="1" applyFill="1" applyBorder="1">
      <alignment vertical="center"/>
    </xf>
    <xf numFmtId="0" fontId="6" fillId="0" borderId="17" xfId="0" applyFont="1" applyFill="1" applyBorder="1" applyAlignment="1">
      <alignment horizontal="center" vertical="center"/>
    </xf>
    <xf numFmtId="181" fontId="6" fillId="0" borderId="4" xfId="0" applyNumberFormat="1" applyFont="1" applyFill="1" applyBorder="1">
      <alignment vertical="center"/>
    </xf>
    <xf numFmtId="181" fontId="6" fillId="0" borderId="6" xfId="0" applyNumberFormat="1" applyFont="1" applyFill="1" applyBorder="1">
      <alignment vertical="center"/>
    </xf>
    <xf numFmtId="178" fontId="6" fillId="0" borderId="16" xfId="0" applyNumberFormat="1" applyFont="1" applyFill="1" applyBorder="1">
      <alignment vertical="center"/>
    </xf>
    <xf numFmtId="178" fontId="6" fillId="0" borderId="17" xfId="0" applyNumberFormat="1" applyFont="1" applyFill="1" applyBorder="1">
      <alignment vertical="center"/>
    </xf>
    <xf numFmtId="181" fontId="6" fillId="0" borderId="18" xfId="0" applyNumberFormat="1" applyFont="1" applyFill="1" applyBorder="1">
      <alignment vertical="center"/>
    </xf>
    <xf numFmtId="180" fontId="6" fillId="0" borderId="2" xfId="0" applyNumberFormat="1" applyFont="1" applyFill="1" applyBorder="1">
      <alignment vertical="center"/>
    </xf>
    <xf numFmtId="180" fontId="6" fillId="0" borderId="3" xfId="0" applyNumberFormat="1" applyFont="1" applyFill="1" applyBorder="1">
      <alignment vertical="center"/>
    </xf>
    <xf numFmtId="180" fontId="6" fillId="0" borderId="30" xfId="0" applyNumberFormat="1" applyFont="1" applyFill="1" applyBorder="1">
      <alignment vertical="center"/>
    </xf>
    <xf numFmtId="180" fontId="6" fillId="0" borderId="15" xfId="0" applyNumberFormat="1" applyFont="1" applyFill="1" applyBorder="1">
      <alignment vertical="center"/>
    </xf>
    <xf numFmtId="180" fontId="6" fillId="0" borderId="14" xfId="0" applyNumberFormat="1" applyFont="1" applyFill="1" applyBorder="1">
      <alignment vertical="center"/>
    </xf>
    <xf numFmtId="180" fontId="6" fillId="0" borderId="31" xfId="0" applyNumberFormat="1" applyFont="1" applyFill="1" applyBorder="1">
      <alignment vertical="center"/>
    </xf>
    <xf numFmtId="180" fontId="6" fillId="0" borderId="32" xfId="0" applyNumberFormat="1" applyFont="1" applyFill="1" applyBorder="1">
      <alignment vertical="center"/>
    </xf>
    <xf numFmtId="180" fontId="6" fillId="0" borderId="4" xfId="0" applyNumberFormat="1" applyFont="1" applyFill="1" applyBorder="1">
      <alignment vertical="center"/>
    </xf>
    <xf numFmtId="178" fontId="6" fillId="0" borderId="18" xfId="0" applyNumberFormat="1" applyFont="1" applyFill="1" applyBorder="1">
      <alignment vertical="center"/>
    </xf>
    <xf numFmtId="177" fontId="6" fillId="0" borderId="18" xfId="0" applyNumberFormat="1" applyFont="1" applyFill="1" applyBorder="1">
      <alignment vertical="center"/>
    </xf>
    <xf numFmtId="177" fontId="6" fillId="0" borderId="16" xfId="0" applyNumberFormat="1" applyFont="1" applyFill="1" applyBorder="1">
      <alignment vertical="center"/>
    </xf>
    <xf numFmtId="177" fontId="6" fillId="0" borderId="17" xfId="0" applyNumberFormat="1" applyFont="1" applyFill="1" applyBorder="1">
      <alignment vertical="center"/>
    </xf>
    <xf numFmtId="0" fontId="0" fillId="0" borderId="5" xfId="0" applyFill="1" applyBorder="1">
      <alignment vertical="center"/>
    </xf>
    <xf numFmtId="0" fontId="0" fillId="0" borderId="16" xfId="0" applyFill="1" applyBorder="1">
      <alignment vertical="center"/>
    </xf>
    <xf numFmtId="0" fontId="0" fillId="0" borderId="2" xfId="0" applyFill="1" applyBorder="1">
      <alignment vertical="center"/>
    </xf>
    <xf numFmtId="183" fontId="0" fillId="0" borderId="0" xfId="0" applyNumberFormat="1" applyFill="1" applyBorder="1">
      <alignment vertical="center"/>
    </xf>
    <xf numFmtId="183" fontId="0" fillId="0" borderId="6" xfId="0" applyNumberFormat="1" applyFill="1" applyBorder="1">
      <alignment vertical="center"/>
    </xf>
    <xf numFmtId="183" fontId="0" fillId="0" borderId="17" xfId="0" applyNumberFormat="1" applyFill="1" applyBorder="1">
      <alignment vertical="center"/>
    </xf>
    <xf numFmtId="183" fontId="0" fillId="0" borderId="18" xfId="0" applyNumberFormat="1" applyFill="1" applyBorder="1">
      <alignment vertical="center"/>
    </xf>
    <xf numFmtId="179" fontId="0" fillId="0" borderId="0" xfId="0" applyNumberFormat="1" applyFill="1">
      <alignment vertical="center"/>
    </xf>
    <xf numFmtId="0" fontId="0" fillId="0" borderId="0" xfId="0" applyAlignment="1">
      <alignment horizontal="center" vertical="center" wrapText="1"/>
    </xf>
    <xf numFmtId="0" fontId="0" fillId="0" borderId="0" xfId="0" applyAlignment="1">
      <alignment vertical="center" wrapText="1"/>
    </xf>
    <xf numFmtId="177" fontId="0" fillId="0" borderId="18" xfId="0" applyNumberFormat="1" applyBorder="1">
      <alignment vertical="center"/>
    </xf>
    <xf numFmtId="0" fontId="0" fillId="0" borderId="7" xfId="0" applyBorder="1" applyAlignment="1">
      <alignment horizontal="center" vertical="center" wrapText="1"/>
    </xf>
    <xf numFmtId="0" fontId="0" fillId="0" borderId="8" xfId="0" applyBorder="1" applyAlignment="1">
      <alignment horizontal="center" vertical="center" wrapText="1"/>
    </xf>
    <xf numFmtId="180" fontId="0" fillId="0" borderId="3" xfId="0" applyNumberFormat="1" applyBorder="1">
      <alignment vertical="center"/>
    </xf>
    <xf numFmtId="0" fontId="2" fillId="0" borderId="33" xfId="1" applyFont="1" applyFill="1" applyBorder="1" applyAlignment="1">
      <alignment horizontal="center" vertical="center"/>
    </xf>
    <xf numFmtId="0" fontId="2" fillId="0" borderId="34" xfId="1" applyFont="1" applyFill="1" applyBorder="1" applyAlignment="1">
      <alignment horizontal="center" vertical="center" wrapText="1"/>
    </xf>
    <xf numFmtId="0" fontId="0" fillId="0" borderId="0" xfId="0" applyFill="1" applyAlignment="1">
      <alignment horizontal="center" vertical="center" wrapText="1"/>
    </xf>
    <xf numFmtId="177" fontId="0" fillId="0" borderId="6" xfId="0" applyNumberFormat="1" applyFill="1" applyBorder="1" applyAlignment="1">
      <alignment vertical="center" wrapText="1"/>
    </xf>
    <xf numFmtId="0" fontId="0" fillId="0" borderId="0" xfId="0" applyFill="1" applyAlignment="1">
      <alignment vertical="center" wrapText="1"/>
    </xf>
    <xf numFmtId="179" fontId="0" fillId="0" borderId="7" xfId="0" applyNumberFormat="1" applyFill="1" applyBorder="1" applyAlignment="1">
      <alignment vertical="center" wrapText="1"/>
    </xf>
    <xf numFmtId="179" fontId="0" fillId="0" borderId="8" xfId="0" applyNumberFormat="1" applyFill="1" applyBorder="1" applyAlignment="1">
      <alignment vertical="center" wrapText="1"/>
    </xf>
    <xf numFmtId="0" fontId="0" fillId="0" borderId="12" xfId="0" applyFill="1" applyBorder="1" applyAlignment="1">
      <alignment vertical="center" wrapText="1"/>
    </xf>
    <xf numFmtId="180" fontId="0" fillId="0" borderId="2" xfId="0" applyNumberFormat="1" applyFill="1" applyBorder="1">
      <alignment vertical="center"/>
    </xf>
    <xf numFmtId="180" fontId="0" fillId="0" borderId="3" xfId="0" applyNumberFormat="1" applyFill="1" applyBorder="1">
      <alignment vertical="center"/>
    </xf>
    <xf numFmtId="180" fontId="0" fillId="0" borderId="4" xfId="0" applyNumberFormat="1" applyFill="1" applyBorder="1">
      <alignment vertical="center"/>
    </xf>
    <xf numFmtId="180" fontId="0" fillId="4" borderId="3" xfId="0" applyNumberFormat="1" applyFill="1" applyBorder="1">
      <alignment vertical="center"/>
    </xf>
    <xf numFmtId="180" fontId="0" fillId="4" borderId="0" xfId="0" applyNumberFormat="1" applyFill="1" applyBorder="1">
      <alignment vertical="center"/>
    </xf>
    <xf numFmtId="180" fontId="0" fillId="4" borderId="17" xfId="0" applyNumberFormat="1" applyFill="1" applyBorder="1">
      <alignment vertical="center"/>
    </xf>
    <xf numFmtId="180" fontId="0" fillId="2" borderId="2" xfId="0" applyNumberFormat="1" applyFill="1" applyBorder="1">
      <alignment vertical="center"/>
    </xf>
    <xf numFmtId="180" fontId="0" fillId="2" borderId="3" xfId="0" applyNumberFormat="1" applyFill="1" applyBorder="1">
      <alignment vertical="center"/>
    </xf>
    <xf numFmtId="180" fontId="0" fillId="2" borderId="5" xfId="0" applyNumberFormat="1" applyFill="1" applyBorder="1">
      <alignment vertical="center"/>
    </xf>
    <xf numFmtId="180" fontId="0" fillId="2" borderId="0" xfId="0" applyNumberFormat="1" applyFill="1" applyBorder="1">
      <alignment vertical="center"/>
    </xf>
    <xf numFmtId="180" fontId="0" fillId="2" borderId="16" xfId="0" applyNumberFormat="1" applyFill="1" applyBorder="1">
      <alignment vertical="center"/>
    </xf>
    <xf numFmtId="180" fontId="0" fillId="2" borderId="17" xfId="0" applyNumberFormat="1" applyFill="1" applyBorder="1">
      <alignment vertical="center"/>
    </xf>
    <xf numFmtId="0" fontId="0" fillId="0" borderId="7" xfId="0" applyFill="1" applyBorder="1" applyAlignment="1">
      <alignment vertical="center" wrapText="1"/>
    </xf>
    <xf numFmtId="0" fontId="0" fillId="0" borderId="8" xfId="0" applyFill="1" applyBorder="1" applyAlignment="1">
      <alignment vertical="center" wrapText="1"/>
    </xf>
    <xf numFmtId="0" fontId="0" fillId="0" borderId="1" xfId="0" applyFill="1" applyBorder="1" applyAlignment="1">
      <alignment horizontal="center" vertical="center" wrapText="1"/>
    </xf>
    <xf numFmtId="179" fontId="0" fillId="0" borderId="0" xfId="0" applyNumberFormat="1" applyFill="1" applyAlignment="1">
      <alignment vertical="center" wrapText="1"/>
    </xf>
    <xf numFmtId="177" fontId="0" fillId="0" borderId="0" xfId="0" applyNumberFormat="1" applyFill="1" applyAlignment="1">
      <alignment vertical="center" wrapText="1"/>
    </xf>
    <xf numFmtId="177" fontId="0" fillId="0" borderId="12" xfId="0" applyNumberFormat="1" applyFill="1" applyBorder="1" applyAlignment="1">
      <alignment horizontal="center" vertical="center" wrapText="1"/>
    </xf>
    <xf numFmtId="0" fontId="2" fillId="0" borderId="9" xfId="2" applyFont="1" applyFill="1" applyBorder="1" applyAlignment="1">
      <alignment horizontal="center" vertical="center"/>
    </xf>
    <xf numFmtId="0" fontId="2" fillId="0" borderId="37" xfId="2" applyNumberFormat="1" applyFont="1" applyFill="1" applyBorder="1" applyAlignment="1">
      <alignment horizontal="center" vertical="center"/>
    </xf>
    <xf numFmtId="0" fontId="2" fillId="0" borderId="26" xfId="2" applyNumberFormat="1" applyFont="1" applyFill="1" applyBorder="1" applyAlignment="1">
      <alignment horizontal="center" vertical="center"/>
    </xf>
    <xf numFmtId="180" fontId="0" fillId="0" borderId="37" xfId="0" applyNumberFormat="1" applyFill="1" applyBorder="1">
      <alignment vertical="center"/>
    </xf>
    <xf numFmtId="180" fontId="0" fillId="0" borderId="25" xfId="0" applyNumberFormat="1" applyFill="1" applyBorder="1">
      <alignment vertical="center"/>
    </xf>
    <xf numFmtId="180" fontId="0" fillId="0" borderId="26" xfId="0" applyNumberFormat="1" applyFill="1" applyBorder="1">
      <alignment vertical="center"/>
    </xf>
    <xf numFmtId="0" fontId="2" fillId="0" borderId="10" xfId="2" applyFont="1" applyFill="1" applyBorder="1" applyAlignment="1">
      <alignment horizontal="center" vertical="center"/>
    </xf>
    <xf numFmtId="0" fontId="2" fillId="0" borderId="22" xfId="2" applyNumberFormat="1" applyFont="1" applyFill="1" applyBorder="1" applyAlignment="1">
      <alignment horizontal="center" vertical="center"/>
    </xf>
    <xf numFmtId="0" fontId="2" fillId="0" borderId="27" xfId="2" applyNumberFormat="1" applyFont="1" applyFill="1" applyBorder="1" applyAlignment="1">
      <alignment horizontal="center" vertical="center"/>
    </xf>
    <xf numFmtId="180" fontId="0" fillId="0" borderId="22" xfId="0" applyNumberFormat="1" applyFill="1" applyBorder="1">
      <alignment vertical="center"/>
    </xf>
    <xf numFmtId="180" fontId="0" fillId="0" borderId="20" xfId="0" applyNumberFormat="1" applyFill="1" applyBorder="1">
      <alignment vertical="center"/>
    </xf>
    <xf numFmtId="180" fontId="0" fillId="0" borderId="27" xfId="0" applyNumberFormat="1" applyFill="1" applyBorder="1">
      <alignment vertical="center"/>
    </xf>
    <xf numFmtId="0" fontId="2" fillId="0" borderId="11" xfId="2" applyFont="1" applyFill="1" applyBorder="1" applyAlignment="1">
      <alignment horizontal="center" vertical="center"/>
    </xf>
    <xf numFmtId="0" fontId="2" fillId="0" borderId="38" xfId="2" applyNumberFormat="1" applyFont="1" applyFill="1" applyBorder="1" applyAlignment="1">
      <alignment horizontal="center" vertical="center"/>
    </xf>
    <xf numFmtId="0" fontId="2" fillId="0" borderId="29" xfId="2" applyNumberFormat="1" applyFont="1" applyFill="1" applyBorder="1" applyAlignment="1">
      <alignment horizontal="center" vertical="center"/>
    </xf>
    <xf numFmtId="180" fontId="0" fillId="0" borderId="38" xfId="0" applyNumberFormat="1" applyFill="1" applyBorder="1">
      <alignment vertical="center"/>
    </xf>
    <xf numFmtId="180" fontId="0" fillId="0" borderId="28" xfId="0" applyNumberFormat="1" applyFill="1" applyBorder="1">
      <alignment vertical="center"/>
    </xf>
    <xf numFmtId="180" fontId="0" fillId="0" borderId="29" xfId="0" applyNumberFormat="1" applyFill="1" applyBorder="1">
      <alignment vertical="center"/>
    </xf>
    <xf numFmtId="0" fontId="2" fillId="0" borderId="10" xfId="2" quotePrefix="1" applyFont="1" applyFill="1" applyBorder="1" applyAlignment="1">
      <alignment horizontal="center"/>
    </xf>
    <xf numFmtId="0" fontId="2" fillId="0" borderId="10" xfId="2" applyFont="1" applyFill="1" applyBorder="1" applyAlignment="1">
      <alignment horizontal="center"/>
    </xf>
    <xf numFmtId="0" fontId="0" fillId="0" borderId="22" xfId="0" applyFill="1" applyBorder="1" applyAlignment="1">
      <alignment horizontal="center" vertical="center"/>
    </xf>
    <xf numFmtId="0" fontId="0" fillId="0" borderId="33" xfId="0" applyFill="1" applyBorder="1" applyAlignment="1">
      <alignment horizontal="center" vertical="center"/>
    </xf>
    <xf numFmtId="0" fontId="0" fillId="0" borderId="24" xfId="0" applyFill="1" applyBorder="1" applyAlignment="1">
      <alignment horizontal="center" vertical="center"/>
    </xf>
    <xf numFmtId="0" fontId="2" fillId="0" borderId="36" xfId="2" applyNumberFormat="1" applyFont="1" applyFill="1" applyBorder="1" applyAlignment="1">
      <alignment horizontal="center" vertical="center"/>
    </xf>
    <xf numFmtId="180" fontId="0" fillId="0" borderId="24" xfId="0" applyNumberFormat="1" applyFill="1" applyBorder="1">
      <alignment vertical="center"/>
    </xf>
    <xf numFmtId="180" fontId="0" fillId="0" borderId="21" xfId="0" applyNumberFormat="1" applyFill="1" applyBorder="1">
      <alignment vertical="center"/>
    </xf>
    <xf numFmtId="180" fontId="0" fillId="0" borderId="36" xfId="0" applyNumberFormat="1" applyFill="1" applyBorder="1">
      <alignment vertical="center"/>
    </xf>
    <xf numFmtId="180" fontId="0" fillId="0" borderId="13" xfId="0" applyNumberFormat="1" applyFill="1" applyBorder="1">
      <alignment vertical="center"/>
    </xf>
    <xf numFmtId="177" fontId="0" fillId="0" borderId="8" xfId="0" applyNumberFormat="1" applyBorder="1" applyAlignment="1">
      <alignment horizontal="center" vertical="center" wrapText="1"/>
    </xf>
    <xf numFmtId="180" fontId="0" fillId="0" borderId="8" xfId="0" applyNumberFormat="1" applyBorder="1" applyAlignment="1">
      <alignment horizontal="center" vertical="center" wrapText="1"/>
    </xf>
    <xf numFmtId="0" fontId="0" fillId="0" borderId="12" xfId="0"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177" fontId="0" fillId="0" borderId="3" xfId="0" applyNumberFormat="1" applyBorder="1">
      <alignment vertical="center"/>
    </xf>
    <xf numFmtId="0" fontId="0" fillId="0" borderId="39" xfId="0" applyFill="1" applyBorder="1" applyAlignment="1">
      <alignment horizontal="center" vertical="center"/>
    </xf>
    <xf numFmtId="0" fontId="0" fillId="0" borderId="40" xfId="0" applyFill="1" applyBorder="1" applyAlignment="1">
      <alignment horizontal="center" vertical="center"/>
    </xf>
    <xf numFmtId="0" fontId="0" fillId="0" borderId="35" xfId="0" applyFill="1" applyBorder="1" applyAlignment="1">
      <alignment horizontal="center" vertical="center"/>
    </xf>
    <xf numFmtId="0" fontId="0" fillId="0" borderId="27" xfId="0" applyFill="1" applyBorder="1" applyAlignment="1">
      <alignment horizontal="center" vertical="center"/>
    </xf>
    <xf numFmtId="0" fontId="0" fillId="0" borderId="41" xfId="0" applyFill="1" applyBorder="1" applyAlignment="1">
      <alignment horizontal="center" vertical="center"/>
    </xf>
    <xf numFmtId="0" fontId="0" fillId="0" borderId="29" xfId="0" applyFill="1" applyBorder="1" applyAlignment="1">
      <alignment horizontal="center" vertical="center"/>
    </xf>
    <xf numFmtId="180" fontId="0" fillId="0" borderId="39" xfId="0" applyNumberFormat="1" applyFill="1" applyBorder="1">
      <alignment vertical="center"/>
    </xf>
    <xf numFmtId="180" fontId="0" fillId="0" borderId="19" xfId="0" applyNumberFormat="1" applyFill="1" applyBorder="1">
      <alignment vertical="center"/>
    </xf>
    <xf numFmtId="180" fontId="0" fillId="0" borderId="40" xfId="0" applyNumberFormat="1" applyFill="1" applyBorder="1">
      <alignment vertical="center"/>
    </xf>
    <xf numFmtId="180" fontId="0" fillId="0" borderId="35" xfId="0" applyNumberFormat="1" applyFill="1" applyBorder="1">
      <alignment vertical="center"/>
    </xf>
    <xf numFmtId="180" fontId="0" fillId="0" borderId="41" xfId="0" applyNumberFormat="1" applyFill="1" applyBorder="1">
      <alignment vertical="center"/>
    </xf>
    <xf numFmtId="183" fontId="7" fillId="0" borderId="0" xfId="0" applyNumberFormat="1" applyFont="1" applyFill="1">
      <alignment vertical="center"/>
    </xf>
    <xf numFmtId="183" fontId="7" fillId="0" borderId="0" xfId="0" applyNumberFormat="1" applyFont="1" applyFill="1" applyBorder="1">
      <alignment vertical="center"/>
    </xf>
    <xf numFmtId="183" fontId="7" fillId="0" borderId="6" xfId="0" applyNumberFormat="1" applyFont="1" applyFill="1" applyBorder="1">
      <alignment vertical="center"/>
    </xf>
    <xf numFmtId="183" fontId="7" fillId="0" borderId="17" xfId="0" applyNumberFormat="1" applyFont="1" applyFill="1" applyBorder="1">
      <alignment vertical="center"/>
    </xf>
    <xf numFmtId="183" fontId="7" fillId="0" borderId="18" xfId="0" applyNumberFormat="1" applyFont="1" applyFill="1" applyBorder="1">
      <alignment vertical="center"/>
    </xf>
    <xf numFmtId="0" fontId="0" fillId="0" borderId="0" xfId="0" applyFill="1" applyBorder="1" applyAlignment="1">
      <alignment vertical="center" wrapText="1"/>
    </xf>
    <xf numFmtId="0" fontId="7" fillId="4" borderId="9" xfId="0" applyFont="1" applyFill="1" applyBorder="1" applyAlignment="1">
      <alignment horizontal="center" vertical="center"/>
    </xf>
    <xf numFmtId="183" fontId="7" fillId="4" borderId="10" xfId="0" applyNumberFormat="1" applyFont="1" applyFill="1" applyBorder="1">
      <alignment vertical="center"/>
    </xf>
    <xf numFmtId="0" fontId="7" fillId="4" borderId="10" xfId="0" applyFont="1" applyFill="1" applyBorder="1" applyAlignment="1">
      <alignment horizontal="center" vertical="center"/>
    </xf>
    <xf numFmtId="0" fontId="7" fillId="4" borderId="11" xfId="0" applyFont="1" applyFill="1" applyBorder="1" applyAlignment="1">
      <alignment horizontal="center" vertical="center"/>
    </xf>
    <xf numFmtId="183" fontId="7" fillId="4" borderId="11" xfId="0" applyNumberFormat="1" applyFont="1" applyFill="1" applyBorder="1">
      <alignment vertical="center"/>
    </xf>
    <xf numFmtId="183" fontId="7" fillId="4" borderId="9" xfId="0" applyNumberFormat="1" applyFont="1" applyFill="1" applyBorder="1">
      <alignment vertical="center"/>
    </xf>
    <xf numFmtId="183" fontId="0" fillId="4" borderId="10" xfId="0" applyNumberFormat="1" applyFill="1" applyBorder="1">
      <alignment vertical="center"/>
    </xf>
    <xf numFmtId="183" fontId="0" fillId="4" borderId="11" xfId="0" applyNumberFormat="1" applyFill="1" applyBorder="1">
      <alignment vertical="center"/>
    </xf>
    <xf numFmtId="183" fontId="0" fillId="4" borderId="9" xfId="0" applyNumberFormat="1" applyFill="1" applyBorder="1">
      <alignment vertical="center"/>
    </xf>
    <xf numFmtId="180" fontId="0" fillId="4" borderId="2" xfId="0" applyNumberFormat="1" applyFill="1" applyBorder="1">
      <alignment vertical="center"/>
    </xf>
    <xf numFmtId="180" fontId="0" fillId="4" borderId="5" xfId="0" applyNumberFormat="1" applyFill="1" applyBorder="1">
      <alignment vertical="center"/>
    </xf>
    <xf numFmtId="180" fontId="0" fillId="4" borderId="16" xfId="0" applyNumberFormat="1" applyFill="1" applyBorder="1">
      <alignment vertical="center"/>
    </xf>
    <xf numFmtId="184" fontId="7" fillId="0" borderId="0" xfId="0" applyNumberFormat="1" applyFont="1" applyFill="1">
      <alignment vertical="center"/>
    </xf>
    <xf numFmtId="0" fontId="7" fillId="0" borderId="7" xfId="0" applyFont="1" applyFill="1" applyBorder="1">
      <alignment vertical="center"/>
    </xf>
    <xf numFmtId="0" fontId="7" fillId="0" borderId="8" xfId="0" applyFont="1" applyFill="1" applyBorder="1">
      <alignment vertical="center"/>
    </xf>
    <xf numFmtId="184" fontId="7" fillId="0" borderId="12" xfId="0" applyNumberFormat="1" applyFont="1" applyFill="1" applyBorder="1">
      <alignment vertical="center"/>
    </xf>
    <xf numFmtId="0" fontId="7" fillId="0" borderId="12" xfId="0" applyFont="1" applyFill="1" applyBorder="1">
      <alignment vertical="center"/>
    </xf>
    <xf numFmtId="0" fontId="7" fillId="0" borderId="5" xfId="0" applyFont="1" applyFill="1" applyBorder="1">
      <alignment vertical="center"/>
    </xf>
    <xf numFmtId="183" fontId="7" fillId="0" borderId="5" xfId="0" applyNumberFormat="1" applyFont="1" applyFill="1" applyBorder="1">
      <alignment vertical="center"/>
    </xf>
    <xf numFmtId="179" fontId="7" fillId="0" borderId="5" xfId="0" applyNumberFormat="1" applyFont="1" applyFill="1" applyBorder="1">
      <alignment vertical="center"/>
    </xf>
    <xf numFmtId="179" fontId="7" fillId="0" borderId="0" xfId="0" applyNumberFormat="1" applyFont="1" applyFill="1" applyBorder="1">
      <alignment vertical="center"/>
    </xf>
    <xf numFmtId="179" fontId="7" fillId="0" borderId="6" xfId="0" applyNumberFormat="1" applyFont="1" applyFill="1" applyBorder="1">
      <alignment vertical="center"/>
    </xf>
    <xf numFmtId="184" fontId="7" fillId="0" borderId="6" xfId="0" applyNumberFormat="1" applyFont="1" applyFill="1" applyBorder="1">
      <alignment vertical="center"/>
    </xf>
    <xf numFmtId="0" fontId="7" fillId="0" borderId="1" xfId="0" applyFont="1" applyFill="1" applyBorder="1" applyAlignment="1">
      <alignment horizontal="center" vertical="center"/>
    </xf>
    <xf numFmtId="183" fontId="7" fillId="0" borderId="8" xfId="0" applyNumberFormat="1" applyFont="1" applyFill="1" applyBorder="1">
      <alignment vertical="center"/>
    </xf>
    <xf numFmtId="183" fontId="7" fillId="0" borderId="12" xfId="0" applyNumberFormat="1" applyFont="1" applyFill="1" applyBorder="1">
      <alignment vertical="center"/>
    </xf>
    <xf numFmtId="183" fontId="7" fillId="0" borderId="7" xfId="0" applyNumberFormat="1" applyFont="1" applyFill="1" applyBorder="1">
      <alignment vertical="center"/>
    </xf>
    <xf numFmtId="183" fontId="7" fillId="0" borderId="23" xfId="0" applyNumberFormat="1" applyFont="1" applyFill="1" applyBorder="1">
      <alignment vertical="center"/>
    </xf>
    <xf numFmtId="183" fontId="7" fillId="0" borderId="42" xfId="0" applyNumberFormat="1" applyFont="1" applyFill="1" applyBorder="1">
      <alignment vertical="center"/>
    </xf>
    <xf numFmtId="0" fontId="7" fillId="0" borderId="16" xfId="0" applyFont="1" applyFill="1" applyBorder="1">
      <alignment vertical="center"/>
    </xf>
    <xf numFmtId="183" fontId="7" fillId="0" borderId="16" xfId="0" applyNumberFormat="1" applyFont="1" applyFill="1" applyBorder="1">
      <alignment vertical="center"/>
    </xf>
    <xf numFmtId="179" fontId="7" fillId="0" borderId="16" xfId="0" applyNumberFormat="1" applyFont="1" applyFill="1" applyBorder="1">
      <alignment vertical="center"/>
    </xf>
    <xf numFmtId="179" fontId="7" fillId="0" borderId="17" xfId="0" applyNumberFormat="1" applyFont="1" applyFill="1" applyBorder="1">
      <alignment vertical="center"/>
    </xf>
    <xf numFmtId="179" fontId="7" fillId="0" borderId="18" xfId="0" applyNumberFormat="1" applyFont="1" applyFill="1" applyBorder="1">
      <alignment vertical="center"/>
    </xf>
    <xf numFmtId="184" fontId="7" fillId="0" borderId="18" xfId="0" applyNumberFormat="1" applyFont="1" applyFill="1" applyBorder="1">
      <alignment vertical="center"/>
    </xf>
    <xf numFmtId="183" fontId="5" fillId="0" borderId="0" xfId="0" applyNumberFormat="1" applyFont="1" applyFill="1" applyAlignment="1"/>
    <xf numFmtId="183" fontId="5" fillId="0" borderId="0" xfId="0" applyNumberFormat="1" applyFont="1" applyFill="1" applyBorder="1" applyAlignment="1"/>
    <xf numFmtId="184" fontId="5" fillId="0" borderId="0" xfId="0" applyNumberFormat="1" applyFont="1" applyFill="1" applyAlignment="1"/>
    <xf numFmtId="0" fontId="7" fillId="3" borderId="9" xfId="0" applyFont="1" applyFill="1" applyBorder="1" applyAlignment="1">
      <alignment horizontal="center" vertical="center"/>
    </xf>
    <xf numFmtId="183" fontId="0" fillId="3" borderId="10" xfId="0" applyNumberFormat="1" applyFill="1" applyBorder="1">
      <alignment vertical="center"/>
    </xf>
    <xf numFmtId="0" fontId="7" fillId="3" borderId="10" xfId="0" applyFont="1" applyFill="1" applyBorder="1" applyAlignment="1">
      <alignment horizontal="center" vertical="center"/>
    </xf>
    <xf numFmtId="0" fontId="7" fillId="3" borderId="11" xfId="0" applyFont="1" applyFill="1" applyBorder="1" applyAlignment="1">
      <alignment horizontal="center" vertical="center"/>
    </xf>
    <xf numFmtId="183" fontId="0" fillId="3" borderId="11" xfId="0" applyNumberFormat="1" applyFill="1" applyBorder="1">
      <alignment vertical="center"/>
    </xf>
    <xf numFmtId="183" fontId="0" fillId="3" borderId="9" xfId="0" applyNumberFormat="1" applyFill="1" applyBorder="1">
      <alignment vertical="center"/>
    </xf>
    <xf numFmtId="180" fontId="0" fillId="3" borderId="2" xfId="0" applyNumberFormat="1" applyFill="1" applyBorder="1">
      <alignment vertical="center"/>
    </xf>
    <xf numFmtId="180" fontId="0" fillId="3" borderId="5" xfId="0" applyNumberFormat="1" applyFill="1" applyBorder="1">
      <alignment vertical="center"/>
    </xf>
    <xf numFmtId="180" fontId="0" fillId="3" borderId="16" xfId="0" applyNumberFormat="1" applyFill="1" applyBorder="1">
      <alignment vertical="center"/>
    </xf>
    <xf numFmtId="179" fontId="7" fillId="3" borderId="5" xfId="0" applyNumberFormat="1" applyFont="1" applyFill="1" applyBorder="1">
      <alignment vertical="center"/>
    </xf>
    <xf numFmtId="179" fontId="7" fillId="3" borderId="0" xfId="0" applyNumberFormat="1" applyFont="1" applyFill="1" applyBorder="1">
      <alignment vertical="center"/>
    </xf>
    <xf numFmtId="179" fontId="7" fillId="3" borderId="6" xfId="0" applyNumberFormat="1" applyFont="1" applyFill="1" applyBorder="1">
      <alignment vertical="center"/>
    </xf>
    <xf numFmtId="180" fontId="0" fillId="3" borderId="3" xfId="0" applyNumberFormat="1" applyFill="1" applyBorder="1">
      <alignment vertical="center"/>
    </xf>
    <xf numFmtId="180" fontId="0" fillId="3" borderId="0" xfId="0" applyNumberFormat="1" applyFill="1" applyBorder="1">
      <alignment vertical="center"/>
    </xf>
    <xf numFmtId="180" fontId="0" fillId="3" borderId="17" xfId="0" applyNumberFormat="1" applyFill="1" applyBorder="1">
      <alignment vertical="center"/>
    </xf>
    <xf numFmtId="180" fontId="6" fillId="4" borderId="5" xfId="0" applyNumberFormat="1" applyFont="1" applyFill="1" applyBorder="1">
      <alignment vertical="center"/>
    </xf>
    <xf numFmtId="180" fontId="6" fillId="4" borderId="0" xfId="0" applyNumberFormat="1" applyFont="1" applyFill="1" applyBorder="1">
      <alignment vertical="center"/>
    </xf>
    <xf numFmtId="180" fontId="6" fillId="4" borderId="6" xfId="0" applyNumberFormat="1" applyFont="1" applyFill="1" applyBorder="1">
      <alignment vertical="center"/>
    </xf>
    <xf numFmtId="180" fontId="6" fillId="4" borderId="16" xfId="0" applyNumberFormat="1" applyFont="1" applyFill="1" applyBorder="1">
      <alignment vertical="center"/>
    </xf>
    <xf numFmtId="180" fontId="6" fillId="4" borderId="17" xfId="0" applyNumberFormat="1" applyFont="1" applyFill="1" applyBorder="1">
      <alignment vertical="center"/>
    </xf>
    <xf numFmtId="180" fontId="6" fillId="4" borderId="18" xfId="0" applyNumberFormat="1" applyFont="1" applyFill="1" applyBorder="1">
      <alignment vertical="center"/>
    </xf>
    <xf numFmtId="183" fontId="6" fillId="4" borderId="5" xfId="0" applyNumberFormat="1" applyFont="1" applyFill="1" applyBorder="1">
      <alignment vertical="center"/>
    </xf>
    <xf numFmtId="183" fontId="6" fillId="4" borderId="0" xfId="0" applyNumberFormat="1" applyFont="1" applyFill="1" applyBorder="1">
      <alignment vertical="center"/>
    </xf>
    <xf numFmtId="183" fontId="6" fillId="4" borderId="6" xfId="0" applyNumberFormat="1" applyFont="1" applyFill="1" applyBorder="1">
      <alignment vertical="center"/>
    </xf>
    <xf numFmtId="183" fontId="6" fillId="4" borderId="16" xfId="0" applyNumberFormat="1" applyFont="1" applyFill="1" applyBorder="1">
      <alignment vertical="center"/>
    </xf>
    <xf numFmtId="183" fontId="6" fillId="4" borderId="17" xfId="0" applyNumberFormat="1" applyFont="1" applyFill="1" applyBorder="1">
      <alignment vertical="center"/>
    </xf>
    <xf numFmtId="183" fontId="6" fillId="4" borderId="18" xfId="0" applyNumberFormat="1" applyFont="1" applyFill="1" applyBorder="1">
      <alignment vertical="center"/>
    </xf>
    <xf numFmtId="183" fontId="7" fillId="2" borderId="5" xfId="0" applyNumberFormat="1" applyFont="1" applyFill="1" applyBorder="1" applyAlignment="1">
      <alignment vertical="center" shrinkToFit="1"/>
    </xf>
    <xf numFmtId="183" fontId="7" fillId="2" borderId="0" xfId="0" applyNumberFormat="1" applyFont="1" applyFill="1" applyBorder="1" applyAlignment="1">
      <alignment vertical="center" shrinkToFit="1"/>
    </xf>
    <xf numFmtId="183" fontId="7" fillId="2" borderId="6" xfId="0" applyNumberFormat="1" applyFont="1" applyFill="1" applyBorder="1" applyAlignment="1">
      <alignment vertical="center" shrinkToFit="1"/>
    </xf>
    <xf numFmtId="0" fontId="8" fillId="0" borderId="43" xfId="0" applyFont="1" applyBorder="1" applyAlignment="1">
      <alignment horizontal="center" vertical="center" wrapText="1"/>
    </xf>
    <xf numFmtId="0" fontId="0" fillId="0" borderId="44" xfId="0" applyBorder="1" applyAlignment="1">
      <alignment horizontal="center" vertical="center" wrapText="1"/>
    </xf>
    <xf numFmtId="0" fontId="0" fillId="0" borderId="44" xfId="0" applyBorder="1" applyAlignment="1">
      <alignment vertical="center" wrapText="1"/>
    </xf>
    <xf numFmtId="0" fontId="8" fillId="0" borderId="45" xfId="0" applyFont="1" applyBorder="1" applyAlignment="1">
      <alignment horizontal="center" vertical="center" wrapText="1"/>
    </xf>
    <xf numFmtId="0" fontId="2" fillId="0" borderId="43" xfId="2" applyNumberFormat="1" applyFont="1" applyBorder="1" applyAlignment="1">
      <alignment horizontal="center" vertical="center"/>
    </xf>
    <xf numFmtId="176" fontId="0" fillId="0" borderId="44" xfId="0" applyNumberFormat="1" applyBorder="1">
      <alignment vertical="center"/>
    </xf>
    <xf numFmtId="183" fontId="0" fillId="0" borderId="44" xfId="0" applyNumberFormat="1" applyFill="1" applyBorder="1">
      <alignment vertical="center"/>
    </xf>
    <xf numFmtId="176" fontId="0" fillId="0" borderId="45" xfId="0" applyNumberFormat="1" applyBorder="1">
      <alignment vertical="center"/>
    </xf>
    <xf numFmtId="0" fontId="2" fillId="0" borderId="46" xfId="2" applyNumberFormat="1" applyFont="1" applyBorder="1" applyAlignment="1">
      <alignment horizontal="center" vertical="center"/>
    </xf>
    <xf numFmtId="176" fontId="0" fillId="0" borderId="22" xfId="0" applyNumberFormat="1" applyBorder="1">
      <alignment vertical="center"/>
    </xf>
    <xf numFmtId="0" fontId="0" fillId="0" borderId="46" xfId="0" applyBorder="1" applyAlignment="1">
      <alignment horizontal="center" vertical="center"/>
    </xf>
    <xf numFmtId="0" fontId="0" fillId="0" borderId="22" xfId="0" applyBorder="1">
      <alignment vertical="center"/>
    </xf>
    <xf numFmtId="0" fontId="0" fillId="0" borderId="47" xfId="0" applyBorder="1" applyAlignment="1">
      <alignment horizontal="center" vertical="center"/>
    </xf>
    <xf numFmtId="0" fontId="0" fillId="0" borderId="23" xfId="0" applyBorder="1">
      <alignment vertical="center"/>
    </xf>
    <xf numFmtId="0" fontId="0" fillId="0" borderId="24" xfId="0" applyBorder="1">
      <alignment vertical="center"/>
    </xf>
    <xf numFmtId="0" fontId="2" fillId="0" borderId="45" xfId="2" applyNumberFormat="1" applyFont="1" applyBorder="1" applyAlignment="1">
      <alignment horizontal="center" vertical="center"/>
    </xf>
    <xf numFmtId="0" fontId="2" fillId="0" borderId="22" xfId="2" applyNumberFormat="1" applyFont="1" applyBorder="1" applyAlignment="1">
      <alignment horizontal="center" vertical="center"/>
    </xf>
    <xf numFmtId="0" fontId="2" fillId="0" borderId="24" xfId="2" applyNumberFormat="1" applyFont="1" applyBorder="1" applyAlignment="1">
      <alignment horizontal="center" vertical="center"/>
    </xf>
    <xf numFmtId="0" fontId="0" fillId="5" borderId="5" xfId="0" applyFill="1" applyBorder="1">
      <alignment vertical="center"/>
    </xf>
    <xf numFmtId="0" fontId="0" fillId="5" borderId="16" xfId="0" applyFill="1" applyBorder="1">
      <alignment vertical="center"/>
    </xf>
    <xf numFmtId="0" fontId="0" fillId="5" borderId="0" xfId="0" applyFill="1" applyBorder="1">
      <alignment vertical="center"/>
    </xf>
    <xf numFmtId="0" fontId="0" fillId="5" borderId="17" xfId="0" applyFill="1" applyBorder="1">
      <alignment vertical="center"/>
    </xf>
    <xf numFmtId="0" fontId="5" fillId="0" borderId="0" xfId="0" applyFont="1" applyAlignment="1">
      <alignment vertical="center" wrapText="1"/>
    </xf>
    <xf numFmtId="0" fontId="5" fillId="0" borderId="0" xfId="0" applyFont="1" applyAlignment="1">
      <alignment horizontal="center" vertical="center" wrapText="1"/>
    </xf>
    <xf numFmtId="0" fontId="2" fillId="0" borderId="1" xfId="1" applyFont="1" applyFill="1" applyBorder="1" applyAlignment="1">
      <alignment horizontal="center" vertical="center" wrapText="1"/>
    </xf>
    <xf numFmtId="0" fontId="2" fillId="0" borderId="48" xfId="2" applyNumberFormat="1" applyFont="1" applyFill="1" applyBorder="1" applyAlignment="1">
      <alignment horizontal="center" vertical="center"/>
    </xf>
    <xf numFmtId="0" fontId="2" fillId="0" borderId="35" xfId="2" applyNumberFormat="1" applyFont="1" applyFill="1" applyBorder="1" applyAlignment="1">
      <alignment horizontal="center" vertical="center"/>
    </xf>
    <xf numFmtId="0" fontId="2" fillId="0" borderId="12" xfId="1" applyFont="1" applyFill="1" applyBorder="1" applyAlignment="1">
      <alignment horizontal="center" vertical="center" wrapText="1"/>
    </xf>
    <xf numFmtId="0" fontId="2" fillId="0" borderId="49" xfId="2" applyNumberFormat="1" applyFont="1" applyFill="1" applyBorder="1" applyAlignment="1">
      <alignment horizontal="center" vertical="center"/>
    </xf>
    <xf numFmtId="0" fontId="2" fillId="0" borderId="50" xfId="2" applyNumberFormat="1" applyFont="1" applyFill="1" applyBorder="1" applyAlignment="1">
      <alignment horizontal="center" vertical="center"/>
    </xf>
    <xf numFmtId="0" fontId="2" fillId="0" borderId="5" xfId="2" applyNumberFormat="1" applyFont="1" applyFill="1" applyBorder="1" applyAlignment="1">
      <alignment horizontal="center" vertical="center"/>
    </xf>
    <xf numFmtId="0" fontId="2" fillId="0" borderId="6" xfId="2" applyNumberFormat="1" applyFont="1" applyFill="1" applyBorder="1" applyAlignment="1">
      <alignment horizontal="center" vertical="center"/>
    </xf>
    <xf numFmtId="0" fontId="0" fillId="0" borderId="5" xfId="0" applyFill="1"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44" xfId="0" applyBorder="1">
      <alignment vertical="center"/>
    </xf>
    <xf numFmtId="0" fontId="0" fillId="0" borderId="45" xfId="0" applyBorder="1">
      <alignment vertical="center"/>
    </xf>
    <xf numFmtId="0" fontId="0" fillId="0" borderId="23" xfId="0" applyBorder="1" applyAlignment="1">
      <alignment horizontal="center" vertical="center"/>
    </xf>
    <xf numFmtId="0" fontId="0" fillId="0" borderId="6" xfId="0" applyFill="1" applyBorder="1" applyAlignment="1">
      <alignment horizontal="center" vertical="center"/>
    </xf>
    <xf numFmtId="0" fontId="0" fillId="0" borderId="16" xfId="0" applyFill="1" applyBorder="1" applyAlignment="1">
      <alignment horizontal="center" vertical="center"/>
    </xf>
    <xf numFmtId="0" fontId="0" fillId="0" borderId="18" xfId="0" applyFill="1" applyBorder="1" applyAlignment="1">
      <alignment horizontal="center" vertical="center"/>
    </xf>
    <xf numFmtId="180" fontId="6" fillId="0" borderId="0" xfId="0" applyNumberFormat="1" applyFont="1" applyFill="1">
      <alignment vertical="center"/>
    </xf>
    <xf numFmtId="185" fontId="0" fillId="0" borderId="0" xfId="0" applyNumberFormat="1">
      <alignment vertical="center"/>
    </xf>
    <xf numFmtId="185" fontId="0" fillId="0" borderId="0" xfId="0" applyNumberFormat="1" applyAlignment="1">
      <alignment horizontal="center" vertical="center" wrapText="1"/>
    </xf>
    <xf numFmtId="0" fontId="5" fillId="0" borderId="0" xfId="0" applyFont="1" applyAlignment="1">
      <alignment horizontal="left" vertical="center" wrapText="1"/>
    </xf>
  </cellXfs>
  <cellStyles count="3">
    <cellStyle name="標準" xfId="0" builtinId="0"/>
    <cellStyle name="標準 2" xfId="2" xr:uid="{83E17363-6923-4676-86D1-BBFD31C3DDCE}"/>
    <cellStyle name="標準_品目別ウェイト比較B17vsB12" xfId="1" xr:uid="{DD6CA982-905F-4F9F-B066-A72214106F22}"/>
  </cellStyles>
  <dxfs count="0"/>
  <tableStyles count="0" defaultTableStyle="TableStyleMedium2" defaultPivotStyle="PivotStyleLight16"/>
  <colors>
    <mruColors>
      <color rgb="FFFFFFCC"/>
      <color rgb="FFE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0" i="0" u="none" strike="noStrike" kern="1200" spc="0" baseline="0">
                <a:solidFill>
                  <a:srgbClr val="002060"/>
                </a:solidFill>
                <a:latin typeface="UD デジタル 教科書体 NK-R" panose="02020400000000000000" pitchFamily="18" charset="-128"/>
                <a:ea typeface="UD デジタル 教科書体 NK-R" panose="02020400000000000000" pitchFamily="18" charset="-128"/>
                <a:cs typeface="+mn-cs"/>
              </a:defRPr>
            </a:pPr>
            <a:r>
              <a:rPr lang="ja-JP" altLang="en-US" sz="1800">
                <a:solidFill>
                  <a:srgbClr val="002060"/>
                </a:solidFill>
                <a:latin typeface="UD デジタル 教科書体 NK-R" panose="02020400000000000000" pitchFamily="18" charset="-128"/>
                <a:ea typeface="UD デジタル 教科書体 NK-R" panose="02020400000000000000" pitchFamily="18" charset="-128"/>
              </a:rPr>
              <a:t>鉱工業指数　乗用車　原指数　季節調整済指数</a:t>
            </a:r>
          </a:p>
        </c:rich>
      </c:tx>
      <c:layout>
        <c:manualLayout>
          <c:xMode val="edge"/>
          <c:yMode val="edge"/>
          <c:x val="8.9584177229516435E-2"/>
          <c:y val="8.2524271844660199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rgbClr val="002060"/>
              </a:solidFill>
              <a:latin typeface="UD デジタル 教科書体 NK-R" panose="02020400000000000000" pitchFamily="18" charset="-128"/>
              <a:ea typeface="UD デジタル 教科書体 NK-R" panose="02020400000000000000" pitchFamily="18" charset="-128"/>
              <a:cs typeface="+mn-cs"/>
            </a:defRPr>
          </a:pPr>
          <a:endParaRPr lang="ja-JP"/>
        </a:p>
      </c:txPr>
    </c:title>
    <c:autoTitleDeleted val="0"/>
    <c:plotArea>
      <c:layout>
        <c:manualLayout>
          <c:layoutTarget val="inner"/>
          <c:xMode val="edge"/>
          <c:yMode val="edge"/>
          <c:x val="2.7413806348511479E-2"/>
          <c:y val="6.8480995056007909E-2"/>
          <c:w val="0.96342984819357402"/>
          <c:h val="0.83279212636357092"/>
        </c:manualLayout>
      </c:layout>
      <c:lineChart>
        <c:grouping val="standard"/>
        <c:varyColors val="0"/>
        <c:ser>
          <c:idx val="0"/>
          <c:order val="0"/>
          <c:tx>
            <c:strRef>
              <c:f>G!$D$1</c:f>
              <c:strCache>
                <c:ptCount val="1"/>
                <c:pt idx="0">
                  <c:v>原指数</c:v>
                </c:pt>
              </c:strCache>
            </c:strRef>
          </c:tx>
          <c:spPr>
            <a:ln w="28575" cap="rnd">
              <a:solidFill>
                <a:schemeClr val="accent1">
                  <a:tint val="43000"/>
                </a:schemeClr>
              </a:solidFill>
              <a:round/>
            </a:ln>
            <a:effectLst/>
          </c:spPr>
          <c:marker>
            <c:symbol val="circle"/>
            <c:size val="5"/>
            <c:spPr>
              <a:solidFill>
                <a:schemeClr val="accent1">
                  <a:tint val="43000"/>
                </a:schemeClr>
              </a:solidFill>
              <a:ln w="9525">
                <a:solidFill>
                  <a:schemeClr val="accent1">
                    <a:tint val="43000"/>
                  </a:schemeClr>
                </a:solidFill>
              </a:ln>
              <a:effectLst/>
            </c:spPr>
          </c:marker>
          <c:cat>
            <c:multiLvlStrRef>
              <c:f>G!$B$2:$C$438</c:f>
              <c:multiLvlStrCache>
                <c:ptCount val="437"/>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pt idx="48">
                    <c:v>1</c:v>
                  </c:pt>
                  <c:pt idx="49">
                    <c:v>2</c:v>
                  </c:pt>
                  <c:pt idx="50">
                    <c:v>3</c:v>
                  </c:pt>
                  <c:pt idx="51">
                    <c:v>4</c:v>
                  </c:pt>
                  <c:pt idx="52">
                    <c:v>5</c:v>
                  </c:pt>
                  <c:pt idx="53">
                    <c:v>6</c:v>
                  </c:pt>
                  <c:pt idx="54">
                    <c:v>7</c:v>
                  </c:pt>
                  <c:pt idx="55">
                    <c:v>8</c:v>
                  </c:pt>
                  <c:pt idx="56">
                    <c:v>9</c:v>
                  </c:pt>
                  <c:pt idx="57">
                    <c:v>10</c:v>
                  </c:pt>
                  <c:pt idx="58">
                    <c:v>11</c:v>
                  </c:pt>
                  <c:pt idx="59">
                    <c:v>12</c:v>
                  </c:pt>
                  <c:pt idx="60">
                    <c:v>1</c:v>
                  </c:pt>
                  <c:pt idx="61">
                    <c:v>2</c:v>
                  </c:pt>
                  <c:pt idx="62">
                    <c:v>3</c:v>
                  </c:pt>
                  <c:pt idx="63">
                    <c:v>4</c:v>
                  </c:pt>
                  <c:pt idx="64">
                    <c:v>5</c:v>
                  </c:pt>
                  <c:pt idx="65">
                    <c:v>6</c:v>
                  </c:pt>
                  <c:pt idx="66">
                    <c:v>7</c:v>
                  </c:pt>
                  <c:pt idx="67">
                    <c:v>8</c:v>
                  </c:pt>
                  <c:pt idx="68">
                    <c:v>9</c:v>
                  </c:pt>
                  <c:pt idx="69">
                    <c:v>10</c:v>
                  </c:pt>
                  <c:pt idx="70">
                    <c:v>11</c:v>
                  </c:pt>
                  <c:pt idx="71">
                    <c:v>12</c:v>
                  </c:pt>
                  <c:pt idx="72">
                    <c:v>1</c:v>
                  </c:pt>
                  <c:pt idx="73">
                    <c:v>2</c:v>
                  </c:pt>
                  <c:pt idx="74">
                    <c:v>3</c:v>
                  </c:pt>
                  <c:pt idx="75">
                    <c:v>4</c:v>
                  </c:pt>
                  <c:pt idx="76">
                    <c:v>5</c:v>
                  </c:pt>
                  <c:pt idx="77">
                    <c:v>6</c:v>
                  </c:pt>
                  <c:pt idx="78">
                    <c:v>7</c:v>
                  </c:pt>
                  <c:pt idx="79">
                    <c:v>8</c:v>
                  </c:pt>
                  <c:pt idx="80">
                    <c:v>9</c:v>
                  </c:pt>
                  <c:pt idx="81">
                    <c:v>10</c:v>
                  </c:pt>
                  <c:pt idx="82">
                    <c:v>11</c:v>
                  </c:pt>
                  <c:pt idx="83">
                    <c:v>12</c:v>
                  </c:pt>
                  <c:pt idx="84">
                    <c:v>1</c:v>
                  </c:pt>
                  <c:pt idx="85">
                    <c:v>2</c:v>
                  </c:pt>
                  <c:pt idx="86">
                    <c:v>3</c:v>
                  </c:pt>
                  <c:pt idx="87">
                    <c:v>4</c:v>
                  </c:pt>
                  <c:pt idx="88">
                    <c:v>5</c:v>
                  </c:pt>
                  <c:pt idx="89">
                    <c:v>6</c:v>
                  </c:pt>
                  <c:pt idx="90">
                    <c:v>7</c:v>
                  </c:pt>
                  <c:pt idx="91">
                    <c:v>8</c:v>
                  </c:pt>
                  <c:pt idx="92">
                    <c:v>9</c:v>
                  </c:pt>
                  <c:pt idx="93">
                    <c:v>10</c:v>
                  </c:pt>
                  <c:pt idx="94">
                    <c:v>11</c:v>
                  </c:pt>
                  <c:pt idx="95">
                    <c:v>12</c:v>
                  </c:pt>
                  <c:pt idx="96">
                    <c:v>1</c:v>
                  </c:pt>
                  <c:pt idx="97">
                    <c:v>2</c:v>
                  </c:pt>
                  <c:pt idx="98">
                    <c:v>3</c:v>
                  </c:pt>
                  <c:pt idx="99">
                    <c:v>4</c:v>
                  </c:pt>
                  <c:pt idx="100">
                    <c:v>5</c:v>
                  </c:pt>
                  <c:pt idx="101">
                    <c:v>6</c:v>
                  </c:pt>
                  <c:pt idx="102">
                    <c:v>7</c:v>
                  </c:pt>
                  <c:pt idx="103">
                    <c:v>8</c:v>
                  </c:pt>
                  <c:pt idx="104">
                    <c:v>9</c:v>
                  </c:pt>
                  <c:pt idx="105">
                    <c:v>10</c:v>
                  </c:pt>
                  <c:pt idx="106">
                    <c:v>11</c:v>
                  </c:pt>
                  <c:pt idx="107">
                    <c:v>12</c:v>
                  </c:pt>
                  <c:pt idx="108">
                    <c:v>1</c:v>
                  </c:pt>
                  <c:pt idx="109">
                    <c:v>2</c:v>
                  </c:pt>
                  <c:pt idx="110">
                    <c:v>3</c:v>
                  </c:pt>
                  <c:pt idx="111">
                    <c:v>4</c:v>
                  </c:pt>
                  <c:pt idx="112">
                    <c:v>5</c:v>
                  </c:pt>
                  <c:pt idx="113">
                    <c:v>6</c:v>
                  </c:pt>
                  <c:pt idx="114">
                    <c:v>7</c:v>
                  </c:pt>
                  <c:pt idx="115">
                    <c:v>8</c:v>
                  </c:pt>
                  <c:pt idx="116">
                    <c:v>9</c:v>
                  </c:pt>
                  <c:pt idx="117">
                    <c:v>10</c:v>
                  </c:pt>
                  <c:pt idx="118">
                    <c:v>11</c:v>
                  </c:pt>
                  <c:pt idx="119">
                    <c:v>12</c:v>
                  </c:pt>
                  <c:pt idx="120">
                    <c:v>1</c:v>
                  </c:pt>
                  <c:pt idx="121">
                    <c:v>2</c:v>
                  </c:pt>
                  <c:pt idx="122">
                    <c:v>3</c:v>
                  </c:pt>
                  <c:pt idx="123">
                    <c:v>4</c:v>
                  </c:pt>
                  <c:pt idx="124">
                    <c:v>5</c:v>
                  </c:pt>
                  <c:pt idx="125">
                    <c:v>6</c:v>
                  </c:pt>
                  <c:pt idx="126">
                    <c:v>7</c:v>
                  </c:pt>
                  <c:pt idx="127">
                    <c:v>8</c:v>
                  </c:pt>
                  <c:pt idx="128">
                    <c:v>9</c:v>
                  </c:pt>
                  <c:pt idx="129">
                    <c:v>10</c:v>
                  </c:pt>
                  <c:pt idx="130">
                    <c:v>11</c:v>
                  </c:pt>
                  <c:pt idx="131">
                    <c:v>12</c:v>
                  </c:pt>
                  <c:pt idx="132">
                    <c:v>1</c:v>
                  </c:pt>
                  <c:pt idx="133">
                    <c:v>2</c:v>
                  </c:pt>
                  <c:pt idx="134">
                    <c:v>3</c:v>
                  </c:pt>
                  <c:pt idx="135">
                    <c:v>4</c:v>
                  </c:pt>
                  <c:pt idx="136">
                    <c:v>5</c:v>
                  </c:pt>
                  <c:pt idx="137">
                    <c:v>6</c:v>
                  </c:pt>
                  <c:pt idx="138">
                    <c:v>7</c:v>
                  </c:pt>
                  <c:pt idx="139">
                    <c:v>8</c:v>
                  </c:pt>
                  <c:pt idx="140">
                    <c:v>9</c:v>
                  </c:pt>
                  <c:pt idx="141">
                    <c:v>10</c:v>
                  </c:pt>
                  <c:pt idx="142">
                    <c:v>11</c:v>
                  </c:pt>
                  <c:pt idx="143">
                    <c:v>12</c:v>
                  </c:pt>
                  <c:pt idx="144">
                    <c:v>1</c:v>
                  </c:pt>
                  <c:pt idx="145">
                    <c:v>2</c:v>
                  </c:pt>
                  <c:pt idx="146">
                    <c:v>3</c:v>
                  </c:pt>
                  <c:pt idx="147">
                    <c:v>4</c:v>
                  </c:pt>
                  <c:pt idx="148">
                    <c:v>5</c:v>
                  </c:pt>
                  <c:pt idx="149">
                    <c:v>6</c:v>
                  </c:pt>
                  <c:pt idx="150">
                    <c:v>7</c:v>
                  </c:pt>
                  <c:pt idx="151">
                    <c:v>8</c:v>
                  </c:pt>
                  <c:pt idx="152">
                    <c:v>9</c:v>
                  </c:pt>
                  <c:pt idx="153">
                    <c:v>10</c:v>
                  </c:pt>
                  <c:pt idx="154">
                    <c:v>11</c:v>
                  </c:pt>
                  <c:pt idx="155">
                    <c:v>12</c:v>
                  </c:pt>
                  <c:pt idx="156">
                    <c:v>1</c:v>
                  </c:pt>
                  <c:pt idx="157">
                    <c:v>2</c:v>
                  </c:pt>
                  <c:pt idx="158">
                    <c:v>3</c:v>
                  </c:pt>
                  <c:pt idx="159">
                    <c:v>4</c:v>
                  </c:pt>
                  <c:pt idx="160">
                    <c:v>5</c:v>
                  </c:pt>
                  <c:pt idx="161">
                    <c:v>6</c:v>
                  </c:pt>
                  <c:pt idx="162">
                    <c:v>7</c:v>
                  </c:pt>
                  <c:pt idx="163">
                    <c:v>8</c:v>
                  </c:pt>
                  <c:pt idx="164">
                    <c:v>9</c:v>
                  </c:pt>
                  <c:pt idx="165">
                    <c:v>10</c:v>
                  </c:pt>
                  <c:pt idx="166">
                    <c:v>11</c:v>
                  </c:pt>
                  <c:pt idx="167">
                    <c:v>12</c:v>
                  </c:pt>
                  <c:pt idx="168">
                    <c:v>1</c:v>
                  </c:pt>
                  <c:pt idx="169">
                    <c:v>2</c:v>
                  </c:pt>
                  <c:pt idx="170">
                    <c:v>3</c:v>
                  </c:pt>
                  <c:pt idx="171">
                    <c:v>4</c:v>
                  </c:pt>
                  <c:pt idx="172">
                    <c:v>5</c:v>
                  </c:pt>
                  <c:pt idx="173">
                    <c:v>6</c:v>
                  </c:pt>
                  <c:pt idx="174">
                    <c:v>7</c:v>
                  </c:pt>
                  <c:pt idx="175">
                    <c:v>8</c:v>
                  </c:pt>
                  <c:pt idx="176">
                    <c:v>9</c:v>
                  </c:pt>
                  <c:pt idx="177">
                    <c:v>10</c:v>
                  </c:pt>
                  <c:pt idx="178">
                    <c:v>11</c:v>
                  </c:pt>
                  <c:pt idx="179">
                    <c:v>12</c:v>
                  </c:pt>
                  <c:pt idx="180">
                    <c:v>1</c:v>
                  </c:pt>
                  <c:pt idx="181">
                    <c:v>2</c:v>
                  </c:pt>
                  <c:pt idx="182">
                    <c:v>3</c:v>
                  </c:pt>
                  <c:pt idx="183">
                    <c:v>4</c:v>
                  </c:pt>
                  <c:pt idx="184">
                    <c:v>5</c:v>
                  </c:pt>
                  <c:pt idx="185">
                    <c:v>6</c:v>
                  </c:pt>
                  <c:pt idx="186">
                    <c:v>7</c:v>
                  </c:pt>
                  <c:pt idx="187">
                    <c:v>8</c:v>
                  </c:pt>
                  <c:pt idx="188">
                    <c:v>9</c:v>
                  </c:pt>
                  <c:pt idx="189">
                    <c:v>10</c:v>
                  </c:pt>
                  <c:pt idx="190">
                    <c:v>11</c:v>
                  </c:pt>
                  <c:pt idx="191">
                    <c:v>12</c:v>
                  </c:pt>
                  <c:pt idx="192">
                    <c:v>1</c:v>
                  </c:pt>
                  <c:pt idx="193">
                    <c:v>2</c:v>
                  </c:pt>
                  <c:pt idx="194">
                    <c:v>3</c:v>
                  </c:pt>
                  <c:pt idx="195">
                    <c:v>4</c:v>
                  </c:pt>
                  <c:pt idx="196">
                    <c:v>5</c:v>
                  </c:pt>
                  <c:pt idx="197">
                    <c:v>6</c:v>
                  </c:pt>
                  <c:pt idx="198">
                    <c:v>7</c:v>
                  </c:pt>
                  <c:pt idx="199">
                    <c:v>8</c:v>
                  </c:pt>
                  <c:pt idx="200">
                    <c:v>9</c:v>
                  </c:pt>
                  <c:pt idx="201">
                    <c:v>10</c:v>
                  </c:pt>
                  <c:pt idx="202">
                    <c:v>11</c:v>
                  </c:pt>
                  <c:pt idx="203">
                    <c:v>12</c:v>
                  </c:pt>
                  <c:pt idx="204">
                    <c:v>1</c:v>
                  </c:pt>
                  <c:pt idx="205">
                    <c:v>2</c:v>
                  </c:pt>
                  <c:pt idx="206">
                    <c:v>3</c:v>
                  </c:pt>
                  <c:pt idx="207">
                    <c:v>4</c:v>
                  </c:pt>
                  <c:pt idx="208">
                    <c:v>5</c:v>
                  </c:pt>
                  <c:pt idx="209">
                    <c:v>6</c:v>
                  </c:pt>
                  <c:pt idx="210">
                    <c:v>7</c:v>
                  </c:pt>
                  <c:pt idx="211">
                    <c:v>8</c:v>
                  </c:pt>
                  <c:pt idx="212">
                    <c:v>9</c:v>
                  </c:pt>
                  <c:pt idx="213">
                    <c:v>10</c:v>
                  </c:pt>
                  <c:pt idx="214">
                    <c:v>11</c:v>
                  </c:pt>
                  <c:pt idx="215">
                    <c:v>12</c:v>
                  </c:pt>
                  <c:pt idx="216">
                    <c:v>1</c:v>
                  </c:pt>
                  <c:pt idx="217">
                    <c:v>2</c:v>
                  </c:pt>
                  <c:pt idx="218">
                    <c:v>3</c:v>
                  </c:pt>
                  <c:pt idx="219">
                    <c:v>4</c:v>
                  </c:pt>
                  <c:pt idx="220">
                    <c:v>5</c:v>
                  </c:pt>
                  <c:pt idx="221">
                    <c:v>6</c:v>
                  </c:pt>
                  <c:pt idx="222">
                    <c:v>7</c:v>
                  </c:pt>
                  <c:pt idx="223">
                    <c:v>8</c:v>
                  </c:pt>
                  <c:pt idx="224">
                    <c:v>9</c:v>
                  </c:pt>
                  <c:pt idx="225">
                    <c:v>10</c:v>
                  </c:pt>
                  <c:pt idx="226">
                    <c:v>11</c:v>
                  </c:pt>
                  <c:pt idx="227">
                    <c:v>12</c:v>
                  </c:pt>
                  <c:pt idx="228">
                    <c:v>1</c:v>
                  </c:pt>
                  <c:pt idx="229">
                    <c:v>2</c:v>
                  </c:pt>
                  <c:pt idx="230">
                    <c:v>3</c:v>
                  </c:pt>
                  <c:pt idx="231">
                    <c:v>4</c:v>
                  </c:pt>
                  <c:pt idx="232">
                    <c:v>5</c:v>
                  </c:pt>
                  <c:pt idx="233">
                    <c:v>6</c:v>
                  </c:pt>
                  <c:pt idx="234">
                    <c:v>7</c:v>
                  </c:pt>
                  <c:pt idx="235">
                    <c:v>8</c:v>
                  </c:pt>
                  <c:pt idx="236">
                    <c:v>9</c:v>
                  </c:pt>
                  <c:pt idx="237">
                    <c:v>10</c:v>
                  </c:pt>
                  <c:pt idx="238">
                    <c:v>11</c:v>
                  </c:pt>
                  <c:pt idx="239">
                    <c:v>12</c:v>
                  </c:pt>
                  <c:pt idx="240">
                    <c:v>1</c:v>
                  </c:pt>
                  <c:pt idx="241">
                    <c:v>2</c:v>
                  </c:pt>
                  <c:pt idx="242">
                    <c:v>3</c:v>
                  </c:pt>
                  <c:pt idx="243">
                    <c:v>4</c:v>
                  </c:pt>
                  <c:pt idx="244">
                    <c:v>5</c:v>
                  </c:pt>
                  <c:pt idx="245">
                    <c:v>6</c:v>
                  </c:pt>
                  <c:pt idx="246">
                    <c:v>7</c:v>
                  </c:pt>
                  <c:pt idx="247">
                    <c:v>8</c:v>
                  </c:pt>
                  <c:pt idx="248">
                    <c:v>9</c:v>
                  </c:pt>
                  <c:pt idx="249">
                    <c:v>10</c:v>
                  </c:pt>
                  <c:pt idx="250">
                    <c:v>11</c:v>
                  </c:pt>
                  <c:pt idx="251">
                    <c:v>12</c:v>
                  </c:pt>
                  <c:pt idx="252">
                    <c:v>1</c:v>
                  </c:pt>
                  <c:pt idx="253">
                    <c:v>2</c:v>
                  </c:pt>
                  <c:pt idx="254">
                    <c:v>3</c:v>
                  </c:pt>
                  <c:pt idx="255">
                    <c:v>4</c:v>
                  </c:pt>
                  <c:pt idx="256">
                    <c:v>5</c:v>
                  </c:pt>
                  <c:pt idx="257">
                    <c:v>6</c:v>
                  </c:pt>
                  <c:pt idx="258">
                    <c:v>7</c:v>
                  </c:pt>
                  <c:pt idx="259">
                    <c:v>8</c:v>
                  </c:pt>
                  <c:pt idx="260">
                    <c:v>9</c:v>
                  </c:pt>
                  <c:pt idx="261">
                    <c:v>10</c:v>
                  </c:pt>
                  <c:pt idx="262">
                    <c:v>11</c:v>
                  </c:pt>
                  <c:pt idx="263">
                    <c:v>12</c:v>
                  </c:pt>
                  <c:pt idx="264">
                    <c:v>1</c:v>
                  </c:pt>
                  <c:pt idx="265">
                    <c:v>2</c:v>
                  </c:pt>
                  <c:pt idx="266">
                    <c:v>3</c:v>
                  </c:pt>
                  <c:pt idx="267">
                    <c:v>4</c:v>
                  </c:pt>
                  <c:pt idx="268">
                    <c:v>5</c:v>
                  </c:pt>
                  <c:pt idx="269">
                    <c:v>6</c:v>
                  </c:pt>
                  <c:pt idx="270">
                    <c:v>7</c:v>
                  </c:pt>
                  <c:pt idx="271">
                    <c:v>8</c:v>
                  </c:pt>
                  <c:pt idx="272">
                    <c:v>9</c:v>
                  </c:pt>
                  <c:pt idx="273">
                    <c:v>10</c:v>
                  </c:pt>
                  <c:pt idx="274">
                    <c:v>11</c:v>
                  </c:pt>
                  <c:pt idx="275">
                    <c:v>12</c:v>
                  </c:pt>
                  <c:pt idx="276">
                    <c:v>1</c:v>
                  </c:pt>
                  <c:pt idx="277">
                    <c:v>2</c:v>
                  </c:pt>
                  <c:pt idx="278">
                    <c:v>3</c:v>
                  </c:pt>
                  <c:pt idx="279">
                    <c:v>4</c:v>
                  </c:pt>
                  <c:pt idx="280">
                    <c:v>5</c:v>
                  </c:pt>
                  <c:pt idx="281">
                    <c:v>6</c:v>
                  </c:pt>
                  <c:pt idx="282">
                    <c:v>7</c:v>
                  </c:pt>
                  <c:pt idx="283">
                    <c:v>8</c:v>
                  </c:pt>
                  <c:pt idx="284">
                    <c:v>9</c:v>
                  </c:pt>
                  <c:pt idx="285">
                    <c:v>10</c:v>
                  </c:pt>
                  <c:pt idx="286">
                    <c:v>11</c:v>
                  </c:pt>
                  <c:pt idx="287">
                    <c:v>12</c:v>
                  </c:pt>
                  <c:pt idx="288">
                    <c:v>1</c:v>
                  </c:pt>
                  <c:pt idx="289">
                    <c:v>2</c:v>
                  </c:pt>
                  <c:pt idx="290">
                    <c:v>3</c:v>
                  </c:pt>
                  <c:pt idx="291">
                    <c:v>4</c:v>
                  </c:pt>
                  <c:pt idx="292">
                    <c:v>5</c:v>
                  </c:pt>
                  <c:pt idx="293">
                    <c:v>6</c:v>
                  </c:pt>
                  <c:pt idx="294">
                    <c:v>7</c:v>
                  </c:pt>
                  <c:pt idx="295">
                    <c:v>8</c:v>
                  </c:pt>
                  <c:pt idx="296">
                    <c:v>9</c:v>
                  </c:pt>
                  <c:pt idx="297">
                    <c:v>10</c:v>
                  </c:pt>
                  <c:pt idx="298">
                    <c:v>11</c:v>
                  </c:pt>
                  <c:pt idx="299">
                    <c:v>12</c:v>
                  </c:pt>
                  <c:pt idx="300">
                    <c:v>1</c:v>
                  </c:pt>
                  <c:pt idx="301">
                    <c:v>2</c:v>
                  </c:pt>
                  <c:pt idx="302">
                    <c:v>3</c:v>
                  </c:pt>
                  <c:pt idx="303">
                    <c:v>4</c:v>
                  </c:pt>
                  <c:pt idx="304">
                    <c:v>5</c:v>
                  </c:pt>
                  <c:pt idx="305">
                    <c:v>6</c:v>
                  </c:pt>
                  <c:pt idx="306">
                    <c:v>7</c:v>
                  </c:pt>
                  <c:pt idx="307">
                    <c:v>8</c:v>
                  </c:pt>
                  <c:pt idx="308">
                    <c:v>9</c:v>
                  </c:pt>
                  <c:pt idx="309">
                    <c:v>10</c:v>
                  </c:pt>
                  <c:pt idx="310">
                    <c:v>11</c:v>
                  </c:pt>
                  <c:pt idx="311">
                    <c:v>12</c:v>
                  </c:pt>
                  <c:pt idx="312">
                    <c:v>1</c:v>
                  </c:pt>
                  <c:pt idx="313">
                    <c:v>2</c:v>
                  </c:pt>
                  <c:pt idx="314">
                    <c:v>3</c:v>
                  </c:pt>
                  <c:pt idx="315">
                    <c:v>4</c:v>
                  </c:pt>
                  <c:pt idx="316">
                    <c:v>5</c:v>
                  </c:pt>
                  <c:pt idx="317">
                    <c:v>6</c:v>
                  </c:pt>
                  <c:pt idx="318">
                    <c:v>7</c:v>
                  </c:pt>
                  <c:pt idx="319">
                    <c:v>8</c:v>
                  </c:pt>
                  <c:pt idx="320">
                    <c:v>9</c:v>
                  </c:pt>
                  <c:pt idx="321">
                    <c:v>10</c:v>
                  </c:pt>
                  <c:pt idx="322">
                    <c:v>11</c:v>
                  </c:pt>
                  <c:pt idx="323">
                    <c:v>12</c:v>
                  </c:pt>
                  <c:pt idx="324">
                    <c:v>1</c:v>
                  </c:pt>
                  <c:pt idx="325">
                    <c:v>2</c:v>
                  </c:pt>
                  <c:pt idx="326">
                    <c:v>3</c:v>
                  </c:pt>
                  <c:pt idx="327">
                    <c:v>4</c:v>
                  </c:pt>
                  <c:pt idx="328">
                    <c:v>5</c:v>
                  </c:pt>
                  <c:pt idx="329">
                    <c:v>6</c:v>
                  </c:pt>
                  <c:pt idx="330">
                    <c:v>7</c:v>
                  </c:pt>
                  <c:pt idx="331">
                    <c:v>8</c:v>
                  </c:pt>
                  <c:pt idx="332">
                    <c:v>9</c:v>
                  </c:pt>
                  <c:pt idx="333">
                    <c:v>10</c:v>
                  </c:pt>
                  <c:pt idx="334">
                    <c:v>11</c:v>
                  </c:pt>
                  <c:pt idx="335">
                    <c:v>12</c:v>
                  </c:pt>
                  <c:pt idx="336">
                    <c:v>1</c:v>
                  </c:pt>
                  <c:pt idx="337">
                    <c:v>2</c:v>
                  </c:pt>
                  <c:pt idx="338">
                    <c:v>3</c:v>
                  </c:pt>
                  <c:pt idx="339">
                    <c:v>4</c:v>
                  </c:pt>
                  <c:pt idx="340">
                    <c:v>5</c:v>
                  </c:pt>
                  <c:pt idx="341">
                    <c:v>6</c:v>
                  </c:pt>
                  <c:pt idx="342">
                    <c:v>7</c:v>
                  </c:pt>
                  <c:pt idx="343">
                    <c:v>8</c:v>
                  </c:pt>
                  <c:pt idx="344">
                    <c:v>9</c:v>
                  </c:pt>
                  <c:pt idx="345">
                    <c:v>10</c:v>
                  </c:pt>
                  <c:pt idx="346">
                    <c:v>11</c:v>
                  </c:pt>
                  <c:pt idx="347">
                    <c:v>12</c:v>
                  </c:pt>
                  <c:pt idx="348">
                    <c:v>1</c:v>
                  </c:pt>
                  <c:pt idx="349">
                    <c:v>2</c:v>
                  </c:pt>
                  <c:pt idx="350">
                    <c:v>3</c:v>
                  </c:pt>
                  <c:pt idx="351">
                    <c:v>4</c:v>
                  </c:pt>
                  <c:pt idx="352">
                    <c:v>5</c:v>
                  </c:pt>
                  <c:pt idx="353">
                    <c:v>6</c:v>
                  </c:pt>
                  <c:pt idx="354">
                    <c:v>7</c:v>
                  </c:pt>
                  <c:pt idx="355">
                    <c:v>8</c:v>
                  </c:pt>
                  <c:pt idx="356">
                    <c:v>9</c:v>
                  </c:pt>
                  <c:pt idx="357">
                    <c:v>10</c:v>
                  </c:pt>
                  <c:pt idx="358">
                    <c:v>11</c:v>
                  </c:pt>
                  <c:pt idx="359">
                    <c:v>12</c:v>
                  </c:pt>
                  <c:pt idx="360">
                    <c:v>1</c:v>
                  </c:pt>
                  <c:pt idx="361">
                    <c:v>2</c:v>
                  </c:pt>
                  <c:pt idx="362">
                    <c:v>3</c:v>
                  </c:pt>
                  <c:pt idx="363">
                    <c:v>4</c:v>
                  </c:pt>
                  <c:pt idx="364">
                    <c:v>5</c:v>
                  </c:pt>
                  <c:pt idx="365">
                    <c:v>6</c:v>
                  </c:pt>
                  <c:pt idx="366">
                    <c:v>7</c:v>
                  </c:pt>
                  <c:pt idx="367">
                    <c:v>8</c:v>
                  </c:pt>
                  <c:pt idx="368">
                    <c:v>9</c:v>
                  </c:pt>
                  <c:pt idx="369">
                    <c:v>10</c:v>
                  </c:pt>
                  <c:pt idx="370">
                    <c:v>11</c:v>
                  </c:pt>
                  <c:pt idx="371">
                    <c:v>12</c:v>
                  </c:pt>
                  <c:pt idx="372">
                    <c:v>1</c:v>
                  </c:pt>
                  <c:pt idx="373">
                    <c:v>2</c:v>
                  </c:pt>
                  <c:pt idx="374">
                    <c:v>3</c:v>
                  </c:pt>
                  <c:pt idx="375">
                    <c:v>4</c:v>
                  </c:pt>
                  <c:pt idx="376">
                    <c:v>5</c:v>
                  </c:pt>
                  <c:pt idx="377">
                    <c:v>6</c:v>
                  </c:pt>
                  <c:pt idx="378">
                    <c:v>7</c:v>
                  </c:pt>
                  <c:pt idx="379">
                    <c:v>8</c:v>
                  </c:pt>
                  <c:pt idx="380">
                    <c:v>9</c:v>
                  </c:pt>
                  <c:pt idx="381">
                    <c:v>10</c:v>
                  </c:pt>
                  <c:pt idx="382">
                    <c:v>11</c:v>
                  </c:pt>
                  <c:pt idx="383">
                    <c:v>12</c:v>
                  </c:pt>
                  <c:pt idx="384">
                    <c:v>1</c:v>
                  </c:pt>
                  <c:pt idx="385">
                    <c:v>2</c:v>
                  </c:pt>
                  <c:pt idx="386">
                    <c:v>3</c:v>
                  </c:pt>
                  <c:pt idx="387">
                    <c:v>4</c:v>
                  </c:pt>
                  <c:pt idx="388">
                    <c:v>5</c:v>
                  </c:pt>
                  <c:pt idx="389">
                    <c:v>6</c:v>
                  </c:pt>
                  <c:pt idx="390">
                    <c:v>7</c:v>
                  </c:pt>
                  <c:pt idx="391">
                    <c:v>8</c:v>
                  </c:pt>
                  <c:pt idx="392">
                    <c:v>9</c:v>
                  </c:pt>
                  <c:pt idx="393">
                    <c:v>10</c:v>
                  </c:pt>
                  <c:pt idx="394">
                    <c:v>11</c:v>
                  </c:pt>
                  <c:pt idx="395">
                    <c:v>12</c:v>
                  </c:pt>
                  <c:pt idx="396">
                    <c:v>1</c:v>
                  </c:pt>
                  <c:pt idx="397">
                    <c:v>2</c:v>
                  </c:pt>
                  <c:pt idx="398">
                    <c:v>3</c:v>
                  </c:pt>
                  <c:pt idx="399">
                    <c:v>4</c:v>
                  </c:pt>
                  <c:pt idx="400">
                    <c:v>5</c:v>
                  </c:pt>
                  <c:pt idx="401">
                    <c:v>6</c:v>
                  </c:pt>
                  <c:pt idx="402">
                    <c:v>7</c:v>
                  </c:pt>
                  <c:pt idx="403">
                    <c:v>8</c:v>
                  </c:pt>
                  <c:pt idx="404">
                    <c:v>9</c:v>
                  </c:pt>
                  <c:pt idx="405">
                    <c:v>10</c:v>
                  </c:pt>
                  <c:pt idx="406">
                    <c:v>11</c:v>
                  </c:pt>
                  <c:pt idx="407">
                    <c:v>12</c:v>
                  </c:pt>
                  <c:pt idx="408">
                    <c:v>1</c:v>
                  </c:pt>
                  <c:pt idx="409">
                    <c:v>2</c:v>
                  </c:pt>
                  <c:pt idx="410">
                    <c:v>3</c:v>
                  </c:pt>
                  <c:pt idx="411">
                    <c:v>4</c:v>
                  </c:pt>
                  <c:pt idx="412">
                    <c:v>5</c:v>
                  </c:pt>
                  <c:pt idx="413">
                    <c:v>6</c:v>
                  </c:pt>
                  <c:pt idx="414">
                    <c:v>7</c:v>
                  </c:pt>
                  <c:pt idx="415">
                    <c:v>8</c:v>
                  </c:pt>
                  <c:pt idx="416">
                    <c:v>9</c:v>
                  </c:pt>
                  <c:pt idx="417">
                    <c:v>10</c:v>
                  </c:pt>
                  <c:pt idx="418">
                    <c:v>11</c:v>
                  </c:pt>
                  <c:pt idx="419">
                    <c:v>12</c:v>
                  </c:pt>
                  <c:pt idx="420">
                    <c:v>1</c:v>
                  </c:pt>
                  <c:pt idx="421">
                    <c:v>2</c:v>
                  </c:pt>
                  <c:pt idx="422">
                    <c:v>3</c:v>
                  </c:pt>
                  <c:pt idx="423">
                    <c:v>4</c:v>
                  </c:pt>
                  <c:pt idx="424">
                    <c:v>5</c:v>
                  </c:pt>
                  <c:pt idx="425">
                    <c:v>6</c:v>
                  </c:pt>
                  <c:pt idx="426">
                    <c:v>7</c:v>
                  </c:pt>
                  <c:pt idx="427">
                    <c:v>8</c:v>
                  </c:pt>
                  <c:pt idx="428">
                    <c:v>9</c:v>
                  </c:pt>
                  <c:pt idx="429">
                    <c:v>10</c:v>
                  </c:pt>
                  <c:pt idx="430">
                    <c:v>11</c:v>
                  </c:pt>
                  <c:pt idx="431">
                    <c:v>12</c:v>
                  </c:pt>
                  <c:pt idx="432">
                    <c:v>1</c:v>
                  </c:pt>
                  <c:pt idx="433">
                    <c:v>2</c:v>
                  </c:pt>
                  <c:pt idx="434">
                    <c:v>3</c:v>
                  </c:pt>
                  <c:pt idx="435">
                    <c:v>4</c:v>
                  </c:pt>
                  <c:pt idx="436">
                    <c:v>5</c:v>
                  </c:pt>
                </c:lvl>
                <c:lvl>
                  <c:pt idx="0">
                    <c:v>1989</c:v>
                  </c:pt>
                  <c:pt idx="12">
                    <c:v>1990</c:v>
                  </c:pt>
                  <c:pt idx="24">
                    <c:v>1991</c:v>
                  </c:pt>
                  <c:pt idx="36">
                    <c:v>1992</c:v>
                  </c:pt>
                  <c:pt idx="48">
                    <c:v>1993</c:v>
                  </c:pt>
                  <c:pt idx="60">
                    <c:v>1994</c:v>
                  </c:pt>
                  <c:pt idx="72">
                    <c:v>1995</c:v>
                  </c:pt>
                  <c:pt idx="84">
                    <c:v>1996</c:v>
                  </c:pt>
                  <c:pt idx="96">
                    <c:v>1997</c:v>
                  </c:pt>
                  <c:pt idx="108">
                    <c:v>1998</c:v>
                  </c:pt>
                  <c:pt idx="120">
                    <c:v>1999</c:v>
                  </c:pt>
                  <c:pt idx="132">
                    <c:v>2000</c:v>
                  </c:pt>
                  <c:pt idx="144">
                    <c:v>2001</c:v>
                  </c:pt>
                  <c:pt idx="156">
                    <c:v>2002</c:v>
                  </c:pt>
                  <c:pt idx="168">
                    <c:v>2003</c:v>
                  </c:pt>
                  <c:pt idx="180">
                    <c:v>2004</c:v>
                  </c:pt>
                  <c:pt idx="192">
                    <c:v>2005</c:v>
                  </c:pt>
                  <c:pt idx="204">
                    <c:v>2006</c:v>
                  </c:pt>
                  <c:pt idx="216">
                    <c:v>2007</c:v>
                  </c:pt>
                  <c:pt idx="228">
                    <c:v>2008</c:v>
                  </c:pt>
                  <c:pt idx="240">
                    <c:v>2009</c:v>
                  </c:pt>
                  <c:pt idx="252">
                    <c:v>2010</c:v>
                  </c:pt>
                  <c:pt idx="264">
                    <c:v>2011</c:v>
                  </c:pt>
                  <c:pt idx="276">
                    <c:v>2012</c:v>
                  </c:pt>
                  <c:pt idx="288">
                    <c:v>2013</c:v>
                  </c:pt>
                  <c:pt idx="300">
                    <c:v>2014</c:v>
                  </c:pt>
                  <c:pt idx="312">
                    <c:v>2015</c:v>
                  </c:pt>
                  <c:pt idx="324">
                    <c:v>2016</c:v>
                  </c:pt>
                  <c:pt idx="336">
                    <c:v>2017</c:v>
                  </c:pt>
                  <c:pt idx="348">
                    <c:v>2018</c:v>
                  </c:pt>
                  <c:pt idx="360">
                    <c:v>2019</c:v>
                  </c:pt>
                  <c:pt idx="372">
                    <c:v>2020</c:v>
                  </c:pt>
                  <c:pt idx="384">
                    <c:v>2021</c:v>
                  </c:pt>
                  <c:pt idx="396">
                    <c:v>2022</c:v>
                  </c:pt>
                  <c:pt idx="408">
                    <c:v>2023</c:v>
                  </c:pt>
                  <c:pt idx="420">
                    <c:v>2024</c:v>
                  </c:pt>
                  <c:pt idx="432">
                    <c:v>2025</c:v>
                  </c:pt>
                </c:lvl>
              </c:multiLvlStrCache>
            </c:multiLvlStrRef>
          </c:cat>
          <c:val>
            <c:numRef>
              <c:f>G!$D$2:$D$438</c:f>
              <c:numCache>
                <c:formatCode>0.0</c:formatCode>
                <c:ptCount val="437"/>
                <c:pt idx="0">
                  <c:v>81.7</c:v>
                </c:pt>
                <c:pt idx="1">
                  <c:v>84.6</c:v>
                </c:pt>
                <c:pt idx="2">
                  <c:v>103</c:v>
                </c:pt>
                <c:pt idx="3">
                  <c:v>91.1</c:v>
                </c:pt>
                <c:pt idx="4">
                  <c:v>83.6</c:v>
                </c:pt>
                <c:pt idx="5">
                  <c:v>101</c:v>
                </c:pt>
                <c:pt idx="6">
                  <c:v>95.9</c:v>
                </c:pt>
                <c:pt idx="7">
                  <c:v>80.8</c:v>
                </c:pt>
                <c:pt idx="8">
                  <c:v>100.8</c:v>
                </c:pt>
                <c:pt idx="9">
                  <c:v>100.3</c:v>
                </c:pt>
                <c:pt idx="10">
                  <c:v>102</c:v>
                </c:pt>
                <c:pt idx="11">
                  <c:v>96.1</c:v>
                </c:pt>
                <c:pt idx="12">
                  <c:v>86.7</c:v>
                </c:pt>
                <c:pt idx="13">
                  <c:v>103.1</c:v>
                </c:pt>
                <c:pt idx="14">
                  <c:v>112.6</c:v>
                </c:pt>
                <c:pt idx="15">
                  <c:v>101.2</c:v>
                </c:pt>
                <c:pt idx="16">
                  <c:v>98.8</c:v>
                </c:pt>
                <c:pt idx="17">
                  <c:v>107</c:v>
                </c:pt>
                <c:pt idx="18">
                  <c:v>110.6</c:v>
                </c:pt>
                <c:pt idx="19">
                  <c:v>90.1</c:v>
                </c:pt>
                <c:pt idx="20">
                  <c:v>105</c:v>
                </c:pt>
                <c:pt idx="21">
                  <c:v>118.3</c:v>
                </c:pt>
                <c:pt idx="22">
                  <c:v>109</c:v>
                </c:pt>
                <c:pt idx="23">
                  <c:v>103</c:v>
                </c:pt>
                <c:pt idx="24">
                  <c:v>99.3</c:v>
                </c:pt>
                <c:pt idx="25">
                  <c:v>105.8</c:v>
                </c:pt>
                <c:pt idx="26">
                  <c:v>106.7</c:v>
                </c:pt>
                <c:pt idx="27">
                  <c:v>95.3</c:v>
                </c:pt>
                <c:pt idx="28">
                  <c:v>95.3</c:v>
                </c:pt>
                <c:pt idx="29">
                  <c:v>99</c:v>
                </c:pt>
                <c:pt idx="30">
                  <c:v>117.7</c:v>
                </c:pt>
                <c:pt idx="31">
                  <c:v>87.9</c:v>
                </c:pt>
                <c:pt idx="32">
                  <c:v>106.4</c:v>
                </c:pt>
                <c:pt idx="33">
                  <c:v>117.4</c:v>
                </c:pt>
                <c:pt idx="34">
                  <c:v>117.4</c:v>
                </c:pt>
                <c:pt idx="35">
                  <c:v>108.8</c:v>
                </c:pt>
                <c:pt idx="36">
                  <c:v>104.6</c:v>
                </c:pt>
                <c:pt idx="37">
                  <c:v>105.8</c:v>
                </c:pt>
                <c:pt idx="38">
                  <c:v>117.5</c:v>
                </c:pt>
                <c:pt idx="39">
                  <c:v>102.1</c:v>
                </c:pt>
                <c:pt idx="40">
                  <c:v>93.6</c:v>
                </c:pt>
                <c:pt idx="41">
                  <c:v>108.7</c:v>
                </c:pt>
                <c:pt idx="42">
                  <c:v>115.7</c:v>
                </c:pt>
                <c:pt idx="43">
                  <c:v>80.3</c:v>
                </c:pt>
                <c:pt idx="44">
                  <c:v>114.5</c:v>
                </c:pt>
                <c:pt idx="45">
                  <c:v>106.6</c:v>
                </c:pt>
                <c:pt idx="46">
                  <c:v>109.8</c:v>
                </c:pt>
                <c:pt idx="47">
                  <c:v>100.4</c:v>
                </c:pt>
                <c:pt idx="48">
                  <c:v>95.9</c:v>
                </c:pt>
                <c:pt idx="49">
                  <c:v>112.2</c:v>
                </c:pt>
                <c:pt idx="50">
                  <c:v>125.1</c:v>
                </c:pt>
                <c:pt idx="51">
                  <c:v>97.1</c:v>
                </c:pt>
                <c:pt idx="52">
                  <c:v>90.4</c:v>
                </c:pt>
                <c:pt idx="53">
                  <c:v>102.9</c:v>
                </c:pt>
                <c:pt idx="54">
                  <c:v>107.5</c:v>
                </c:pt>
                <c:pt idx="55">
                  <c:v>79.400000000000006</c:v>
                </c:pt>
                <c:pt idx="56">
                  <c:v>109.6</c:v>
                </c:pt>
                <c:pt idx="57">
                  <c:v>100.3</c:v>
                </c:pt>
                <c:pt idx="58">
                  <c:v>105</c:v>
                </c:pt>
                <c:pt idx="59">
                  <c:v>88.9</c:v>
                </c:pt>
                <c:pt idx="60">
                  <c:v>86.9</c:v>
                </c:pt>
                <c:pt idx="61">
                  <c:v>98.7</c:v>
                </c:pt>
                <c:pt idx="62">
                  <c:v>115.4</c:v>
                </c:pt>
                <c:pt idx="63">
                  <c:v>88.4</c:v>
                </c:pt>
                <c:pt idx="64">
                  <c:v>78</c:v>
                </c:pt>
                <c:pt idx="65">
                  <c:v>102.8</c:v>
                </c:pt>
                <c:pt idx="66">
                  <c:v>98</c:v>
                </c:pt>
                <c:pt idx="67">
                  <c:v>74.400000000000006</c:v>
                </c:pt>
                <c:pt idx="68">
                  <c:v>101.8</c:v>
                </c:pt>
                <c:pt idx="69">
                  <c:v>96.3</c:v>
                </c:pt>
                <c:pt idx="70">
                  <c:v>101.9</c:v>
                </c:pt>
                <c:pt idx="71">
                  <c:v>93.4</c:v>
                </c:pt>
                <c:pt idx="72">
                  <c:v>82.4</c:v>
                </c:pt>
                <c:pt idx="73">
                  <c:v>103.5</c:v>
                </c:pt>
                <c:pt idx="74">
                  <c:v>117.3</c:v>
                </c:pt>
                <c:pt idx="75">
                  <c:v>95.7</c:v>
                </c:pt>
                <c:pt idx="76">
                  <c:v>81.400000000000006</c:v>
                </c:pt>
                <c:pt idx="77">
                  <c:v>96.5</c:v>
                </c:pt>
                <c:pt idx="78">
                  <c:v>93.4</c:v>
                </c:pt>
                <c:pt idx="79">
                  <c:v>72.8</c:v>
                </c:pt>
                <c:pt idx="80">
                  <c:v>93.4</c:v>
                </c:pt>
                <c:pt idx="81">
                  <c:v>90.7</c:v>
                </c:pt>
                <c:pt idx="82">
                  <c:v>94.8</c:v>
                </c:pt>
                <c:pt idx="83">
                  <c:v>86.1</c:v>
                </c:pt>
                <c:pt idx="84">
                  <c:v>84.1</c:v>
                </c:pt>
                <c:pt idx="85">
                  <c:v>103.8</c:v>
                </c:pt>
                <c:pt idx="86">
                  <c:v>104.8</c:v>
                </c:pt>
                <c:pt idx="87">
                  <c:v>85.4</c:v>
                </c:pt>
                <c:pt idx="88">
                  <c:v>84.1</c:v>
                </c:pt>
                <c:pt idx="89">
                  <c:v>89.8</c:v>
                </c:pt>
                <c:pt idx="90">
                  <c:v>104.1</c:v>
                </c:pt>
                <c:pt idx="91">
                  <c:v>70.599999999999994</c:v>
                </c:pt>
                <c:pt idx="92">
                  <c:v>103.9</c:v>
                </c:pt>
                <c:pt idx="93">
                  <c:v>109.1</c:v>
                </c:pt>
                <c:pt idx="94">
                  <c:v>106.6</c:v>
                </c:pt>
                <c:pt idx="95">
                  <c:v>95.1</c:v>
                </c:pt>
                <c:pt idx="96">
                  <c:v>105</c:v>
                </c:pt>
                <c:pt idx="97">
                  <c:v>106.1</c:v>
                </c:pt>
                <c:pt idx="98">
                  <c:v>124.9</c:v>
                </c:pt>
                <c:pt idx="99">
                  <c:v>102.9</c:v>
                </c:pt>
                <c:pt idx="100">
                  <c:v>103.7</c:v>
                </c:pt>
                <c:pt idx="101">
                  <c:v>114.5</c:v>
                </c:pt>
                <c:pt idx="102">
                  <c:v>119.3</c:v>
                </c:pt>
                <c:pt idx="103">
                  <c:v>77.599999999999994</c:v>
                </c:pt>
                <c:pt idx="104">
                  <c:v>109.4</c:v>
                </c:pt>
                <c:pt idx="105">
                  <c:v>109</c:v>
                </c:pt>
                <c:pt idx="106">
                  <c:v>99.1</c:v>
                </c:pt>
                <c:pt idx="107">
                  <c:v>98.1</c:v>
                </c:pt>
                <c:pt idx="108">
                  <c:v>98.2</c:v>
                </c:pt>
                <c:pt idx="109">
                  <c:v>109.4</c:v>
                </c:pt>
                <c:pt idx="110">
                  <c:v>114.7</c:v>
                </c:pt>
                <c:pt idx="111">
                  <c:v>90.2</c:v>
                </c:pt>
                <c:pt idx="112">
                  <c:v>84.9</c:v>
                </c:pt>
                <c:pt idx="113">
                  <c:v>105.5</c:v>
                </c:pt>
                <c:pt idx="114">
                  <c:v>110.6</c:v>
                </c:pt>
                <c:pt idx="115">
                  <c:v>73.5</c:v>
                </c:pt>
                <c:pt idx="116">
                  <c:v>105.9</c:v>
                </c:pt>
                <c:pt idx="117">
                  <c:v>113.7</c:v>
                </c:pt>
                <c:pt idx="118">
                  <c:v>105.3</c:v>
                </c:pt>
                <c:pt idx="119">
                  <c:v>97.6</c:v>
                </c:pt>
                <c:pt idx="120">
                  <c:v>95.3</c:v>
                </c:pt>
                <c:pt idx="121">
                  <c:v>108.1</c:v>
                </c:pt>
                <c:pt idx="122">
                  <c:v>121.4</c:v>
                </c:pt>
                <c:pt idx="123">
                  <c:v>86.9</c:v>
                </c:pt>
                <c:pt idx="124">
                  <c:v>85.9</c:v>
                </c:pt>
                <c:pt idx="125">
                  <c:v>105</c:v>
                </c:pt>
                <c:pt idx="126">
                  <c:v>107.1</c:v>
                </c:pt>
                <c:pt idx="127">
                  <c:v>81.3</c:v>
                </c:pt>
                <c:pt idx="128">
                  <c:v>116.4</c:v>
                </c:pt>
                <c:pt idx="129">
                  <c:v>107.2</c:v>
                </c:pt>
                <c:pt idx="130">
                  <c:v>112.6</c:v>
                </c:pt>
                <c:pt idx="131">
                  <c:v>97.6</c:v>
                </c:pt>
                <c:pt idx="132">
                  <c:v>94.5</c:v>
                </c:pt>
                <c:pt idx="133">
                  <c:v>116.4</c:v>
                </c:pt>
                <c:pt idx="134">
                  <c:v>128.4</c:v>
                </c:pt>
                <c:pt idx="135">
                  <c:v>99.9</c:v>
                </c:pt>
                <c:pt idx="136">
                  <c:v>94.7</c:v>
                </c:pt>
                <c:pt idx="137">
                  <c:v>116.6</c:v>
                </c:pt>
                <c:pt idx="138">
                  <c:v>112.6</c:v>
                </c:pt>
                <c:pt idx="139">
                  <c:v>88</c:v>
                </c:pt>
                <c:pt idx="140">
                  <c:v>105.4</c:v>
                </c:pt>
                <c:pt idx="141">
                  <c:v>109.5</c:v>
                </c:pt>
                <c:pt idx="142">
                  <c:v>110.9</c:v>
                </c:pt>
                <c:pt idx="143">
                  <c:v>102.5</c:v>
                </c:pt>
                <c:pt idx="144">
                  <c:v>94.5</c:v>
                </c:pt>
                <c:pt idx="145">
                  <c:v>114.5</c:v>
                </c:pt>
                <c:pt idx="146">
                  <c:v>121.2</c:v>
                </c:pt>
                <c:pt idx="147">
                  <c:v>96.2</c:v>
                </c:pt>
                <c:pt idx="148">
                  <c:v>93.7</c:v>
                </c:pt>
                <c:pt idx="149">
                  <c:v>110.5</c:v>
                </c:pt>
                <c:pt idx="150">
                  <c:v>115.5</c:v>
                </c:pt>
                <c:pt idx="151">
                  <c:v>92.6</c:v>
                </c:pt>
                <c:pt idx="152">
                  <c:v>108</c:v>
                </c:pt>
                <c:pt idx="153">
                  <c:v>114.5</c:v>
                </c:pt>
                <c:pt idx="154">
                  <c:v>108.8</c:v>
                </c:pt>
                <c:pt idx="155">
                  <c:v>94.5</c:v>
                </c:pt>
                <c:pt idx="156">
                  <c:v>101.8</c:v>
                </c:pt>
                <c:pt idx="157">
                  <c:v>116</c:v>
                </c:pt>
                <c:pt idx="158">
                  <c:v>123.1</c:v>
                </c:pt>
                <c:pt idx="159">
                  <c:v>102.5</c:v>
                </c:pt>
                <c:pt idx="160">
                  <c:v>104.9</c:v>
                </c:pt>
                <c:pt idx="161">
                  <c:v>108.7</c:v>
                </c:pt>
                <c:pt idx="162">
                  <c:v>120.4</c:v>
                </c:pt>
                <c:pt idx="163">
                  <c:v>92.6</c:v>
                </c:pt>
                <c:pt idx="164">
                  <c:v>119.2</c:v>
                </c:pt>
                <c:pt idx="165">
                  <c:v>121.3</c:v>
                </c:pt>
                <c:pt idx="166">
                  <c:v>121.6</c:v>
                </c:pt>
                <c:pt idx="167">
                  <c:v>110.3</c:v>
                </c:pt>
                <c:pt idx="168">
                  <c:v>112.1</c:v>
                </c:pt>
                <c:pt idx="169">
                  <c:v>117.1</c:v>
                </c:pt>
                <c:pt idx="170">
                  <c:v>121.3</c:v>
                </c:pt>
                <c:pt idx="171">
                  <c:v>101</c:v>
                </c:pt>
                <c:pt idx="172">
                  <c:v>101.3</c:v>
                </c:pt>
                <c:pt idx="173">
                  <c:v>112.4</c:v>
                </c:pt>
                <c:pt idx="174">
                  <c:v>118.2</c:v>
                </c:pt>
                <c:pt idx="175">
                  <c:v>88.3</c:v>
                </c:pt>
                <c:pt idx="176">
                  <c:v>120.6</c:v>
                </c:pt>
                <c:pt idx="177">
                  <c:v>124</c:v>
                </c:pt>
                <c:pt idx="178">
                  <c:v>114.1</c:v>
                </c:pt>
                <c:pt idx="179">
                  <c:v>107.9</c:v>
                </c:pt>
                <c:pt idx="180">
                  <c:v>109.7</c:v>
                </c:pt>
                <c:pt idx="181">
                  <c:v>121</c:v>
                </c:pt>
                <c:pt idx="182">
                  <c:v>135.1</c:v>
                </c:pt>
                <c:pt idx="183">
                  <c:v>113.1</c:v>
                </c:pt>
                <c:pt idx="184">
                  <c:v>98.9</c:v>
                </c:pt>
                <c:pt idx="185">
                  <c:v>124.2</c:v>
                </c:pt>
                <c:pt idx="186">
                  <c:v>122.6</c:v>
                </c:pt>
                <c:pt idx="187">
                  <c:v>92.8</c:v>
                </c:pt>
                <c:pt idx="188">
                  <c:v>128.5</c:v>
                </c:pt>
                <c:pt idx="189">
                  <c:v>119.2</c:v>
                </c:pt>
                <c:pt idx="190">
                  <c:v>122.3</c:v>
                </c:pt>
                <c:pt idx="191">
                  <c:v>105.4</c:v>
                </c:pt>
                <c:pt idx="192">
                  <c:v>113.4</c:v>
                </c:pt>
                <c:pt idx="193">
                  <c:v>127.4</c:v>
                </c:pt>
                <c:pt idx="194">
                  <c:v>139.19999999999999</c:v>
                </c:pt>
                <c:pt idx="195">
                  <c:v>116.8</c:v>
                </c:pt>
                <c:pt idx="196">
                  <c:v>102.8</c:v>
                </c:pt>
                <c:pt idx="197">
                  <c:v>124.9</c:v>
                </c:pt>
                <c:pt idx="198">
                  <c:v>121.6</c:v>
                </c:pt>
                <c:pt idx="199">
                  <c:v>94.8</c:v>
                </c:pt>
                <c:pt idx="200">
                  <c:v>131.5</c:v>
                </c:pt>
                <c:pt idx="201">
                  <c:v>117.6</c:v>
                </c:pt>
                <c:pt idx="202">
                  <c:v>130.9</c:v>
                </c:pt>
                <c:pt idx="203">
                  <c:v>120.8</c:v>
                </c:pt>
                <c:pt idx="204">
                  <c:v>120.7</c:v>
                </c:pt>
                <c:pt idx="205">
                  <c:v>137</c:v>
                </c:pt>
                <c:pt idx="206">
                  <c:v>153</c:v>
                </c:pt>
                <c:pt idx="207">
                  <c:v>124.9</c:v>
                </c:pt>
                <c:pt idx="208">
                  <c:v>111.6</c:v>
                </c:pt>
                <c:pt idx="209">
                  <c:v>139</c:v>
                </c:pt>
                <c:pt idx="210">
                  <c:v>132.4</c:v>
                </c:pt>
                <c:pt idx="211">
                  <c:v>111.4</c:v>
                </c:pt>
                <c:pt idx="212">
                  <c:v>138.19999999999999</c:v>
                </c:pt>
                <c:pt idx="213">
                  <c:v>141.19999999999999</c:v>
                </c:pt>
                <c:pt idx="214">
                  <c:v>148.69999999999999</c:v>
                </c:pt>
                <c:pt idx="215">
                  <c:v>138.19999999999999</c:v>
                </c:pt>
                <c:pt idx="216">
                  <c:v>129.69999999999999</c:v>
                </c:pt>
                <c:pt idx="217">
                  <c:v>145.5</c:v>
                </c:pt>
                <c:pt idx="218">
                  <c:v>155.6</c:v>
                </c:pt>
                <c:pt idx="219">
                  <c:v>128</c:v>
                </c:pt>
                <c:pt idx="220">
                  <c:v>126</c:v>
                </c:pt>
                <c:pt idx="221">
                  <c:v>145.1</c:v>
                </c:pt>
                <c:pt idx="222">
                  <c:v>128.30000000000001</c:v>
                </c:pt>
                <c:pt idx="223">
                  <c:v>126.3</c:v>
                </c:pt>
                <c:pt idx="224">
                  <c:v>149.5</c:v>
                </c:pt>
                <c:pt idx="225">
                  <c:v>163</c:v>
                </c:pt>
                <c:pt idx="226">
                  <c:v>162.30000000000001</c:v>
                </c:pt>
                <c:pt idx="227">
                  <c:v>145.19999999999999</c:v>
                </c:pt>
                <c:pt idx="228">
                  <c:v>144.5</c:v>
                </c:pt>
                <c:pt idx="229">
                  <c:v>161.6</c:v>
                </c:pt>
                <c:pt idx="230">
                  <c:v>161.30000000000001</c:v>
                </c:pt>
                <c:pt idx="231">
                  <c:v>135.69999999999999</c:v>
                </c:pt>
                <c:pt idx="232">
                  <c:v>135.9</c:v>
                </c:pt>
                <c:pt idx="233">
                  <c:v>151.6</c:v>
                </c:pt>
                <c:pt idx="234">
                  <c:v>159.19999999999999</c:v>
                </c:pt>
                <c:pt idx="235">
                  <c:v>111.8</c:v>
                </c:pt>
                <c:pt idx="236">
                  <c:v>152.19999999999999</c:v>
                </c:pt>
                <c:pt idx="237">
                  <c:v>145.1</c:v>
                </c:pt>
                <c:pt idx="238">
                  <c:v>119.8</c:v>
                </c:pt>
                <c:pt idx="239">
                  <c:v>98.8</c:v>
                </c:pt>
                <c:pt idx="240">
                  <c:v>75.5</c:v>
                </c:pt>
                <c:pt idx="241">
                  <c:v>59.9</c:v>
                </c:pt>
                <c:pt idx="242">
                  <c:v>69.3</c:v>
                </c:pt>
                <c:pt idx="243">
                  <c:v>63.9</c:v>
                </c:pt>
                <c:pt idx="244">
                  <c:v>75.900000000000006</c:v>
                </c:pt>
                <c:pt idx="245">
                  <c:v>97.6</c:v>
                </c:pt>
                <c:pt idx="246">
                  <c:v>106.2</c:v>
                </c:pt>
                <c:pt idx="247">
                  <c:v>81.099999999999994</c:v>
                </c:pt>
                <c:pt idx="248">
                  <c:v>119.1</c:v>
                </c:pt>
                <c:pt idx="249">
                  <c:v>118</c:v>
                </c:pt>
                <c:pt idx="250">
                  <c:v>123.5</c:v>
                </c:pt>
                <c:pt idx="251">
                  <c:v>113.5</c:v>
                </c:pt>
                <c:pt idx="252">
                  <c:v>109</c:v>
                </c:pt>
                <c:pt idx="253">
                  <c:v>121.7</c:v>
                </c:pt>
                <c:pt idx="254">
                  <c:v>137.4</c:v>
                </c:pt>
                <c:pt idx="255">
                  <c:v>106.6</c:v>
                </c:pt>
                <c:pt idx="256">
                  <c:v>103.2</c:v>
                </c:pt>
                <c:pt idx="257">
                  <c:v>125.1</c:v>
                </c:pt>
                <c:pt idx="258">
                  <c:v>126.6</c:v>
                </c:pt>
                <c:pt idx="259">
                  <c:v>100.8</c:v>
                </c:pt>
                <c:pt idx="260">
                  <c:v>134.6</c:v>
                </c:pt>
                <c:pt idx="261">
                  <c:v>109.7</c:v>
                </c:pt>
                <c:pt idx="262">
                  <c:v>117.5</c:v>
                </c:pt>
                <c:pt idx="263">
                  <c:v>109.5</c:v>
                </c:pt>
                <c:pt idx="264">
                  <c:v>103.6</c:v>
                </c:pt>
                <c:pt idx="265">
                  <c:v>116.3</c:v>
                </c:pt>
                <c:pt idx="266">
                  <c:v>59.2</c:v>
                </c:pt>
                <c:pt idx="267">
                  <c:v>42.1</c:v>
                </c:pt>
                <c:pt idx="268">
                  <c:v>68.900000000000006</c:v>
                </c:pt>
                <c:pt idx="269">
                  <c:v>105.4</c:v>
                </c:pt>
                <c:pt idx="270">
                  <c:v>112.4</c:v>
                </c:pt>
                <c:pt idx="271">
                  <c:v>102.2</c:v>
                </c:pt>
                <c:pt idx="272">
                  <c:v>127.7</c:v>
                </c:pt>
                <c:pt idx="273">
                  <c:v>130.80000000000001</c:v>
                </c:pt>
                <c:pt idx="274">
                  <c:v>119.1</c:v>
                </c:pt>
                <c:pt idx="275">
                  <c:v>121.2</c:v>
                </c:pt>
                <c:pt idx="276">
                  <c:v>119.6</c:v>
                </c:pt>
                <c:pt idx="277">
                  <c:v>135.6</c:v>
                </c:pt>
                <c:pt idx="278">
                  <c:v>140.5</c:v>
                </c:pt>
                <c:pt idx="279">
                  <c:v>114.5</c:v>
                </c:pt>
                <c:pt idx="280">
                  <c:v>110</c:v>
                </c:pt>
                <c:pt idx="281">
                  <c:v>125</c:v>
                </c:pt>
                <c:pt idx="282">
                  <c:v>131.1</c:v>
                </c:pt>
                <c:pt idx="283">
                  <c:v>103.9</c:v>
                </c:pt>
                <c:pt idx="284">
                  <c:v>109</c:v>
                </c:pt>
                <c:pt idx="285">
                  <c:v>112.4</c:v>
                </c:pt>
                <c:pt idx="286">
                  <c:v>107.5</c:v>
                </c:pt>
                <c:pt idx="287">
                  <c:v>99.1</c:v>
                </c:pt>
                <c:pt idx="288">
                  <c:v>108.8</c:v>
                </c:pt>
                <c:pt idx="289">
                  <c:v>116.8</c:v>
                </c:pt>
                <c:pt idx="290">
                  <c:v>118.4</c:v>
                </c:pt>
                <c:pt idx="291">
                  <c:v>108.4</c:v>
                </c:pt>
                <c:pt idx="292">
                  <c:v>105.9</c:v>
                </c:pt>
                <c:pt idx="293">
                  <c:v>115.6</c:v>
                </c:pt>
                <c:pt idx="294">
                  <c:v>131.5</c:v>
                </c:pt>
                <c:pt idx="295">
                  <c:v>97.6</c:v>
                </c:pt>
                <c:pt idx="296">
                  <c:v>127.3</c:v>
                </c:pt>
                <c:pt idx="297">
                  <c:v>127.8</c:v>
                </c:pt>
                <c:pt idx="298">
                  <c:v>120.5</c:v>
                </c:pt>
                <c:pt idx="299">
                  <c:v>111.2</c:v>
                </c:pt>
                <c:pt idx="300">
                  <c:v>123.3</c:v>
                </c:pt>
                <c:pt idx="301">
                  <c:v>124</c:v>
                </c:pt>
                <c:pt idx="302">
                  <c:v>132.30000000000001</c:v>
                </c:pt>
                <c:pt idx="303">
                  <c:v>109.6</c:v>
                </c:pt>
                <c:pt idx="304">
                  <c:v>109.6</c:v>
                </c:pt>
                <c:pt idx="305">
                  <c:v>122.1</c:v>
                </c:pt>
                <c:pt idx="306">
                  <c:v>129.1</c:v>
                </c:pt>
                <c:pt idx="307">
                  <c:v>91.2</c:v>
                </c:pt>
                <c:pt idx="308">
                  <c:v>123.3</c:v>
                </c:pt>
                <c:pt idx="309">
                  <c:v>116.8</c:v>
                </c:pt>
                <c:pt idx="310">
                  <c:v>105.4</c:v>
                </c:pt>
                <c:pt idx="311">
                  <c:v>108.4</c:v>
                </c:pt>
                <c:pt idx="312">
                  <c:v>110.3</c:v>
                </c:pt>
                <c:pt idx="313">
                  <c:v>118.1</c:v>
                </c:pt>
                <c:pt idx="314">
                  <c:v>125.5</c:v>
                </c:pt>
                <c:pt idx="315">
                  <c:v>102.5</c:v>
                </c:pt>
                <c:pt idx="316">
                  <c:v>94.4</c:v>
                </c:pt>
                <c:pt idx="317">
                  <c:v>120.2</c:v>
                </c:pt>
                <c:pt idx="318">
                  <c:v>125.5</c:v>
                </c:pt>
                <c:pt idx="319">
                  <c:v>89.4</c:v>
                </c:pt>
                <c:pt idx="320">
                  <c:v>123.2</c:v>
                </c:pt>
                <c:pt idx="321">
                  <c:v>121.8</c:v>
                </c:pt>
                <c:pt idx="322">
                  <c:v>117.6</c:v>
                </c:pt>
                <c:pt idx="323">
                  <c:v>112.5</c:v>
                </c:pt>
                <c:pt idx="324">
                  <c:v>110.8</c:v>
                </c:pt>
                <c:pt idx="325">
                  <c:v>113</c:v>
                </c:pt>
                <c:pt idx="326">
                  <c:v>132.6</c:v>
                </c:pt>
                <c:pt idx="327">
                  <c:v>97.1</c:v>
                </c:pt>
                <c:pt idx="328">
                  <c:v>99.9</c:v>
                </c:pt>
                <c:pt idx="329">
                  <c:v>123.5</c:v>
                </c:pt>
                <c:pt idx="330">
                  <c:v>124.1</c:v>
                </c:pt>
                <c:pt idx="331">
                  <c:v>100.7</c:v>
                </c:pt>
                <c:pt idx="332">
                  <c:v>129.4</c:v>
                </c:pt>
                <c:pt idx="333">
                  <c:v>121.2</c:v>
                </c:pt>
                <c:pt idx="334">
                  <c:v>130.80000000000001</c:v>
                </c:pt>
                <c:pt idx="335">
                  <c:v>119.2</c:v>
                </c:pt>
                <c:pt idx="336">
                  <c:v>113.9</c:v>
                </c:pt>
                <c:pt idx="337">
                  <c:v>125.5</c:v>
                </c:pt>
                <c:pt idx="338">
                  <c:v>139.1</c:v>
                </c:pt>
                <c:pt idx="339">
                  <c:v>113.1</c:v>
                </c:pt>
                <c:pt idx="340">
                  <c:v>104.5</c:v>
                </c:pt>
                <c:pt idx="341">
                  <c:v>130.30000000000001</c:v>
                </c:pt>
                <c:pt idx="342">
                  <c:v>125</c:v>
                </c:pt>
                <c:pt idx="343">
                  <c:v>105.3</c:v>
                </c:pt>
                <c:pt idx="344">
                  <c:v>130.5</c:v>
                </c:pt>
                <c:pt idx="345">
                  <c:v>127.7</c:v>
                </c:pt>
                <c:pt idx="346">
                  <c:v>130.1</c:v>
                </c:pt>
                <c:pt idx="347">
                  <c:v>121.4</c:v>
                </c:pt>
                <c:pt idx="348">
                  <c:v>110.7</c:v>
                </c:pt>
                <c:pt idx="349">
                  <c:v>130.6</c:v>
                </c:pt>
                <c:pt idx="350">
                  <c:v>142.69999999999999</c:v>
                </c:pt>
                <c:pt idx="351">
                  <c:v>118.1</c:v>
                </c:pt>
                <c:pt idx="352">
                  <c:v>108.1</c:v>
                </c:pt>
                <c:pt idx="353">
                  <c:v>123.9</c:v>
                </c:pt>
                <c:pt idx="354">
                  <c:v>119.6</c:v>
                </c:pt>
                <c:pt idx="355">
                  <c:v>104.7</c:v>
                </c:pt>
                <c:pt idx="356">
                  <c:v>120.3</c:v>
                </c:pt>
                <c:pt idx="357">
                  <c:v>133.9</c:v>
                </c:pt>
                <c:pt idx="358">
                  <c:v>134.4</c:v>
                </c:pt>
                <c:pt idx="359">
                  <c:v>119.6</c:v>
                </c:pt>
                <c:pt idx="360">
                  <c:v>117.8</c:v>
                </c:pt>
                <c:pt idx="361">
                  <c:v>131.9</c:v>
                </c:pt>
                <c:pt idx="362">
                  <c:v>136.6</c:v>
                </c:pt>
                <c:pt idx="363">
                  <c:v>123.6</c:v>
                </c:pt>
                <c:pt idx="364">
                  <c:v>118.7</c:v>
                </c:pt>
                <c:pt idx="365">
                  <c:v>123</c:v>
                </c:pt>
                <c:pt idx="366">
                  <c:v>137.9</c:v>
                </c:pt>
                <c:pt idx="367">
                  <c:v>103.1</c:v>
                </c:pt>
                <c:pt idx="368">
                  <c:v>126.5</c:v>
                </c:pt>
                <c:pt idx="369">
                  <c:v>118.5</c:v>
                </c:pt>
                <c:pt idx="370">
                  <c:v>122.4</c:v>
                </c:pt>
                <c:pt idx="371">
                  <c:v>109.7</c:v>
                </c:pt>
                <c:pt idx="372">
                  <c:v>115.6</c:v>
                </c:pt>
                <c:pt idx="373">
                  <c:v>116.4</c:v>
                </c:pt>
                <c:pt idx="374">
                  <c:v>123.6</c:v>
                </c:pt>
                <c:pt idx="375">
                  <c:v>61</c:v>
                </c:pt>
                <c:pt idx="376">
                  <c:v>40.6</c:v>
                </c:pt>
                <c:pt idx="377">
                  <c:v>69</c:v>
                </c:pt>
                <c:pt idx="378">
                  <c:v>102.9</c:v>
                </c:pt>
                <c:pt idx="379">
                  <c:v>83.5</c:v>
                </c:pt>
                <c:pt idx="380">
                  <c:v>125.1</c:v>
                </c:pt>
                <c:pt idx="381">
                  <c:v>128.30000000000001</c:v>
                </c:pt>
                <c:pt idx="382">
                  <c:v>120.3</c:v>
                </c:pt>
                <c:pt idx="383">
                  <c:v>113.7</c:v>
                </c:pt>
                <c:pt idx="384">
                  <c:v>101.3</c:v>
                </c:pt>
                <c:pt idx="385">
                  <c:v>103.1</c:v>
                </c:pt>
                <c:pt idx="386">
                  <c:v>128.19999999999999</c:v>
                </c:pt>
                <c:pt idx="387">
                  <c:v>106.2</c:v>
                </c:pt>
                <c:pt idx="388">
                  <c:v>74.900000000000006</c:v>
                </c:pt>
                <c:pt idx="389">
                  <c:v>112</c:v>
                </c:pt>
                <c:pt idx="390">
                  <c:v>109</c:v>
                </c:pt>
                <c:pt idx="391">
                  <c:v>71.2</c:v>
                </c:pt>
                <c:pt idx="392">
                  <c:v>60.1</c:v>
                </c:pt>
                <c:pt idx="393">
                  <c:v>72.599999999999994</c:v>
                </c:pt>
                <c:pt idx="394">
                  <c:v>113.9</c:v>
                </c:pt>
                <c:pt idx="395">
                  <c:v>105.9</c:v>
                </c:pt>
                <c:pt idx="396">
                  <c:v>81</c:v>
                </c:pt>
                <c:pt idx="397">
                  <c:v>99.4</c:v>
                </c:pt>
                <c:pt idx="398">
                  <c:v>103.7</c:v>
                </c:pt>
                <c:pt idx="399">
                  <c:v>84.1</c:v>
                </c:pt>
                <c:pt idx="400">
                  <c:v>62.1</c:v>
                </c:pt>
                <c:pt idx="401">
                  <c:v>98.5</c:v>
                </c:pt>
                <c:pt idx="402">
                  <c:v>103.7</c:v>
                </c:pt>
                <c:pt idx="403">
                  <c:v>86.3</c:v>
                </c:pt>
                <c:pt idx="404">
                  <c:v>110.7</c:v>
                </c:pt>
                <c:pt idx="405">
                  <c:v>99.3</c:v>
                </c:pt>
                <c:pt idx="406">
                  <c:v>112.6</c:v>
                </c:pt>
                <c:pt idx="407">
                  <c:v>100.3</c:v>
                </c:pt>
                <c:pt idx="408" formatCode="General">
                  <c:v>88.9</c:v>
                </c:pt>
                <c:pt idx="409" formatCode="General">
                  <c:v>110.8</c:v>
                </c:pt>
                <c:pt idx="410" formatCode="General">
                  <c:v>130.19999999999999</c:v>
                </c:pt>
                <c:pt idx="411" formatCode="General">
                  <c:v>109.4</c:v>
                </c:pt>
                <c:pt idx="412" formatCode="General">
                  <c:v>97.5</c:v>
                </c:pt>
                <c:pt idx="413" formatCode="General">
                  <c:v>120.5</c:v>
                </c:pt>
                <c:pt idx="414" formatCode="General">
                  <c:v>122.8</c:v>
                </c:pt>
                <c:pt idx="415" formatCode="General">
                  <c:v>94.9</c:v>
                </c:pt>
                <c:pt idx="416" formatCode="General">
                  <c:v>130.19999999999999</c:v>
                </c:pt>
                <c:pt idx="417" formatCode="General">
                  <c:v>124.8</c:v>
                </c:pt>
                <c:pt idx="418" formatCode="General">
                  <c:v>131.1</c:v>
                </c:pt>
                <c:pt idx="419" formatCode="General">
                  <c:v>114.6</c:v>
                </c:pt>
                <c:pt idx="420" formatCode="General">
                  <c:v>93</c:v>
                </c:pt>
                <c:pt idx="421" formatCode="General">
                  <c:v>102</c:v>
                </c:pt>
                <c:pt idx="422" formatCode="General">
                  <c:v>110.6</c:v>
                </c:pt>
                <c:pt idx="423" formatCode="General">
                  <c:v>100</c:v>
                </c:pt>
                <c:pt idx="424" formatCode="General">
                  <c:v>100.4</c:v>
                </c:pt>
                <c:pt idx="425" formatCode="General">
                  <c:v>106.1</c:v>
                </c:pt>
                <c:pt idx="426" formatCode="General">
                  <c:v>123.8</c:v>
                </c:pt>
                <c:pt idx="427" formatCode="General">
                  <c:v>80.5</c:v>
                </c:pt>
                <c:pt idx="428" formatCode="General">
                  <c:v>115.9</c:v>
                </c:pt>
                <c:pt idx="429" formatCode="General">
                  <c:v>125.6</c:v>
                </c:pt>
                <c:pt idx="430" formatCode="General">
                  <c:v>115.4</c:v>
                </c:pt>
                <c:pt idx="431" formatCode="General">
                  <c:v>105</c:v>
                </c:pt>
                <c:pt idx="432" formatCode="General">
                  <c:v>106</c:v>
                </c:pt>
                <c:pt idx="433" formatCode="General">
                  <c:v>112.4</c:v>
                </c:pt>
                <c:pt idx="434" formatCode="General">
                  <c:v>111.7</c:v>
                </c:pt>
                <c:pt idx="435" formatCode="General">
                  <c:v>103</c:v>
                </c:pt>
                <c:pt idx="436" formatCode="General">
                  <c:v>96.2</c:v>
                </c:pt>
              </c:numCache>
            </c:numRef>
          </c:val>
          <c:smooth val="0"/>
          <c:extLst>
            <c:ext xmlns:c16="http://schemas.microsoft.com/office/drawing/2014/chart" uri="{C3380CC4-5D6E-409C-BE32-E72D297353CC}">
              <c16:uniqueId val="{00000000-89FE-4279-AB8F-93592586F7B7}"/>
            </c:ext>
          </c:extLst>
        </c:ser>
        <c:ser>
          <c:idx val="1"/>
          <c:order val="1"/>
          <c:tx>
            <c:strRef>
              <c:f>G!$E$1</c:f>
              <c:strCache>
                <c:ptCount val="1"/>
                <c:pt idx="0">
                  <c:v>月別平均法12</c:v>
                </c:pt>
              </c:strCache>
            </c:strRef>
          </c:tx>
          <c:spPr>
            <a:ln w="28575" cap="rnd">
              <a:solidFill>
                <a:schemeClr val="accent1">
                  <a:tint val="56000"/>
                </a:schemeClr>
              </a:solidFill>
              <a:round/>
            </a:ln>
            <a:effectLst/>
          </c:spPr>
          <c:marker>
            <c:symbol val="circle"/>
            <c:size val="7"/>
            <c:spPr>
              <a:solidFill>
                <a:schemeClr val="accent1">
                  <a:tint val="56000"/>
                </a:schemeClr>
              </a:solidFill>
              <a:ln w="9525">
                <a:solidFill>
                  <a:schemeClr val="accent1">
                    <a:tint val="56000"/>
                  </a:schemeClr>
                </a:solidFill>
              </a:ln>
              <a:effectLst/>
            </c:spPr>
          </c:marker>
          <c:cat>
            <c:multiLvlStrRef>
              <c:f>G!$B$2:$C$438</c:f>
              <c:multiLvlStrCache>
                <c:ptCount val="437"/>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pt idx="48">
                    <c:v>1</c:v>
                  </c:pt>
                  <c:pt idx="49">
                    <c:v>2</c:v>
                  </c:pt>
                  <c:pt idx="50">
                    <c:v>3</c:v>
                  </c:pt>
                  <c:pt idx="51">
                    <c:v>4</c:v>
                  </c:pt>
                  <c:pt idx="52">
                    <c:v>5</c:v>
                  </c:pt>
                  <c:pt idx="53">
                    <c:v>6</c:v>
                  </c:pt>
                  <c:pt idx="54">
                    <c:v>7</c:v>
                  </c:pt>
                  <c:pt idx="55">
                    <c:v>8</c:v>
                  </c:pt>
                  <c:pt idx="56">
                    <c:v>9</c:v>
                  </c:pt>
                  <c:pt idx="57">
                    <c:v>10</c:v>
                  </c:pt>
                  <c:pt idx="58">
                    <c:v>11</c:v>
                  </c:pt>
                  <c:pt idx="59">
                    <c:v>12</c:v>
                  </c:pt>
                  <c:pt idx="60">
                    <c:v>1</c:v>
                  </c:pt>
                  <c:pt idx="61">
                    <c:v>2</c:v>
                  </c:pt>
                  <c:pt idx="62">
                    <c:v>3</c:v>
                  </c:pt>
                  <c:pt idx="63">
                    <c:v>4</c:v>
                  </c:pt>
                  <c:pt idx="64">
                    <c:v>5</c:v>
                  </c:pt>
                  <c:pt idx="65">
                    <c:v>6</c:v>
                  </c:pt>
                  <c:pt idx="66">
                    <c:v>7</c:v>
                  </c:pt>
                  <c:pt idx="67">
                    <c:v>8</c:v>
                  </c:pt>
                  <c:pt idx="68">
                    <c:v>9</c:v>
                  </c:pt>
                  <c:pt idx="69">
                    <c:v>10</c:v>
                  </c:pt>
                  <c:pt idx="70">
                    <c:v>11</c:v>
                  </c:pt>
                  <c:pt idx="71">
                    <c:v>12</c:v>
                  </c:pt>
                  <c:pt idx="72">
                    <c:v>1</c:v>
                  </c:pt>
                  <c:pt idx="73">
                    <c:v>2</c:v>
                  </c:pt>
                  <c:pt idx="74">
                    <c:v>3</c:v>
                  </c:pt>
                  <c:pt idx="75">
                    <c:v>4</c:v>
                  </c:pt>
                  <c:pt idx="76">
                    <c:v>5</c:v>
                  </c:pt>
                  <c:pt idx="77">
                    <c:v>6</c:v>
                  </c:pt>
                  <c:pt idx="78">
                    <c:v>7</c:v>
                  </c:pt>
                  <c:pt idx="79">
                    <c:v>8</c:v>
                  </c:pt>
                  <c:pt idx="80">
                    <c:v>9</c:v>
                  </c:pt>
                  <c:pt idx="81">
                    <c:v>10</c:v>
                  </c:pt>
                  <c:pt idx="82">
                    <c:v>11</c:v>
                  </c:pt>
                  <c:pt idx="83">
                    <c:v>12</c:v>
                  </c:pt>
                  <c:pt idx="84">
                    <c:v>1</c:v>
                  </c:pt>
                  <c:pt idx="85">
                    <c:v>2</c:v>
                  </c:pt>
                  <c:pt idx="86">
                    <c:v>3</c:v>
                  </c:pt>
                  <c:pt idx="87">
                    <c:v>4</c:v>
                  </c:pt>
                  <c:pt idx="88">
                    <c:v>5</c:v>
                  </c:pt>
                  <c:pt idx="89">
                    <c:v>6</c:v>
                  </c:pt>
                  <c:pt idx="90">
                    <c:v>7</c:v>
                  </c:pt>
                  <c:pt idx="91">
                    <c:v>8</c:v>
                  </c:pt>
                  <c:pt idx="92">
                    <c:v>9</c:v>
                  </c:pt>
                  <c:pt idx="93">
                    <c:v>10</c:v>
                  </c:pt>
                  <c:pt idx="94">
                    <c:v>11</c:v>
                  </c:pt>
                  <c:pt idx="95">
                    <c:v>12</c:v>
                  </c:pt>
                  <c:pt idx="96">
                    <c:v>1</c:v>
                  </c:pt>
                  <c:pt idx="97">
                    <c:v>2</c:v>
                  </c:pt>
                  <c:pt idx="98">
                    <c:v>3</c:v>
                  </c:pt>
                  <c:pt idx="99">
                    <c:v>4</c:v>
                  </c:pt>
                  <c:pt idx="100">
                    <c:v>5</c:v>
                  </c:pt>
                  <c:pt idx="101">
                    <c:v>6</c:v>
                  </c:pt>
                  <c:pt idx="102">
                    <c:v>7</c:v>
                  </c:pt>
                  <c:pt idx="103">
                    <c:v>8</c:v>
                  </c:pt>
                  <c:pt idx="104">
                    <c:v>9</c:v>
                  </c:pt>
                  <c:pt idx="105">
                    <c:v>10</c:v>
                  </c:pt>
                  <c:pt idx="106">
                    <c:v>11</c:v>
                  </c:pt>
                  <c:pt idx="107">
                    <c:v>12</c:v>
                  </c:pt>
                  <c:pt idx="108">
                    <c:v>1</c:v>
                  </c:pt>
                  <c:pt idx="109">
                    <c:v>2</c:v>
                  </c:pt>
                  <c:pt idx="110">
                    <c:v>3</c:v>
                  </c:pt>
                  <c:pt idx="111">
                    <c:v>4</c:v>
                  </c:pt>
                  <c:pt idx="112">
                    <c:v>5</c:v>
                  </c:pt>
                  <c:pt idx="113">
                    <c:v>6</c:v>
                  </c:pt>
                  <c:pt idx="114">
                    <c:v>7</c:v>
                  </c:pt>
                  <c:pt idx="115">
                    <c:v>8</c:v>
                  </c:pt>
                  <c:pt idx="116">
                    <c:v>9</c:v>
                  </c:pt>
                  <c:pt idx="117">
                    <c:v>10</c:v>
                  </c:pt>
                  <c:pt idx="118">
                    <c:v>11</c:v>
                  </c:pt>
                  <c:pt idx="119">
                    <c:v>12</c:v>
                  </c:pt>
                  <c:pt idx="120">
                    <c:v>1</c:v>
                  </c:pt>
                  <c:pt idx="121">
                    <c:v>2</c:v>
                  </c:pt>
                  <c:pt idx="122">
                    <c:v>3</c:v>
                  </c:pt>
                  <c:pt idx="123">
                    <c:v>4</c:v>
                  </c:pt>
                  <c:pt idx="124">
                    <c:v>5</c:v>
                  </c:pt>
                  <c:pt idx="125">
                    <c:v>6</c:v>
                  </c:pt>
                  <c:pt idx="126">
                    <c:v>7</c:v>
                  </c:pt>
                  <c:pt idx="127">
                    <c:v>8</c:v>
                  </c:pt>
                  <c:pt idx="128">
                    <c:v>9</c:v>
                  </c:pt>
                  <c:pt idx="129">
                    <c:v>10</c:v>
                  </c:pt>
                  <c:pt idx="130">
                    <c:v>11</c:v>
                  </c:pt>
                  <c:pt idx="131">
                    <c:v>12</c:v>
                  </c:pt>
                  <c:pt idx="132">
                    <c:v>1</c:v>
                  </c:pt>
                  <c:pt idx="133">
                    <c:v>2</c:v>
                  </c:pt>
                  <c:pt idx="134">
                    <c:v>3</c:v>
                  </c:pt>
                  <c:pt idx="135">
                    <c:v>4</c:v>
                  </c:pt>
                  <c:pt idx="136">
                    <c:v>5</c:v>
                  </c:pt>
                  <c:pt idx="137">
                    <c:v>6</c:v>
                  </c:pt>
                  <c:pt idx="138">
                    <c:v>7</c:v>
                  </c:pt>
                  <c:pt idx="139">
                    <c:v>8</c:v>
                  </c:pt>
                  <c:pt idx="140">
                    <c:v>9</c:v>
                  </c:pt>
                  <c:pt idx="141">
                    <c:v>10</c:v>
                  </c:pt>
                  <c:pt idx="142">
                    <c:v>11</c:v>
                  </c:pt>
                  <c:pt idx="143">
                    <c:v>12</c:v>
                  </c:pt>
                  <c:pt idx="144">
                    <c:v>1</c:v>
                  </c:pt>
                  <c:pt idx="145">
                    <c:v>2</c:v>
                  </c:pt>
                  <c:pt idx="146">
                    <c:v>3</c:v>
                  </c:pt>
                  <c:pt idx="147">
                    <c:v>4</c:v>
                  </c:pt>
                  <c:pt idx="148">
                    <c:v>5</c:v>
                  </c:pt>
                  <c:pt idx="149">
                    <c:v>6</c:v>
                  </c:pt>
                  <c:pt idx="150">
                    <c:v>7</c:v>
                  </c:pt>
                  <c:pt idx="151">
                    <c:v>8</c:v>
                  </c:pt>
                  <c:pt idx="152">
                    <c:v>9</c:v>
                  </c:pt>
                  <c:pt idx="153">
                    <c:v>10</c:v>
                  </c:pt>
                  <c:pt idx="154">
                    <c:v>11</c:v>
                  </c:pt>
                  <c:pt idx="155">
                    <c:v>12</c:v>
                  </c:pt>
                  <c:pt idx="156">
                    <c:v>1</c:v>
                  </c:pt>
                  <c:pt idx="157">
                    <c:v>2</c:v>
                  </c:pt>
                  <c:pt idx="158">
                    <c:v>3</c:v>
                  </c:pt>
                  <c:pt idx="159">
                    <c:v>4</c:v>
                  </c:pt>
                  <c:pt idx="160">
                    <c:v>5</c:v>
                  </c:pt>
                  <c:pt idx="161">
                    <c:v>6</c:v>
                  </c:pt>
                  <c:pt idx="162">
                    <c:v>7</c:v>
                  </c:pt>
                  <c:pt idx="163">
                    <c:v>8</c:v>
                  </c:pt>
                  <c:pt idx="164">
                    <c:v>9</c:v>
                  </c:pt>
                  <c:pt idx="165">
                    <c:v>10</c:v>
                  </c:pt>
                  <c:pt idx="166">
                    <c:v>11</c:v>
                  </c:pt>
                  <c:pt idx="167">
                    <c:v>12</c:v>
                  </c:pt>
                  <c:pt idx="168">
                    <c:v>1</c:v>
                  </c:pt>
                  <c:pt idx="169">
                    <c:v>2</c:v>
                  </c:pt>
                  <c:pt idx="170">
                    <c:v>3</c:v>
                  </c:pt>
                  <c:pt idx="171">
                    <c:v>4</c:v>
                  </c:pt>
                  <c:pt idx="172">
                    <c:v>5</c:v>
                  </c:pt>
                  <c:pt idx="173">
                    <c:v>6</c:v>
                  </c:pt>
                  <c:pt idx="174">
                    <c:v>7</c:v>
                  </c:pt>
                  <c:pt idx="175">
                    <c:v>8</c:v>
                  </c:pt>
                  <c:pt idx="176">
                    <c:v>9</c:v>
                  </c:pt>
                  <c:pt idx="177">
                    <c:v>10</c:v>
                  </c:pt>
                  <c:pt idx="178">
                    <c:v>11</c:v>
                  </c:pt>
                  <c:pt idx="179">
                    <c:v>12</c:v>
                  </c:pt>
                  <c:pt idx="180">
                    <c:v>1</c:v>
                  </c:pt>
                  <c:pt idx="181">
                    <c:v>2</c:v>
                  </c:pt>
                  <c:pt idx="182">
                    <c:v>3</c:v>
                  </c:pt>
                  <c:pt idx="183">
                    <c:v>4</c:v>
                  </c:pt>
                  <c:pt idx="184">
                    <c:v>5</c:v>
                  </c:pt>
                  <c:pt idx="185">
                    <c:v>6</c:v>
                  </c:pt>
                  <c:pt idx="186">
                    <c:v>7</c:v>
                  </c:pt>
                  <c:pt idx="187">
                    <c:v>8</c:v>
                  </c:pt>
                  <c:pt idx="188">
                    <c:v>9</c:v>
                  </c:pt>
                  <c:pt idx="189">
                    <c:v>10</c:v>
                  </c:pt>
                  <c:pt idx="190">
                    <c:v>11</c:v>
                  </c:pt>
                  <c:pt idx="191">
                    <c:v>12</c:v>
                  </c:pt>
                  <c:pt idx="192">
                    <c:v>1</c:v>
                  </c:pt>
                  <c:pt idx="193">
                    <c:v>2</c:v>
                  </c:pt>
                  <c:pt idx="194">
                    <c:v>3</c:v>
                  </c:pt>
                  <c:pt idx="195">
                    <c:v>4</c:v>
                  </c:pt>
                  <c:pt idx="196">
                    <c:v>5</c:v>
                  </c:pt>
                  <c:pt idx="197">
                    <c:v>6</c:v>
                  </c:pt>
                  <c:pt idx="198">
                    <c:v>7</c:v>
                  </c:pt>
                  <c:pt idx="199">
                    <c:v>8</c:v>
                  </c:pt>
                  <c:pt idx="200">
                    <c:v>9</c:v>
                  </c:pt>
                  <c:pt idx="201">
                    <c:v>10</c:v>
                  </c:pt>
                  <c:pt idx="202">
                    <c:v>11</c:v>
                  </c:pt>
                  <c:pt idx="203">
                    <c:v>12</c:v>
                  </c:pt>
                  <c:pt idx="204">
                    <c:v>1</c:v>
                  </c:pt>
                  <c:pt idx="205">
                    <c:v>2</c:v>
                  </c:pt>
                  <c:pt idx="206">
                    <c:v>3</c:v>
                  </c:pt>
                  <c:pt idx="207">
                    <c:v>4</c:v>
                  </c:pt>
                  <c:pt idx="208">
                    <c:v>5</c:v>
                  </c:pt>
                  <c:pt idx="209">
                    <c:v>6</c:v>
                  </c:pt>
                  <c:pt idx="210">
                    <c:v>7</c:v>
                  </c:pt>
                  <c:pt idx="211">
                    <c:v>8</c:v>
                  </c:pt>
                  <c:pt idx="212">
                    <c:v>9</c:v>
                  </c:pt>
                  <c:pt idx="213">
                    <c:v>10</c:v>
                  </c:pt>
                  <c:pt idx="214">
                    <c:v>11</c:v>
                  </c:pt>
                  <c:pt idx="215">
                    <c:v>12</c:v>
                  </c:pt>
                  <c:pt idx="216">
                    <c:v>1</c:v>
                  </c:pt>
                  <c:pt idx="217">
                    <c:v>2</c:v>
                  </c:pt>
                  <c:pt idx="218">
                    <c:v>3</c:v>
                  </c:pt>
                  <c:pt idx="219">
                    <c:v>4</c:v>
                  </c:pt>
                  <c:pt idx="220">
                    <c:v>5</c:v>
                  </c:pt>
                  <c:pt idx="221">
                    <c:v>6</c:v>
                  </c:pt>
                  <c:pt idx="222">
                    <c:v>7</c:v>
                  </c:pt>
                  <c:pt idx="223">
                    <c:v>8</c:v>
                  </c:pt>
                  <c:pt idx="224">
                    <c:v>9</c:v>
                  </c:pt>
                  <c:pt idx="225">
                    <c:v>10</c:v>
                  </c:pt>
                  <c:pt idx="226">
                    <c:v>11</c:v>
                  </c:pt>
                  <c:pt idx="227">
                    <c:v>12</c:v>
                  </c:pt>
                  <c:pt idx="228">
                    <c:v>1</c:v>
                  </c:pt>
                  <c:pt idx="229">
                    <c:v>2</c:v>
                  </c:pt>
                  <c:pt idx="230">
                    <c:v>3</c:v>
                  </c:pt>
                  <c:pt idx="231">
                    <c:v>4</c:v>
                  </c:pt>
                  <c:pt idx="232">
                    <c:v>5</c:v>
                  </c:pt>
                  <c:pt idx="233">
                    <c:v>6</c:v>
                  </c:pt>
                  <c:pt idx="234">
                    <c:v>7</c:v>
                  </c:pt>
                  <c:pt idx="235">
                    <c:v>8</c:v>
                  </c:pt>
                  <c:pt idx="236">
                    <c:v>9</c:v>
                  </c:pt>
                  <c:pt idx="237">
                    <c:v>10</c:v>
                  </c:pt>
                  <c:pt idx="238">
                    <c:v>11</c:v>
                  </c:pt>
                  <c:pt idx="239">
                    <c:v>12</c:v>
                  </c:pt>
                  <c:pt idx="240">
                    <c:v>1</c:v>
                  </c:pt>
                  <c:pt idx="241">
                    <c:v>2</c:v>
                  </c:pt>
                  <c:pt idx="242">
                    <c:v>3</c:v>
                  </c:pt>
                  <c:pt idx="243">
                    <c:v>4</c:v>
                  </c:pt>
                  <c:pt idx="244">
                    <c:v>5</c:v>
                  </c:pt>
                  <c:pt idx="245">
                    <c:v>6</c:v>
                  </c:pt>
                  <c:pt idx="246">
                    <c:v>7</c:v>
                  </c:pt>
                  <c:pt idx="247">
                    <c:v>8</c:v>
                  </c:pt>
                  <c:pt idx="248">
                    <c:v>9</c:v>
                  </c:pt>
                  <c:pt idx="249">
                    <c:v>10</c:v>
                  </c:pt>
                  <c:pt idx="250">
                    <c:v>11</c:v>
                  </c:pt>
                  <c:pt idx="251">
                    <c:v>12</c:v>
                  </c:pt>
                  <c:pt idx="252">
                    <c:v>1</c:v>
                  </c:pt>
                  <c:pt idx="253">
                    <c:v>2</c:v>
                  </c:pt>
                  <c:pt idx="254">
                    <c:v>3</c:v>
                  </c:pt>
                  <c:pt idx="255">
                    <c:v>4</c:v>
                  </c:pt>
                  <c:pt idx="256">
                    <c:v>5</c:v>
                  </c:pt>
                  <c:pt idx="257">
                    <c:v>6</c:v>
                  </c:pt>
                  <c:pt idx="258">
                    <c:v>7</c:v>
                  </c:pt>
                  <c:pt idx="259">
                    <c:v>8</c:v>
                  </c:pt>
                  <c:pt idx="260">
                    <c:v>9</c:v>
                  </c:pt>
                  <c:pt idx="261">
                    <c:v>10</c:v>
                  </c:pt>
                  <c:pt idx="262">
                    <c:v>11</c:v>
                  </c:pt>
                  <c:pt idx="263">
                    <c:v>12</c:v>
                  </c:pt>
                  <c:pt idx="264">
                    <c:v>1</c:v>
                  </c:pt>
                  <c:pt idx="265">
                    <c:v>2</c:v>
                  </c:pt>
                  <c:pt idx="266">
                    <c:v>3</c:v>
                  </c:pt>
                  <c:pt idx="267">
                    <c:v>4</c:v>
                  </c:pt>
                  <c:pt idx="268">
                    <c:v>5</c:v>
                  </c:pt>
                  <c:pt idx="269">
                    <c:v>6</c:v>
                  </c:pt>
                  <c:pt idx="270">
                    <c:v>7</c:v>
                  </c:pt>
                  <c:pt idx="271">
                    <c:v>8</c:v>
                  </c:pt>
                  <c:pt idx="272">
                    <c:v>9</c:v>
                  </c:pt>
                  <c:pt idx="273">
                    <c:v>10</c:v>
                  </c:pt>
                  <c:pt idx="274">
                    <c:v>11</c:v>
                  </c:pt>
                  <c:pt idx="275">
                    <c:v>12</c:v>
                  </c:pt>
                  <c:pt idx="276">
                    <c:v>1</c:v>
                  </c:pt>
                  <c:pt idx="277">
                    <c:v>2</c:v>
                  </c:pt>
                  <c:pt idx="278">
                    <c:v>3</c:v>
                  </c:pt>
                  <c:pt idx="279">
                    <c:v>4</c:v>
                  </c:pt>
                  <c:pt idx="280">
                    <c:v>5</c:v>
                  </c:pt>
                  <c:pt idx="281">
                    <c:v>6</c:v>
                  </c:pt>
                  <c:pt idx="282">
                    <c:v>7</c:v>
                  </c:pt>
                  <c:pt idx="283">
                    <c:v>8</c:v>
                  </c:pt>
                  <c:pt idx="284">
                    <c:v>9</c:v>
                  </c:pt>
                  <c:pt idx="285">
                    <c:v>10</c:v>
                  </c:pt>
                  <c:pt idx="286">
                    <c:v>11</c:v>
                  </c:pt>
                  <c:pt idx="287">
                    <c:v>12</c:v>
                  </c:pt>
                  <c:pt idx="288">
                    <c:v>1</c:v>
                  </c:pt>
                  <c:pt idx="289">
                    <c:v>2</c:v>
                  </c:pt>
                  <c:pt idx="290">
                    <c:v>3</c:v>
                  </c:pt>
                  <c:pt idx="291">
                    <c:v>4</c:v>
                  </c:pt>
                  <c:pt idx="292">
                    <c:v>5</c:v>
                  </c:pt>
                  <c:pt idx="293">
                    <c:v>6</c:v>
                  </c:pt>
                  <c:pt idx="294">
                    <c:v>7</c:v>
                  </c:pt>
                  <c:pt idx="295">
                    <c:v>8</c:v>
                  </c:pt>
                  <c:pt idx="296">
                    <c:v>9</c:v>
                  </c:pt>
                  <c:pt idx="297">
                    <c:v>10</c:v>
                  </c:pt>
                  <c:pt idx="298">
                    <c:v>11</c:v>
                  </c:pt>
                  <c:pt idx="299">
                    <c:v>12</c:v>
                  </c:pt>
                  <c:pt idx="300">
                    <c:v>1</c:v>
                  </c:pt>
                  <c:pt idx="301">
                    <c:v>2</c:v>
                  </c:pt>
                  <c:pt idx="302">
                    <c:v>3</c:v>
                  </c:pt>
                  <c:pt idx="303">
                    <c:v>4</c:v>
                  </c:pt>
                  <c:pt idx="304">
                    <c:v>5</c:v>
                  </c:pt>
                  <c:pt idx="305">
                    <c:v>6</c:v>
                  </c:pt>
                  <c:pt idx="306">
                    <c:v>7</c:v>
                  </c:pt>
                  <c:pt idx="307">
                    <c:v>8</c:v>
                  </c:pt>
                  <c:pt idx="308">
                    <c:v>9</c:v>
                  </c:pt>
                  <c:pt idx="309">
                    <c:v>10</c:v>
                  </c:pt>
                  <c:pt idx="310">
                    <c:v>11</c:v>
                  </c:pt>
                  <c:pt idx="311">
                    <c:v>12</c:v>
                  </c:pt>
                  <c:pt idx="312">
                    <c:v>1</c:v>
                  </c:pt>
                  <c:pt idx="313">
                    <c:v>2</c:v>
                  </c:pt>
                  <c:pt idx="314">
                    <c:v>3</c:v>
                  </c:pt>
                  <c:pt idx="315">
                    <c:v>4</c:v>
                  </c:pt>
                  <c:pt idx="316">
                    <c:v>5</c:v>
                  </c:pt>
                  <c:pt idx="317">
                    <c:v>6</c:v>
                  </c:pt>
                  <c:pt idx="318">
                    <c:v>7</c:v>
                  </c:pt>
                  <c:pt idx="319">
                    <c:v>8</c:v>
                  </c:pt>
                  <c:pt idx="320">
                    <c:v>9</c:v>
                  </c:pt>
                  <c:pt idx="321">
                    <c:v>10</c:v>
                  </c:pt>
                  <c:pt idx="322">
                    <c:v>11</c:v>
                  </c:pt>
                  <c:pt idx="323">
                    <c:v>12</c:v>
                  </c:pt>
                  <c:pt idx="324">
                    <c:v>1</c:v>
                  </c:pt>
                  <c:pt idx="325">
                    <c:v>2</c:v>
                  </c:pt>
                  <c:pt idx="326">
                    <c:v>3</c:v>
                  </c:pt>
                  <c:pt idx="327">
                    <c:v>4</c:v>
                  </c:pt>
                  <c:pt idx="328">
                    <c:v>5</c:v>
                  </c:pt>
                  <c:pt idx="329">
                    <c:v>6</c:v>
                  </c:pt>
                  <c:pt idx="330">
                    <c:v>7</c:v>
                  </c:pt>
                  <c:pt idx="331">
                    <c:v>8</c:v>
                  </c:pt>
                  <c:pt idx="332">
                    <c:v>9</c:v>
                  </c:pt>
                  <c:pt idx="333">
                    <c:v>10</c:v>
                  </c:pt>
                  <c:pt idx="334">
                    <c:v>11</c:v>
                  </c:pt>
                  <c:pt idx="335">
                    <c:v>12</c:v>
                  </c:pt>
                  <c:pt idx="336">
                    <c:v>1</c:v>
                  </c:pt>
                  <c:pt idx="337">
                    <c:v>2</c:v>
                  </c:pt>
                  <c:pt idx="338">
                    <c:v>3</c:v>
                  </c:pt>
                  <c:pt idx="339">
                    <c:v>4</c:v>
                  </c:pt>
                  <c:pt idx="340">
                    <c:v>5</c:v>
                  </c:pt>
                  <c:pt idx="341">
                    <c:v>6</c:v>
                  </c:pt>
                  <c:pt idx="342">
                    <c:v>7</c:v>
                  </c:pt>
                  <c:pt idx="343">
                    <c:v>8</c:v>
                  </c:pt>
                  <c:pt idx="344">
                    <c:v>9</c:v>
                  </c:pt>
                  <c:pt idx="345">
                    <c:v>10</c:v>
                  </c:pt>
                  <c:pt idx="346">
                    <c:v>11</c:v>
                  </c:pt>
                  <c:pt idx="347">
                    <c:v>12</c:v>
                  </c:pt>
                  <c:pt idx="348">
                    <c:v>1</c:v>
                  </c:pt>
                  <c:pt idx="349">
                    <c:v>2</c:v>
                  </c:pt>
                  <c:pt idx="350">
                    <c:v>3</c:v>
                  </c:pt>
                  <c:pt idx="351">
                    <c:v>4</c:v>
                  </c:pt>
                  <c:pt idx="352">
                    <c:v>5</c:v>
                  </c:pt>
                  <c:pt idx="353">
                    <c:v>6</c:v>
                  </c:pt>
                  <c:pt idx="354">
                    <c:v>7</c:v>
                  </c:pt>
                  <c:pt idx="355">
                    <c:v>8</c:v>
                  </c:pt>
                  <c:pt idx="356">
                    <c:v>9</c:v>
                  </c:pt>
                  <c:pt idx="357">
                    <c:v>10</c:v>
                  </c:pt>
                  <c:pt idx="358">
                    <c:v>11</c:v>
                  </c:pt>
                  <c:pt idx="359">
                    <c:v>12</c:v>
                  </c:pt>
                  <c:pt idx="360">
                    <c:v>1</c:v>
                  </c:pt>
                  <c:pt idx="361">
                    <c:v>2</c:v>
                  </c:pt>
                  <c:pt idx="362">
                    <c:v>3</c:v>
                  </c:pt>
                  <c:pt idx="363">
                    <c:v>4</c:v>
                  </c:pt>
                  <c:pt idx="364">
                    <c:v>5</c:v>
                  </c:pt>
                  <c:pt idx="365">
                    <c:v>6</c:v>
                  </c:pt>
                  <c:pt idx="366">
                    <c:v>7</c:v>
                  </c:pt>
                  <c:pt idx="367">
                    <c:v>8</c:v>
                  </c:pt>
                  <c:pt idx="368">
                    <c:v>9</c:v>
                  </c:pt>
                  <c:pt idx="369">
                    <c:v>10</c:v>
                  </c:pt>
                  <c:pt idx="370">
                    <c:v>11</c:v>
                  </c:pt>
                  <c:pt idx="371">
                    <c:v>12</c:v>
                  </c:pt>
                  <c:pt idx="372">
                    <c:v>1</c:v>
                  </c:pt>
                  <c:pt idx="373">
                    <c:v>2</c:v>
                  </c:pt>
                  <c:pt idx="374">
                    <c:v>3</c:v>
                  </c:pt>
                  <c:pt idx="375">
                    <c:v>4</c:v>
                  </c:pt>
                  <c:pt idx="376">
                    <c:v>5</c:v>
                  </c:pt>
                  <c:pt idx="377">
                    <c:v>6</c:v>
                  </c:pt>
                  <c:pt idx="378">
                    <c:v>7</c:v>
                  </c:pt>
                  <c:pt idx="379">
                    <c:v>8</c:v>
                  </c:pt>
                  <c:pt idx="380">
                    <c:v>9</c:v>
                  </c:pt>
                  <c:pt idx="381">
                    <c:v>10</c:v>
                  </c:pt>
                  <c:pt idx="382">
                    <c:v>11</c:v>
                  </c:pt>
                  <c:pt idx="383">
                    <c:v>12</c:v>
                  </c:pt>
                  <c:pt idx="384">
                    <c:v>1</c:v>
                  </c:pt>
                  <c:pt idx="385">
                    <c:v>2</c:v>
                  </c:pt>
                  <c:pt idx="386">
                    <c:v>3</c:v>
                  </c:pt>
                  <c:pt idx="387">
                    <c:v>4</c:v>
                  </c:pt>
                  <c:pt idx="388">
                    <c:v>5</c:v>
                  </c:pt>
                  <c:pt idx="389">
                    <c:v>6</c:v>
                  </c:pt>
                  <c:pt idx="390">
                    <c:v>7</c:v>
                  </c:pt>
                  <c:pt idx="391">
                    <c:v>8</c:v>
                  </c:pt>
                  <c:pt idx="392">
                    <c:v>9</c:v>
                  </c:pt>
                  <c:pt idx="393">
                    <c:v>10</c:v>
                  </c:pt>
                  <c:pt idx="394">
                    <c:v>11</c:v>
                  </c:pt>
                  <c:pt idx="395">
                    <c:v>12</c:v>
                  </c:pt>
                  <c:pt idx="396">
                    <c:v>1</c:v>
                  </c:pt>
                  <c:pt idx="397">
                    <c:v>2</c:v>
                  </c:pt>
                  <c:pt idx="398">
                    <c:v>3</c:v>
                  </c:pt>
                  <c:pt idx="399">
                    <c:v>4</c:v>
                  </c:pt>
                  <c:pt idx="400">
                    <c:v>5</c:v>
                  </c:pt>
                  <c:pt idx="401">
                    <c:v>6</c:v>
                  </c:pt>
                  <c:pt idx="402">
                    <c:v>7</c:v>
                  </c:pt>
                  <c:pt idx="403">
                    <c:v>8</c:v>
                  </c:pt>
                  <c:pt idx="404">
                    <c:v>9</c:v>
                  </c:pt>
                  <c:pt idx="405">
                    <c:v>10</c:v>
                  </c:pt>
                  <c:pt idx="406">
                    <c:v>11</c:v>
                  </c:pt>
                  <c:pt idx="407">
                    <c:v>12</c:v>
                  </c:pt>
                  <c:pt idx="408">
                    <c:v>1</c:v>
                  </c:pt>
                  <c:pt idx="409">
                    <c:v>2</c:v>
                  </c:pt>
                  <c:pt idx="410">
                    <c:v>3</c:v>
                  </c:pt>
                  <c:pt idx="411">
                    <c:v>4</c:v>
                  </c:pt>
                  <c:pt idx="412">
                    <c:v>5</c:v>
                  </c:pt>
                  <c:pt idx="413">
                    <c:v>6</c:v>
                  </c:pt>
                  <c:pt idx="414">
                    <c:v>7</c:v>
                  </c:pt>
                  <c:pt idx="415">
                    <c:v>8</c:v>
                  </c:pt>
                  <c:pt idx="416">
                    <c:v>9</c:v>
                  </c:pt>
                  <c:pt idx="417">
                    <c:v>10</c:v>
                  </c:pt>
                  <c:pt idx="418">
                    <c:v>11</c:v>
                  </c:pt>
                  <c:pt idx="419">
                    <c:v>12</c:v>
                  </c:pt>
                  <c:pt idx="420">
                    <c:v>1</c:v>
                  </c:pt>
                  <c:pt idx="421">
                    <c:v>2</c:v>
                  </c:pt>
                  <c:pt idx="422">
                    <c:v>3</c:v>
                  </c:pt>
                  <c:pt idx="423">
                    <c:v>4</c:v>
                  </c:pt>
                  <c:pt idx="424">
                    <c:v>5</c:v>
                  </c:pt>
                  <c:pt idx="425">
                    <c:v>6</c:v>
                  </c:pt>
                  <c:pt idx="426">
                    <c:v>7</c:v>
                  </c:pt>
                  <c:pt idx="427">
                    <c:v>8</c:v>
                  </c:pt>
                  <c:pt idx="428">
                    <c:v>9</c:v>
                  </c:pt>
                  <c:pt idx="429">
                    <c:v>10</c:v>
                  </c:pt>
                  <c:pt idx="430">
                    <c:v>11</c:v>
                  </c:pt>
                  <c:pt idx="431">
                    <c:v>12</c:v>
                  </c:pt>
                  <c:pt idx="432">
                    <c:v>1</c:v>
                  </c:pt>
                  <c:pt idx="433">
                    <c:v>2</c:v>
                  </c:pt>
                  <c:pt idx="434">
                    <c:v>3</c:v>
                  </c:pt>
                  <c:pt idx="435">
                    <c:v>4</c:v>
                  </c:pt>
                  <c:pt idx="436">
                    <c:v>5</c:v>
                  </c:pt>
                </c:lvl>
                <c:lvl>
                  <c:pt idx="0">
                    <c:v>1989</c:v>
                  </c:pt>
                  <c:pt idx="12">
                    <c:v>1990</c:v>
                  </c:pt>
                  <c:pt idx="24">
                    <c:v>1991</c:v>
                  </c:pt>
                  <c:pt idx="36">
                    <c:v>1992</c:v>
                  </c:pt>
                  <c:pt idx="48">
                    <c:v>1993</c:v>
                  </c:pt>
                  <c:pt idx="60">
                    <c:v>1994</c:v>
                  </c:pt>
                  <c:pt idx="72">
                    <c:v>1995</c:v>
                  </c:pt>
                  <c:pt idx="84">
                    <c:v>1996</c:v>
                  </c:pt>
                  <c:pt idx="96">
                    <c:v>1997</c:v>
                  </c:pt>
                  <c:pt idx="108">
                    <c:v>1998</c:v>
                  </c:pt>
                  <c:pt idx="120">
                    <c:v>1999</c:v>
                  </c:pt>
                  <c:pt idx="132">
                    <c:v>2000</c:v>
                  </c:pt>
                  <c:pt idx="144">
                    <c:v>2001</c:v>
                  </c:pt>
                  <c:pt idx="156">
                    <c:v>2002</c:v>
                  </c:pt>
                  <c:pt idx="168">
                    <c:v>2003</c:v>
                  </c:pt>
                  <c:pt idx="180">
                    <c:v>2004</c:v>
                  </c:pt>
                  <c:pt idx="192">
                    <c:v>2005</c:v>
                  </c:pt>
                  <c:pt idx="204">
                    <c:v>2006</c:v>
                  </c:pt>
                  <c:pt idx="216">
                    <c:v>2007</c:v>
                  </c:pt>
                  <c:pt idx="228">
                    <c:v>2008</c:v>
                  </c:pt>
                  <c:pt idx="240">
                    <c:v>2009</c:v>
                  </c:pt>
                  <c:pt idx="252">
                    <c:v>2010</c:v>
                  </c:pt>
                  <c:pt idx="264">
                    <c:v>2011</c:v>
                  </c:pt>
                  <c:pt idx="276">
                    <c:v>2012</c:v>
                  </c:pt>
                  <c:pt idx="288">
                    <c:v>2013</c:v>
                  </c:pt>
                  <c:pt idx="300">
                    <c:v>2014</c:v>
                  </c:pt>
                  <c:pt idx="312">
                    <c:v>2015</c:v>
                  </c:pt>
                  <c:pt idx="324">
                    <c:v>2016</c:v>
                  </c:pt>
                  <c:pt idx="336">
                    <c:v>2017</c:v>
                  </c:pt>
                  <c:pt idx="348">
                    <c:v>2018</c:v>
                  </c:pt>
                  <c:pt idx="360">
                    <c:v>2019</c:v>
                  </c:pt>
                  <c:pt idx="372">
                    <c:v>2020</c:v>
                  </c:pt>
                  <c:pt idx="384">
                    <c:v>2021</c:v>
                  </c:pt>
                  <c:pt idx="396">
                    <c:v>2022</c:v>
                  </c:pt>
                  <c:pt idx="408">
                    <c:v>2023</c:v>
                  </c:pt>
                  <c:pt idx="420">
                    <c:v>2024</c:v>
                  </c:pt>
                  <c:pt idx="432">
                    <c:v>2025</c:v>
                  </c:pt>
                </c:lvl>
              </c:multiLvlStrCache>
            </c:multiLvlStrRef>
          </c:cat>
          <c:val>
            <c:numRef>
              <c:f>G!$E$2:$E$438</c:f>
              <c:numCache>
                <c:formatCode>0.0</c:formatCode>
                <c:ptCount val="437"/>
                <c:pt idx="0">
                  <c:v>92.246857833443201</c:v>
                </c:pt>
                <c:pt idx="1">
                  <c:v>87.345207956600362</c:v>
                </c:pt>
                <c:pt idx="2">
                  <c:v>96.447536263576055</c:v>
                </c:pt>
                <c:pt idx="3">
                  <c:v>89.832536941086161</c:v>
                </c:pt>
                <c:pt idx="4">
                  <c:v>86.657508270798033</c:v>
                </c:pt>
                <c:pt idx="5">
                  <c:v>95.011075717633304</c:v>
                </c:pt>
                <c:pt idx="6">
                  <c:v>89.194568129163059</c:v>
                </c:pt>
                <c:pt idx="7">
                  <c:v>102.50106157112529</c:v>
                </c:pt>
                <c:pt idx="8">
                  <c:v>95.209881989632763</c:v>
                </c:pt>
                <c:pt idx="9">
                  <c:v>93.909032105243995</c:v>
                </c:pt>
                <c:pt idx="10">
                  <c:v>97.341765099175404</c:v>
                </c:pt>
                <c:pt idx="11">
                  <c:v>96.30428465558937</c:v>
                </c:pt>
                <c:pt idx="12">
                  <c:v>98.500470632530124</c:v>
                </c:pt>
                <c:pt idx="13">
                  <c:v>105.73385634983572</c:v>
                </c:pt>
                <c:pt idx="14">
                  <c:v>105.40966907962772</c:v>
                </c:pt>
                <c:pt idx="15">
                  <c:v>100.12163934426231</c:v>
                </c:pt>
                <c:pt idx="16">
                  <c:v>102.92140391254317</c:v>
                </c:pt>
                <c:pt idx="17">
                  <c:v>101.08719474013776</c:v>
                </c:pt>
                <c:pt idx="18">
                  <c:v>102.62469249692498</c:v>
                </c:pt>
                <c:pt idx="19">
                  <c:v>113.39222160433755</c:v>
                </c:pt>
                <c:pt idx="20">
                  <c:v>99.613550618319024</c:v>
                </c:pt>
                <c:pt idx="21">
                  <c:v>109.89335556695742</c:v>
                </c:pt>
                <c:pt idx="22">
                  <c:v>104.17256123310811</c:v>
                </c:pt>
                <c:pt idx="23">
                  <c:v>103.19950193691201</c:v>
                </c:pt>
                <c:pt idx="24">
                  <c:v>111.58193475948468</c:v>
                </c:pt>
                <c:pt idx="25">
                  <c:v>107.66279567590711</c:v>
                </c:pt>
                <c:pt idx="26">
                  <c:v>99.935991527928266</c:v>
                </c:pt>
                <c:pt idx="27">
                  <c:v>94.995255818829946</c:v>
                </c:pt>
                <c:pt idx="28">
                  <c:v>100.36162494461674</c:v>
                </c:pt>
                <c:pt idx="29">
                  <c:v>94.568722998091033</c:v>
                </c:pt>
                <c:pt idx="30">
                  <c:v>108.50700572093477</c:v>
                </c:pt>
                <c:pt idx="31">
                  <c:v>110.35378977947974</c:v>
                </c:pt>
                <c:pt idx="32">
                  <c:v>101.0385537355174</c:v>
                </c:pt>
                <c:pt idx="33">
                  <c:v>108.98071665690298</c:v>
                </c:pt>
                <c:pt idx="34">
                  <c:v>111.92023463351049</c:v>
                </c:pt>
                <c:pt idx="35">
                  <c:v>108.85152057245082</c:v>
                </c:pt>
                <c:pt idx="36">
                  <c:v>115.66672446582389</c:v>
                </c:pt>
                <c:pt idx="37">
                  <c:v>107.43851962194371</c:v>
                </c:pt>
                <c:pt idx="38">
                  <c:v>109.03662457754413</c:v>
                </c:pt>
                <c:pt idx="39">
                  <c:v>102.43940062931382</c:v>
                </c:pt>
                <c:pt idx="40">
                  <c:v>99.495924292934717</c:v>
                </c:pt>
                <c:pt idx="41">
                  <c:v>104.05503825295371</c:v>
                </c:pt>
                <c:pt idx="42">
                  <c:v>106.78483426704015</c:v>
                </c:pt>
                <c:pt idx="43">
                  <c:v>100.98542302798982</c:v>
                </c:pt>
                <c:pt idx="44">
                  <c:v>108.66012624807988</c:v>
                </c:pt>
                <c:pt idx="45">
                  <c:v>99.651442216758085</c:v>
                </c:pt>
                <c:pt idx="46">
                  <c:v>104.12986184399884</c:v>
                </c:pt>
                <c:pt idx="47">
                  <c:v>100.93865947925144</c:v>
                </c:pt>
                <c:pt idx="48">
                  <c:v>105.68826292344724</c:v>
                </c:pt>
                <c:pt idx="49">
                  <c:v>112.31074295223182</c:v>
                </c:pt>
                <c:pt idx="50">
                  <c:v>114.3033439063617</c:v>
                </c:pt>
                <c:pt idx="51">
                  <c:v>98.312147689768992</c:v>
                </c:pt>
                <c:pt idx="52">
                  <c:v>96.84034499615899</c:v>
                </c:pt>
                <c:pt idx="53">
                  <c:v>99.017970734920496</c:v>
                </c:pt>
                <c:pt idx="54">
                  <c:v>99.421539145639287</c:v>
                </c:pt>
                <c:pt idx="55">
                  <c:v>99.248382430835719</c:v>
                </c:pt>
                <c:pt idx="56">
                  <c:v>103.64145860304545</c:v>
                </c:pt>
                <c:pt idx="57">
                  <c:v>94.367113656576834</c:v>
                </c:pt>
                <c:pt idx="58">
                  <c:v>99.567762425816056</c:v>
                </c:pt>
                <c:pt idx="59">
                  <c:v>90.475597963110431</c:v>
                </c:pt>
                <c:pt idx="60">
                  <c:v>95.497917320227288</c:v>
                </c:pt>
                <c:pt idx="61">
                  <c:v>98.299350833965136</c:v>
                </c:pt>
                <c:pt idx="62">
                  <c:v>104.49404043885346</c:v>
                </c:pt>
                <c:pt idx="63">
                  <c:v>90.32672176308543</c:v>
                </c:pt>
                <c:pt idx="64">
                  <c:v>84.62884575676236</c:v>
                </c:pt>
                <c:pt idx="65">
                  <c:v>98.860023182040024</c:v>
                </c:pt>
                <c:pt idx="66">
                  <c:v>91.044760726072624</c:v>
                </c:pt>
                <c:pt idx="67">
                  <c:v>92.782959534828564</c:v>
                </c:pt>
                <c:pt idx="68">
                  <c:v>96.156135778057433</c:v>
                </c:pt>
                <c:pt idx="69">
                  <c:v>90.659567320612766</c:v>
                </c:pt>
                <c:pt idx="70">
                  <c:v>96.35451532601526</c:v>
                </c:pt>
                <c:pt idx="71">
                  <c:v>94.854674011081073</c:v>
                </c:pt>
                <c:pt idx="72">
                  <c:v>90.493057828696138</c:v>
                </c:pt>
                <c:pt idx="73">
                  <c:v>101.84155897717898</c:v>
                </c:pt>
                <c:pt idx="74">
                  <c:v>104.91105881372873</c:v>
                </c:pt>
                <c:pt idx="75">
                  <c:v>97.342600663192798</c:v>
                </c:pt>
                <c:pt idx="76">
                  <c:v>88.930901258437629</c:v>
                </c:pt>
                <c:pt idx="77">
                  <c:v>92.91006038322422</c:v>
                </c:pt>
                <c:pt idx="78">
                  <c:v>87.219097735641157</c:v>
                </c:pt>
                <c:pt idx="79">
                  <c:v>90.766802152285848</c:v>
                </c:pt>
                <c:pt idx="80">
                  <c:v>88.731790696988455</c:v>
                </c:pt>
                <c:pt idx="81">
                  <c:v>85.546017452926876</c:v>
                </c:pt>
                <c:pt idx="82">
                  <c:v>90.014026709118241</c:v>
                </c:pt>
                <c:pt idx="83">
                  <c:v>87.944434402054966</c:v>
                </c:pt>
                <c:pt idx="84">
                  <c:v>92.581409101524699</c:v>
                </c:pt>
                <c:pt idx="85">
                  <c:v>101.57958448260518</c:v>
                </c:pt>
                <c:pt idx="86">
                  <c:v>93.529011143568084</c:v>
                </c:pt>
                <c:pt idx="87">
                  <c:v>87.63566119300863</c:v>
                </c:pt>
                <c:pt idx="88">
                  <c:v>93.047063508030689</c:v>
                </c:pt>
                <c:pt idx="89">
                  <c:v>87.304232593771175</c:v>
                </c:pt>
                <c:pt idx="90">
                  <c:v>97.005212657798836</c:v>
                </c:pt>
                <c:pt idx="91">
                  <c:v>88.59098497813271</c:v>
                </c:pt>
                <c:pt idx="92">
                  <c:v>97.913872704424037</c:v>
                </c:pt>
                <c:pt idx="93">
                  <c:v>102.05353305550831</c:v>
                </c:pt>
                <c:pt idx="94">
                  <c:v>100.57033653571226</c:v>
                </c:pt>
                <c:pt idx="95">
                  <c:v>96.830704962044067</c:v>
                </c:pt>
                <c:pt idx="96">
                  <c:v>114.31340230991339</c:v>
                </c:pt>
                <c:pt idx="97">
                  <c:v>103.62277600299316</c:v>
                </c:pt>
                <c:pt idx="98">
                  <c:v>110.41081262373658</c:v>
                </c:pt>
                <c:pt idx="99">
                  <c:v>106.10409525979946</c:v>
                </c:pt>
                <c:pt idx="100">
                  <c:v>114.67506028611464</c:v>
                </c:pt>
                <c:pt idx="101">
                  <c:v>110.69882834757834</c:v>
                </c:pt>
                <c:pt idx="102">
                  <c:v>110.66687646930183</c:v>
                </c:pt>
                <c:pt idx="103">
                  <c:v>98.086810444369959</c:v>
                </c:pt>
                <c:pt idx="104">
                  <c:v>102.91809852517189</c:v>
                </c:pt>
                <c:pt idx="105">
                  <c:v>102.6442377067377</c:v>
                </c:pt>
                <c:pt idx="106">
                  <c:v>94.533471777140605</c:v>
                </c:pt>
                <c:pt idx="107">
                  <c:v>100.55879700951517</c:v>
                </c:pt>
                <c:pt idx="108">
                  <c:v>106.52541842640386</c:v>
                </c:pt>
                <c:pt idx="109">
                  <c:v>106.11628622580282</c:v>
                </c:pt>
                <c:pt idx="110">
                  <c:v>100.83212909441232</c:v>
                </c:pt>
                <c:pt idx="111">
                  <c:v>94.136493604213683</c:v>
                </c:pt>
                <c:pt idx="112">
                  <c:v>95.087451550387598</c:v>
                </c:pt>
                <c:pt idx="113">
                  <c:v>102.02511434627399</c:v>
                </c:pt>
                <c:pt idx="114">
                  <c:v>102.83578687689376</c:v>
                </c:pt>
                <c:pt idx="115">
                  <c:v>93.314751757469253</c:v>
                </c:pt>
                <c:pt idx="116">
                  <c:v>99.627828422594817</c:v>
                </c:pt>
                <c:pt idx="117">
                  <c:v>106.44601490361248</c:v>
                </c:pt>
                <c:pt idx="118">
                  <c:v>99.827140748031496</c:v>
                </c:pt>
                <c:pt idx="119">
                  <c:v>100.05262379896524</c:v>
                </c:pt>
                <c:pt idx="120">
                  <c:v>103.05831348297451</c:v>
                </c:pt>
                <c:pt idx="121">
                  <c:v>104.24569921023965</c:v>
                </c:pt>
                <c:pt idx="122">
                  <c:v>105.9016345182667</c:v>
                </c:pt>
                <c:pt idx="123">
                  <c:v>91.714180227706251</c:v>
                </c:pt>
                <c:pt idx="124">
                  <c:v>96.536971182836666</c:v>
                </c:pt>
                <c:pt idx="125">
                  <c:v>101.72997209225971</c:v>
                </c:pt>
                <c:pt idx="126">
                  <c:v>99.989225262991411</c:v>
                </c:pt>
                <c:pt idx="127">
                  <c:v>103.21946057868129</c:v>
                </c:pt>
                <c:pt idx="128">
                  <c:v>109.20730466576583</c:v>
                </c:pt>
                <c:pt idx="129">
                  <c:v>100.76000424696075</c:v>
                </c:pt>
                <c:pt idx="130">
                  <c:v>106.06364083738997</c:v>
                </c:pt>
                <c:pt idx="131">
                  <c:v>100.37725305683833</c:v>
                </c:pt>
                <c:pt idx="132">
                  <c:v>102.20613897362283</c:v>
                </c:pt>
                <c:pt idx="133">
                  <c:v>111.58586878727633</c:v>
                </c:pt>
                <c:pt idx="134">
                  <c:v>111.21219284379937</c:v>
                </c:pt>
                <c:pt idx="135">
                  <c:v>105.99244631226894</c:v>
                </c:pt>
                <c:pt idx="136">
                  <c:v>106.25471038098783</c:v>
                </c:pt>
                <c:pt idx="137">
                  <c:v>112.51126897729395</c:v>
                </c:pt>
                <c:pt idx="138">
                  <c:v>105.02000902643456</c:v>
                </c:pt>
                <c:pt idx="139">
                  <c:v>110.88456848193442</c:v>
                </c:pt>
                <c:pt idx="140">
                  <c:v>99.849761624099514</c:v>
                </c:pt>
                <c:pt idx="141">
                  <c:v>103.25511381414265</c:v>
                </c:pt>
                <c:pt idx="142">
                  <c:v>104.90350426344423</c:v>
                </c:pt>
                <c:pt idx="143">
                  <c:v>105.82639245746259</c:v>
                </c:pt>
                <c:pt idx="144">
                  <c:v>102.04879590207557</c:v>
                </c:pt>
                <c:pt idx="145">
                  <c:v>108.27946183522346</c:v>
                </c:pt>
                <c:pt idx="146">
                  <c:v>104.64960992907804</c:v>
                </c:pt>
                <c:pt idx="147">
                  <c:v>102.61937410555213</c:v>
                </c:pt>
                <c:pt idx="148">
                  <c:v>105.18750192100816</c:v>
                </c:pt>
                <c:pt idx="149">
                  <c:v>106.87094521237161</c:v>
                </c:pt>
                <c:pt idx="150">
                  <c:v>107.16899436018599</c:v>
                </c:pt>
                <c:pt idx="151">
                  <c:v>116.40334710032698</c:v>
                </c:pt>
                <c:pt idx="152">
                  <c:v>102.74712823317967</c:v>
                </c:pt>
                <c:pt idx="153">
                  <c:v>107.84386443344162</c:v>
                </c:pt>
                <c:pt idx="154">
                  <c:v>103.38703298990531</c:v>
                </c:pt>
                <c:pt idx="155">
                  <c:v>98.670508147512862</c:v>
                </c:pt>
                <c:pt idx="156">
                  <c:v>109.19924872355946</c:v>
                </c:pt>
                <c:pt idx="157">
                  <c:v>109.33079545745854</c:v>
                </c:pt>
                <c:pt idx="158">
                  <c:v>106.20498357385897</c:v>
                </c:pt>
                <c:pt idx="159">
                  <c:v>109.9405048427563</c:v>
                </c:pt>
                <c:pt idx="160">
                  <c:v>117.87944327281619</c:v>
                </c:pt>
                <c:pt idx="161">
                  <c:v>105.68534642337697</c:v>
                </c:pt>
                <c:pt idx="162">
                  <c:v>111.62358473913811</c:v>
                </c:pt>
                <c:pt idx="163">
                  <c:v>116.87451939581186</c:v>
                </c:pt>
                <c:pt idx="164">
                  <c:v>112.90251693845481</c:v>
                </c:pt>
                <c:pt idx="165">
                  <c:v>114.74081828239167</c:v>
                </c:pt>
                <c:pt idx="166">
                  <c:v>115.1846241047045</c:v>
                </c:pt>
                <c:pt idx="167">
                  <c:v>115.21115301571068</c:v>
                </c:pt>
                <c:pt idx="168">
                  <c:v>119.57300989641944</c:v>
                </c:pt>
                <c:pt idx="169">
                  <c:v>110.02156272237474</c:v>
                </c:pt>
                <c:pt idx="170">
                  <c:v>104.15999698046599</c:v>
                </c:pt>
                <c:pt idx="171">
                  <c:v>108.3897790937328</c:v>
                </c:pt>
                <c:pt idx="172">
                  <c:v>113.83702200741688</c:v>
                </c:pt>
                <c:pt idx="173">
                  <c:v>108.73097836041555</c:v>
                </c:pt>
                <c:pt idx="174">
                  <c:v>110.14808681185724</c:v>
                </c:pt>
                <c:pt idx="175">
                  <c:v>112.0172551643676</c:v>
                </c:pt>
                <c:pt idx="176">
                  <c:v>113.61317177585816</c:v>
                </c:pt>
                <c:pt idx="177">
                  <c:v>117.34546664618854</c:v>
                </c:pt>
                <c:pt idx="178">
                  <c:v>108.95570063282972</c:v>
                </c:pt>
                <c:pt idx="179">
                  <c:v>113.41433668827479</c:v>
                </c:pt>
                <c:pt idx="180">
                  <c:v>117.5480940480294</c:v>
                </c:pt>
                <c:pt idx="181">
                  <c:v>113.39570143704152</c:v>
                </c:pt>
                <c:pt idx="182">
                  <c:v>115.63680847158165</c:v>
                </c:pt>
                <c:pt idx="183">
                  <c:v>121.30632709393596</c:v>
                </c:pt>
                <c:pt idx="184">
                  <c:v>111.60169555616055</c:v>
                </c:pt>
                <c:pt idx="185">
                  <c:v>119.77070730572356</c:v>
                </c:pt>
                <c:pt idx="186">
                  <c:v>114.67906667669698</c:v>
                </c:pt>
                <c:pt idx="187">
                  <c:v>117.27723007080667</c:v>
                </c:pt>
                <c:pt idx="188">
                  <c:v>120.85246325290572</c:v>
                </c:pt>
                <c:pt idx="189">
                  <c:v>112.72837440421861</c:v>
                </c:pt>
                <c:pt idx="190">
                  <c:v>116.70748912765414</c:v>
                </c:pt>
                <c:pt idx="191">
                  <c:v>111.30976445274898</c:v>
                </c:pt>
                <c:pt idx="192">
                  <c:v>121.53186178792768</c:v>
                </c:pt>
                <c:pt idx="193">
                  <c:v>119.840173869846</c:v>
                </c:pt>
                <c:pt idx="194">
                  <c:v>119.79918189255523</c:v>
                </c:pt>
                <c:pt idx="195">
                  <c:v>125.05888606163415</c:v>
                </c:pt>
                <c:pt idx="196">
                  <c:v>116.45992401806812</c:v>
                </c:pt>
                <c:pt idx="197">
                  <c:v>120.22998068222255</c:v>
                </c:pt>
                <c:pt idx="198">
                  <c:v>114.26513820654063</c:v>
                </c:pt>
                <c:pt idx="199">
                  <c:v>119.75618933253278</c:v>
                </c:pt>
                <c:pt idx="200">
                  <c:v>123.51281001984127</c:v>
                </c:pt>
                <c:pt idx="201">
                  <c:v>111.44382553862322</c:v>
                </c:pt>
                <c:pt idx="202">
                  <c:v>124.34629894398878</c:v>
                </c:pt>
                <c:pt idx="203">
                  <c:v>126.10096198902949</c:v>
                </c:pt>
                <c:pt idx="204">
                  <c:v>129.56796855657339</c:v>
                </c:pt>
                <c:pt idx="205">
                  <c:v>129.10188002608126</c:v>
                </c:pt>
                <c:pt idx="206">
                  <c:v>132.28591132677477</c:v>
                </c:pt>
                <c:pt idx="207">
                  <c:v>133.65738584944464</c:v>
                </c:pt>
                <c:pt idx="208">
                  <c:v>126.45780120219531</c:v>
                </c:pt>
                <c:pt idx="209">
                  <c:v>134.16501558325911</c:v>
                </c:pt>
                <c:pt idx="210">
                  <c:v>124.99346058934533</c:v>
                </c:pt>
                <c:pt idx="211">
                  <c:v>139.82511338415515</c:v>
                </c:pt>
                <c:pt idx="212">
                  <c:v>130.22326499565341</c:v>
                </c:pt>
                <c:pt idx="213">
                  <c:v>133.37862745098036</c:v>
                </c:pt>
                <c:pt idx="214">
                  <c:v>140.59592025877734</c:v>
                </c:pt>
                <c:pt idx="215">
                  <c:v>143.3380073359381</c:v>
                </c:pt>
                <c:pt idx="216">
                  <c:v>139.11930368016945</c:v>
                </c:pt>
                <c:pt idx="217">
                  <c:v>138.14810518174789</c:v>
                </c:pt>
                <c:pt idx="218">
                  <c:v>136.20757546293299</c:v>
                </c:pt>
                <c:pt idx="219">
                  <c:v>138.52818293529947</c:v>
                </c:pt>
                <c:pt idx="220">
                  <c:v>142.68729559748431</c:v>
                </c:pt>
                <c:pt idx="221">
                  <c:v>140.34370195291984</c:v>
                </c:pt>
                <c:pt idx="222">
                  <c:v>122.64500365729927</c:v>
                </c:pt>
                <c:pt idx="223">
                  <c:v>156.50553312534413</c:v>
                </c:pt>
                <c:pt idx="224">
                  <c:v>140.54283559577675</c:v>
                </c:pt>
                <c:pt idx="225">
                  <c:v>151.88065502886454</c:v>
                </c:pt>
                <c:pt idx="226">
                  <c:v>151.86760670731709</c:v>
                </c:pt>
                <c:pt idx="227">
                  <c:v>149.31687480962532</c:v>
                </c:pt>
                <c:pt idx="228">
                  <c:v>152.79153718862105</c:v>
                </c:pt>
                <c:pt idx="229">
                  <c:v>152.32045582505685</c:v>
                </c:pt>
                <c:pt idx="230">
                  <c:v>140.7147162122728</c:v>
                </c:pt>
                <c:pt idx="231">
                  <c:v>145.84099902421485</c:v>
                </c:pt>
                <c:pt idx="232">
                  <c:v>152.37098971309172</c:v>
                </c:pt>
                <c:pt idx="233">
                  <c:v>145.06064700502969</c:v>
                </c:pt>
                <c:pt idx="234">
                  <c:v>151.31574238088746</c:v>
                </c:pt>
                <c:pt idx="235">
                  <c:v>137.90726053639847</c:v>
                </c:pt>
                <c:pt idx="236">
                  <c:v>143.00612091415226</c:v>
                </c:pt>
                <c:pt idx="237">
                  <c:v>136.28911274938844</c:v>
                </c:pt>
                <c:pt idx="238">
                  <c:v>114.75829328023434</c:v>
                </c:pt>
                <c:pt idx="239">
                  <c:v>104.66755511681474</c:v>
                </c:pt>
                <c:pt idx="240">
                  <c:v>80.847843502080281</c:v>
                </c:pt>
                <c:pt idx="241">
                  <c:v>57.70128553827557</c:v>
                </c:pt>
                <c:pt idx="242">
                  <c:v>62.012036797097721</c:v>
                </c:pt>
                <c:pt idx="243">
                  <c:v>70.100023826542781</c:v>
                </c:pt>
                <c:pt idx="244">
                  <c:v>86.180139745170592</c:v>
                </c:pt>
                <c:pt idx="245">
                  <c:v>93.547725117387202</c:v>
                </c:pt>
                <c:pt idx="246">
                  <c:v>100.83901835429987</c:v>
                </c:pt>
                <c:pt idx="247">
                  <c:v>98.74017335096228</c:v>
                </c:pt>
                <c:pt idx="248">
                  <c:v>110.07618601538978</c:v>
                </c:pt>
                <c:pt idx="249">
                  <c:v>109.07412612371459</c:v>
                </c:pt>
                <c:pt idx="250">
                  <c:v>115.19883396362329</c:v>
                </c:pt>
                <c:pt idx="251">
                  <c:v>117.67152042833197</c:v>
                </c:pt>
                <c:pt idx="252">
                  <c:v>117.09378283488377</c:v>
                </c:pt>
                <c:pt idx="253">
                  <c:v>117.58358571889549</c:v>
                </c:pt>
                <c:pt idx="254">
                  <c:v>122.57340867011428</c:v>
                </c:pt>
                <c:pt idx="255">
                  <c:v>116.77805043773681</c:v>
                </c:pt>
                <c:pt idx="256">
                  <c:v>116.77975380628438</c:v>
                </c:pt>
                <c:pt idx="257">
                  <c:v>119.66875128363112</c:v>
                </c:pt>
                <c:pt idx="258">
                  <c:v>120.28018630584074</c:v>
                </c:pt>
                <c:pt idx="259">
                  <c:v>121.23098640041317</c:v>
                </c:pt>
                <c:pt idx="260">
                  <c:v>123.47317270658263</c:v>
                </c:pt>
                <c:pt idx="261">
                  <c:v>102.85310452034267</c:v>
                </c:pt>
                <c:pt idx="262">
                  <c:v>109.96704063407012</c:v>
                </c:pt>
                <c:pt idx="263">
                  <c:v>113.82422630560927</c:v>
                </c:pt>
                <c:pt idx="264">
                  <c:v>110.48226381461674</c:v>
                </c:pt>
                <c:pt idx="265">
                  <c:v>111.62675616519986</c:v>
                </c:pt>
                <c:pt idx="266">
                  <c:v>54.943642931542684</c:v>
                </c:pt>
                <c:pt idx="267">
                  <c:v>47.753185856287757</c:v>
                </c:pt>
                <c:pt idx="268">
                  <c:v>78.979741473695725</c:v>
                </c:pt>
                <c:pt idx="269">
                  <c:v>100.70084753496226</c:v>
                </c:pt>
                <c:pt idx="270">
                  <c:v>106.30468608852756</c:v>
                </c:pt>
                <c:pt idx="271">
                  <c:v>120.6281742340971</c:v>
                </c:pt>
                <c:pt idx="272">
                  <c:v>116.17066091017705</c:v>
                </c:pt>
                <c:pt idx="273">
                  <c:v>120.60991478961624</c:v>
                </c:pt>
                <c:pt idx="274">
                  <c:v>110.87605035011671</c:v>
                </c:pt>
                <c:pt idx="275">
                  <c:v>123.69509431203392</c:v>
                </c:pt>
                <c:pt idx="276">
                  <c:v>126.10773055493092</c:v>
                </c:pt>
                <c:pt idx="277">
                  <c:v>129.44312567861022</c:v>
                </c:pt>
                <c:pt idx="278">
                  <c:v>130.3523144484017</c:v>
                </c:pt>
                <c:pt idx="279">
                  <c:v>129.33927233062988</c:v>
                </c:pt>
                <c:pt idx="280">
                  <c:v>125.48542967588463</c:v>
                </c:pt>
                <c:pt idx="281">
                  <c:v>119.65733809685837</c:v>
                </c:pt>
                <c:pt idx="282">
                  <c:v>123.39730846436936</c:v>
                </c:pt>
                <c:pt idx="283">
                  <c:v>121.93831483953505</c:v>
                </c:pt>
                <c:pt idx="284">
                  <c:v>99.687531153154339</c:v>
                </c:pt>
                <c:pt idx="285">
                  <c:v>104.24060082630101</c:v>
                </c:pt>
                <c:pt idx="286">
                  <c:v>101.07569959672928</c:v>
                </c:pt>
                <c:pt idx="287">
                  <c:v>102.17175620541387</c:v>
                </c:pt>
                <c:pt idx="288">
                  <c:v>114.34597053297738</c:v>
                </c:pt>
                <c:pt idx="289">
                  <c:v>112.14931454253905</c:v>
                </c:pt>
                <c:pt idx="290">
                  <c:v>110.86863133782654</c:v>
                </c:pt>
                <c:pt idx="291">
                  <c:v>122.16083764082175</c:v>
                </c:pt>
                <c:pt idx="292">
                  <c:v>120.51266361519313</c:v>
                </c:pt>
                <c:pt idx="293">
                  <c:v>111.09495004294952</c:v>
                </c:pt>
                <c:pt idx="294">
                  <c:v>123.37175328257753</c:v>
                </c:pt>
                <c:pt idx="295">
                  <c:v>114.91543148332781</c:v>
                </c:pt>
                <c:pt idx="296">
                  <c:v>115.8347716279269</c:v>
                </c:pt>
                <c:pt idx="297">
                  <c:v>118.36457747859619</c:v>
                </c:pt>
                <c:pt idx="298">
                  <c:v>113.25412300481943</c:v>
                </c:pt>
                <c:pt idx="299">
                  <c:v>114.10124297057904</c:v>
                </c:pt>
                <c:pt idx="300">
                  <c:v>127.9465891670925</c:v>
                </c:pt>
                <c:pt idx="301">
                  <c:v>118.78772154457846</c:v>
                </c:pt>
                <c:pt idx="302">
                  <c:v>123.51750788125575</c:v>
                </c:pt>
                <c:pt idx="303">
                  <c:v>123.2003321208287</c:v>
                </c:pt>
                <c:pt idx="304">
                  <c:v>124.63931199999998</c:v>
                </c:pt>
                <c:pt idx="305">
                  <c:v>116.64529737903224</c:v>
                </c:pt>
                <c:pt idx="306">
                  <c:v>120.79968239863086</c:v>
                </c:pt>
                <c:pt idx="307">
                  <c:v>107.83819663949427</c:v>
                </c:pt>
                <c:pt idx="308">
                  <c:v>112.24721902017289</c:v>
                </c:pt>
                <c:pt idx="309">
                  <c:v>108.83201363398005</c:v>
                </c:pt>
                <c:pt idx="310">
                  <c:v>100.44833400375435</c:v>
                </c:pt>
                <c:pt idx="311">
                  <c:v>111.72658787703016</c:v>
                </c:pt>
                <c:pt idx="312">
                  <c:v>114.75978242331215</c:v>
                </c:pt>
                <c:pt idx="313">
                  <c:v>113.20998608211555</c:v>
                </c:pt>
                <c:pt idx="314">
                  <c:v>117.00209042878352</c:v>
                </c:pt>
                <c:pt idx="315">
                  <c:v>115.23592791511994</c:v>
                </c:pt>
                <c:pt idx="316">
                  <c:v>108.09310058187866</c:v>
                </c:pt>
                <c:pt idx="317">
                  <c:v>114.38339573026698</c:v>
                </c:pt>
                <c:pt idx="318">
                  <c:v>117.02508461622449</c:v>
                </c:pt>
                <c:pt idx="319">
                  <c:v>105.75371893958281</c:v>
                </c:pt>
                <c:pt idx="320">
                  <c:v>112.11874773565205</c:v>
                </c:pt>
                <c:pt idx="321">
                  <c:v>113.80605881580675</c:v>
                </c:pt>
                <c:pt idx="322">
                  <c:v>111.96160791920275</c:v>
                </c:pt>
                <c:pt idx="323">
                  <c:v>115.72075083104494</c:v>
                </c:pt>
                <c:pt idx="324">
                  <c:v>115.25144853442401</c:v>
                </c:pt>
                <c:pt idx="325">
                  <c:v>108.96847563590404</c:v>
                </c:pt>
                <c:pt idx="326">
                  <c:v>123.89295086269109</c:v>
                </c:pt>
                <c:pt idx="327">
                  <c:v>110.62365344105804</c:v>
                </c:pt>
                <c:pt idx="328">
                  <c:v>114.36252109959004</c:v>
                </c:pt>
                <c:pt idx="329">
                  <c:v>117.64412358147729</c:v>
                </c:pt>
                <c:pt idx="330">
                  <c:v>115.67032340750436</c:v>
                </c:pt>
                <c:pt idx="331">
                  <c:v>118.40965915345663</c:v>
                </c:pt>
                <c:pt idx="332">
                  <c:v>117.75882321618742</c:v>
                </c:pt>
                <c:pt idx="333">
                  <c:v>113.15985970892881</c:v>
                </c:pt>
                <c:pt idx="334">
                  <c:v>123.89362197392924</c:v>
                </c:pt>
                <c:pt idx="335">
                  <c:v>121.46939992367867</c:v>
                </c:pt>
                <c:pt idx="336">
                  <c:v>118.60390839843274</c:v>
                </c:pt>
                <c:pt idx="337">
                  <c:v>121.35353672316383</c:v>
                </c:pt>
                <c:pt idx="338">
                  <c:v>130.16250710755369</c:v>
                </c:pt>
                <c:pt idx="339">
                  <c:v>129.42134146341462</c:v>
                </c:pt>
                <c:pt idx="340">
                  <c:v>119.63787659870495</c:v>
                </c:pt>
                <c:pt idx="341">
                  <c:v>123.85374652893479</c:v>
                </c:pt>
                <c:pt idx="342">
                  <c:v>116.41852770885028</c:v>
                </c:pt>
                <c:pt idx="343">
                  <c:v>122.93188180404351</c:v>
                </c:pt>
                <c:pt idx="344">
                  <c:v>119.00754475703322</c:v>
                </c:pt>
                <c:pt idx="345">
                  <c:v>118.61559969608162</c:v>
                </c:pt>
                <c:pt idx="346">
                  <c:v>123.47437671901341</c:v>
                </c:pt>
                <c:pt idx="347">
                  <c:v>123.83691412768793</c:v>
                </c:pt>
                <c:pt idx="348">
                  <c:v>115.23956571302494</c:v>
                </c:pt>
                <c:pt idx="349">
                  <c:v>125.8742055926279</c:v>
                </c:pt>
                <c:pt idx="350">
                  <c:v>133.42090241539512</c:v>
                </c:pt>
                <c:pt idx="351">
                  <c:v>134.85449271270303</c:v>
                </c:pt>
                <c:pt idx="352">
                  <c:v>123.16754876707184</c:v>
                </c:pt>
                <c:pt idx="353">
                  <c:v>118.06603440150801</c:v>
                </c:pt>
                <c:pt idx="354">
                  <c:v>111.47689758110543</c:v>
                </c:pt>
                <c:pt idx="355">
                  <c:v>121.97406378600822</c:v>
                </c:pt>
                <c:pt idx="356">
                  <c:v>110.1349443761723</c:v>
                </c:pt>
                <c:pt idx="357">
                  <c:v>124.02164038302139</c:v>
                </c:pt>
                <c:pt idx="358">
                  <c:v>127.80490426603963</c:v>
                </c:pt>
                <c:pt idx="359">
                  <c:v>122.70862327244609</c:v>
                </c:pt>
                <c:pt idx="360">
                  <c:v>122.00329302072515</c:v>
                </c:pt>
                <c:pt idx="361">
                  <c:v>126.54165693012604</c:v>
                </c:pt>
                <c:pt idx="362">
                  <c:v>127.55288090619219</c:v>
                </c:pt>
                <c:pt idx="363">
                  <c:v>139.6795741580311</c:v>
                </c:pt>
                <c:pt idx="364">
                  <c:v>134.16383873144403</c:v>
                </c:pt>
                <c:pt idx="365">
                  <c:v>117.33388573771614</c:v>
                </c:pt>
                <c:pt idx="366">
                  <c:v>125.96090880338527</c:v>
                </c:pt>
                <c:pt idx="367">
                  <c:v>120.7555217598031</c:v>
                </c:pt>
                <c:pt idx="368">
                  <c:v>115.93480128247218</c:v>
                </c:pt>
                <c:pt idx="369">
                  <c:v>111.48693300532454</c:v>
                </c:pt>
                <c:pt idx="370">
                  <c:v>117.94638961756179</c:v>
                </c:pt>
                <c:pt idx="371">
                  <c:v>113.92702613892818</c:v>
                </c:pt>
                <c:pt idx="372">
                  <c:v>118.86053529456369</c:v>
                </c:pt>
                <c:pt idx="373">
                  <c:v>111.96626471839977</c:v>
                </c:pt>
                <c:pt idx="374">
                  <c:v>115.0246774636289</c:v>
                </c:pt>
                <c:pt idx="375">
                  <c:v>71.281430417923332</c:v>
                </c:pt>
                <c:pt idx="376">
                  <c:v>48.308905852417325</c:v>
                </c:pt>
                <c:pt idx="377">
                  <c:v>67.770623596726296</c:v>
                </c:pt>
                <c:pt idx="378">
                  <c:v>94.804463618452345</c:v>
                </c:pt>
                <c:pt idx="379">
                  <c:v>97.322174473571138</c:v>
                </c:pt>
                <c:pt idx="380">
                  <c:v>113.40114304812836</c:v>
                </c:pt>
                <c:pt idx="381">
                  <c:v>118.60905992228513</c:v>
                </c:pt>
                <c:pt idx="382">
                  <c:v>112.57941480919192</c:v>
                </c:pt>
                <c:pt idx="383">
                  <c:v>113.45737306843269</c:v>
                </c:pt>
                <c:pt idx="384">
                  <c:v>102.5034412880196</c:v>
                </c:pt>
                <c:pt idx="385">
                  <c:v>96.548928079834781</c:v>
                </c:pt>
                <c:pt idx="386">
                  <c:v>115.05740716311585</c:v>
                </c:pt>
                <c:pt idx="387">
                  <c:v>120.13941220485529</c:v>
                </c:pt>
                <c:pt idx="388">
                  <c:v>89.50079696144725</c:v>
                </c:pt>
                <c:pt idx="389">
                  <c:v>109.23632714500748</c:v>
                </c:pt>
                <c:pt idx="390">
                  <c:v>100.57203159964733</c:v>
                </c:pt>
                <c:pt idx="391">
                  <c:v>83.980634535367514</c:v>
                </c:pt>
                <c:pt idx="392">
                  <c:v>56.907840988169788</c:v>
                </c:pt>
                <c:pt idx="393">
                  <c:v>69.493496306718242</c:v>
                </c:pt>
                <c:pt idx="394">
                  <c:v>107.66299583188604</c:v>
                </c:pt>
                <c:pt idx="395">
                  <c:v>106.62681848453452</c:v>
                </c:pt>
                <c:pt idx="396">
                  <c:v>82.372351332877656</c:v>
                </c:pt>
                <c:pt idx="397">
                  <c:v>93.029585750564976</c:v>
                </c:pt>
                <c:pt idx="398">
                  <c:v>93.669160932721695</c:v>
                </c:pt>
                <c:pt idx="399">
                  <c:v>95.408456183456153</c:v>
                </c:pt>
                <c:pt idx="400">
                  <c:v>75.758397868075804</c:v>
                </c:pt>
                <c:pt idx="401">
                  <c:v>96.377289611496749</c:v>
                </c:pt>
                <c:pt idx="402">
                  <c:v>95.643452380952368</c:v>
                </c:pt>
                <c:pt idx="403">
                  <c:v>101.44536841951246</c:v>
                </c:pt>
                <c:pt idx="404">
                  <c:v>104.89577701507326</c:v>
                </c:pt>
                <c:pt idx="405">
                  <c:v>94.226863794203112</c:v>
                </c:pt>
                <c:pt idx="406">
                  <c:v>105.09712695757234</c:v>
                </c:pt>
                <c:pt idx="407">
                  <c:v>100.06149294690307</c:v>
                </c:pt>
                <c:pt idx="408" formatCode="General">
                  <c:v>92.375999103942661</c:v>
                </c:pt>
                <c:pt idx="409" formatCode="General">
                  <c:v>105.17979464870429</c:v>
                </c:pt>
                <c:pt idx="410" formatCode="General">
                  <c:v>113.39556134929829</c:v>
                </c:pt>
                <c:pt idx="411" formatCode="General">
                  <c:v>118.63431521855294</c:v>
                </c:pt>
                <c:pt idx="412" formatCode="General">
                  <c:v>117.12711996093054</c:v>
                </c:pt>
                <c:pt idx="413" formatCode="General">
                  <c:v>117.82701226269636</c:v>
                </c:pt>
                <c:pt idx="414" formatCode="General">
                  <c:v>113.62135366798887</c:v>
                </c:pt>
                <c:pt idx="415" formatCode="General">
                  <c:v>113.43965438534489</c:v>
                </c:pt>
                <c:pt idx="416" formatCode="General">
                  <c:v>124.43392554393897</c:v>
                </c:pt>
                <c:pt idx="417" formatCode="General">
                  <c:v>120.16437264251655</c:v>
                </c:pt>
                <c:pt idx="418" formatCode="General">
                  <c:v>122.60907127056547</c:v>
                </c:pt>
                <c:pt idx="419" formatCode="General">
                  <c:v>116.08512653489068</c:v>
                </c:pt>
                <c:pt idx="420" formatCode="General">
                  <c:v>97.862435314411158</c:v>
                </c:pt>
                <c:pt idx="421" formatCode="General">
                  <c:v>98.370580626616857</c:v>
                </c:pt>
                <c:pt idx="422" formatCode="General">
                  <c:v>97.429876381139891</c:v>
                </c:pt>
                <c:pt idx="423" formatCode="General">
                  <c:v>108.83815857054036</c:v>
                </c:pt>
                <c:pt idx="424" formatCode="General">
                  <c:v>120.67451788166457</c:v>
                </c:pt>
                <c:pt idx="425" formatCode="General">
                  <c:v>104.34164407317847</c:v>
                </c:pt>
                <c:pt idx="426" formatCode="General">
                  <c:v>114.20023140192912</c:v>
                </c:pt>
                <c:pt idx="427" formatCode="General">
                  <c:v>97.47176861542161</c:v>
                </c:pt>
                <c:pt idx="428" formatCode="General">
                  <c:v>109.34794961921499</c:v>
                </c:pt>
                <c:pt idx="429" formatCode="General">
                  <c:v>118.8505017744248</c:v>
                </c:pt>
                <c:pt idx="430" formatCode="General">
                  <c:v>106.4808639853329</c:v>
                </c:pt>
                <c:pt idx="431" formatCode="General">
                  <c:v>105.0456578456951</c:v>
                </c:pt>
              </c:numCache>
            </c:numRef>
          </c:val>
          <c:smooth val="0"/>
          <c:extLst>
            <c:ext xmlns:c16="http://schemas.microsoft.com/office/drawing/2014/chart" uri="{C3380CC4-5D6E-409C-BE32-E72D297353CC}">
              <c16:uniqueId val="{00000017-68E0-41AC-8AAF-00F066CD4050}"/>
            </c:ext>
          </c:extLst>
        </c:ser>
        <c:ser>
          <c:idx val="2"/>
          <c:order val="2"/>
          <c:tx>
            <c:strRef>
              <c:f>G!$F$1</c:f>
              <c:strCache>
                <c:ptCount val="1"/>
                <c:pt idx="0">
                  <c:v>月別平均法8</c:v>
                </c:pt>
              </c:strCache>
            </c:strRef>
          </c:tx>
          <c:spPr>
            <a:ln w="28575" cap="rnd">
              <a:solidFill>
                <a:schemeClr val="accent1">
                  <a:tint val="69000"/>
                </a:schemeClr>
              </a:solidFill>
              <a:round/>
            </a:ln>
            <a:effectLst/>
          </c:spPr>
          <c:marker>
            <c:symbol val="circle"/>
            <c:size val="5"/>
            <c:spPr>
              <a:solidFill>
                <a:schemeClr val="accent1">
                  <a:tint val="69000"/>
                </a:schemeClr>
              </a:solidFill>
              <a:ln w="9525">
                <a:solidFill>
                  <a:schemeClr val="accent1">
                    <a:tint val="69000"/>
                  </a:schemeClr>
                </a:solidFill>
              </a:ln>
              <a:effectLst/>
            </c:spPr>
          </c:marker>
          <c:cat>
            <c:multiLvlStrRef>
              <c:f>G!$B$2:$C$438</c:f>
              <c:multiLvlStrCache>
                <c:ptCount val="437"/>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pt idx="48">
                    <c:v>1</c:v>
                  </c:pt>
                  <c:pt idx="49">
                    <c:v>2</c:v>
                  </c:pt>
                  <c:pt idx="50">
                    <c:v>3</c:v>
                  </c:pt>
                  <c:pt idx="51">
                    <c:v>4</c:v>
                  </c:pt>
                  <c:pt idx="52">
                    <c:v>5</c:v>
                  </c:pt>
                  <c:pt idx="53">
                    <c:v>6</c:v>
                  </c:pt>
                  <c:pt idx="54">
                    <c:v>7</c:v>
                  </c:pt>
                  <c:pt idx="55">
                    <c:v>8</c:v>
                  </c:pt>
                  <c:pt idx="56">
                    <c:v>9</c:v>
                  </c:pt>
                  <c:pt idx="57">
                    <c:v>10</c:v>
                  </c:pt>
                  <c:pt idx="58">
                    <c:v>11</c:v>
                  </c:pt>
                  <c:pt idx="59">
                    <c:v>12</c:v>
                  </c:pt>
                  <c:pt idx="60">
                    <c:v>1</c:v>
                  </c:pt>
                  <c:pt idx="61">
                    <c:v>2</c:v>
                  </c:pt>
                  <c:pt idx="62">
                    <c:v>3</c:v>
                  </c:pt>
                  <c:pt idx="63">
                    <c:v>4</c:v>
                  </c:pt>
                  <c:pt idx="64">
                    <c:v>5</c:v>
                  </c:pt>
                  <c:pt idx="65">
                    <c:v>6</c:v>
                  </c:pt>
                  <c:pt idx="66">
                    <c:v>7</c:v>
                  </c:pt>
                  <c:pt idx="67">
                    <c:v>8</c:v>
                  </c:pt>
                  <c:pt idx="68">
                    <c:v>9</c:v>
                  </c:pt>
                  <c:pt idx="69">
                    <c:v>10</c:v>
                  </c:pt>
                  <c:pt idx="70">
                    <c:v>11</c:v>
                  </c:pt>
                  <c:pt idx="71">
                    <c:v>12</c:v>
                  </c:pt>
                  <c:pt idx="72">
                    <c:v>1</c:v>
                  </c:pt>
                  <c:pt idx="73">
                    <c:v>2</c:v>
                  </c:pt>
                  <c:pt idx="74">
                    <c:v>3</c:v>
                  </c:pt>
                  <c:pt idx="75">
                    <c:v>4</c:v>
                  </c:pt>
                  <c:pt idx="76">
                    <c:v>5</c:v>
                  </c:pt>
                  <c:pt idx="77">
                    <c:v>6</c:v>
                  </c:pt>
                  <c:pt idx="78">
                    <c:v>7</c:v>
                  </c:pt>
                  <c:pt idx="79">
                    <c:v>8</c:v>
                  </c:pt>
                  <c:pt idx="80">
                    <c:v>9</c:v>
                  </c:pt>
                  <c:pt idx="81">
                    <c:v>10</c:v>
                  </c:pt>
                  <c:pt idx="82">
                    <c:v>11</c:v>
                  </c:pt>
                  <c:pt idx="83">
                    <c:v>12</c:v>
                  </c:pt>
                  <c:pt idx="84">
                    <c:v>1</c:v>
                  </c:pt>
                  <c:pt idx="85">
                    <c:v>2</c:v>
                  </c:pt>
                  <c:pt idx="86">
                    <c:v>3</c:v>
                  </c:pt>
                  <c:pt idx="87">
                    <c:v>4</c:v>
                  </c:pt>
                  <c:pt idx="88">
                    <c:v>5</c:v>
                  </c:pt>
                  <c:pt idx="89">
                    <c:v>6</c:v>
                  </c:pt>
                  <c:pt idx="90">
                    <c:v>7</c:v>
                  </c:pt>
                  <c:pt idx="91">
                    <c:v>8</c:v>
                  </c:pt>
                  <c:pt idx="92">
                    <c:v>9</c:v>
                  </c:pt>
                  <c:pt idx="93">
                    <c:v>10</c:v>
                  </c:pt>
                  <c:pt idx="94">
                    <c:v>11</c:v>
                  </c:pt>
                  <c:pt idx="95">
                    <c:v>12</c:v>
                  </c:pt>
                  <c:pt idx="96">
                    <c:v>1</c:v>
                  </c:pt>
                  <c:pt idx="97">
                    <c:v>2</c:v>
                  </c:pt>
                  <c:pt idx="98">
                    <c:v>3</c:v>
                  </c:pt>
                  <c:pt idx="99">
                    <c:v>4</c:v>
                  </c:pt>
                  <c:pt idx="100">
                    <c:v>5</c:v>
                  </c:pt>
                  <c:pt idx="101">
                    <c:v>6</c:v>
                  </c:pt>
                  <c:pt idx="102">
                    <c:v>7</c:v>
                  </c:pt>
                  <c:pt idx="103">
                    <c:v>8</c:v>
                  </c:pt>
                  <c:pt idx="104">
                    <c:v>9</c:v>
                  </c:pt>
                  <c:pt idx="105">
                    <c:v>10</c:v>
                  </c:pt>
                  <c:pt idx="106">
                    <c:v>11</c:v>
                  </c:pt>
                  <c:pt idx="107">
                    <c:v>12</c:v>
                  </c:pt>
                  <c:pt idx="108">
                    <c:v>1</c:v>
                  </c:pt>
                  <c:pt idx="109">
                    <c:v>2</c:v>
                  </c:pt>
                  <c:pt idx="110">
                    <c:v>3</c:v>
                  </c:pt>
                  <c:pt idx="111">
                    <c:v>4</c:v>
                  </c:pt>
                  <c:pt idx="112">
                    <c:v>5</c:v>
                  </c:pt>
                  <c:pt idx="113">
                    <c:v>6</c:v>
                  </c:pt>
                  <c:pt idx="114">
                    <c:v>7</c:v>
                  </c:pt>
                  <c:pt idx="115">
                    <c:v>8</c:v>
                  </c:pt>
                  <c:pt idx="116">
                    <c:v>9</c:v>
                  </c:pt>
                  <c:pt idx="117">
                    <c:v>10</c:v>
                  </c:pt>
                  <c:pt idx="118">
                    <c:v>11</c:v>
                  </c:pt>
                  <c:pt idx="119">
                    <c:v>12</c:v>
                  </c:pt>
                  <c:pt idx="120">
                    <c:v>1</c:v>
                  </c:pt>
                  <c:pt idx="121">
                    <c:v>2</c:v>
                  </c:pt>
                  <c:pt idx="122">
                    <c:v>3</c:v>
                  </c:pt>
                  <c:pt idx="123">
                    <c:v>4</c:v>
                  </c:pt>
                  <c:pt idx="124">
                    <c:v>5</c:v>
                  </c:pt>
                  <c:pt idx="125">
                    <c:v>6</c:v>
                  </c:pt>
                  <c:pt idx="126">
                    <c:v>7</c:v>
                  </c:pt>
                  <c:pt idx="127">
                    <c:v>8</c:v>
                  </c:pt>
                  <c:pt idx="128">
                    <c:v>9</c:v>
                  </c:pt>
                  <c:pt idx="129">
                    <c:v>10</c:v>
                  </c:pt>
                  <c:pt idx="130">
                    <c:v>11</c:v>
                  </c:pt>
                  <c:pt idx="131">
                    <c:v>12</c:v>
                  </c:pt>
                  <c:pt idx="132">
                    <c:v>1</c:v>
                  </c:pt>
                  <c:pt idx="133">
                    <c:v>2</c:v>
                  </c:pt>
                  <c:pt idx="134">
                    <c:v>3</c:v>
                  </c:pt>
                  <c:pt idx="135">
                    <c:v>4</c:v>
                  </c:pt>
                  <c:pt idx="136">
                    <c:v>5</c:v>
                  </c:pt>
                  <c:pt idx="137">
                    <c:v>6</c:v>
                  </c:pt>
                  <c:pt idx="138">
                    <c:v>7</c:v>
                  </c:pt>
                  <c:pt idx="139">
                    <c:v>8</c:v>
                  </c:pt>
                  <c:pt idx="140">
                    <c:v>9</c:v>
                  </c:pt>
                  <c:pt idx="141">
                    <c:v>10</c:v>
                  </c:pt>
                  <c:pt idx="142">
                    <c:v>11</c:v>
                  </c:pt>
                  <c:pt idx="143">
                    <c:v>12</c:v>
                  </c:pt>
                  <c:pt idx="144">
                    <c:v>1</c:v>
                  </c:pt>
                  <c:pt idx="145">
                    <c:v>2</c:v>
                  </c:pt>
                  <c:pt idx="146">
                    <c:v>3</c:v>
                  </c:pt>
                  <c:pt idx="147">
                    <c:v>4</c:v>
                  </c:pt>
                  <c:pt idx="148">
                    <c:v>5</c:v>
                  </c:pt>
                  <c:pt idx="149">
                    <c:v>6</c:v>
                  </c:pt>
                  <c:pt idx="150">
                    <c:v>7</c:v>
                  </c:pt>
                  <c:pt idx="151">
                    <c:v>8</c:v>
                  </c:pt>
                  <c:pt idx="152">
                    <c:v>9</c:v>
                  </c:pt>
                  <c:pt idx="153">
                    <c:v>10</c:v>
                  </c:pt>
                  <c:pt idx="154">
                    <c:v>11</c:v>
                  </c:pt>
                  <c:pt idx="155">
                    <c:v>12</c:v>
                  </c:pt>
                  <c:pt idx="156">
                    <c:v>1</c:v>
                  </c:pt>
                  <c:pt idx="157">
                    <c:v>2</c:v>
                  </c:pt>
                  <c:pt idx="158">
                    <c:v>3</c:v>
                  </c:pt>
                  <c:pt idx="159">
                    <c:v>4</c:v>
                  </c:pt>
                  <c:pt idx="160">
                    <c:v>5</c:v>
                  </c:pt>
                  <c:pt idx="161">
                    <c:v>6</c:v>
                  </c:pt>
                  <c:pt idx="162">
                    <c:v>7</c:v>
                  </c:pt>
                  <c:pt idx="163">
                    <c:v>8</c:v>
                  </c:pt>
                  <c:pt idx="164">
                    <c:v>9</c:v>
                  </c:pt>
                  <c:pt idx="165">
                    <c:v>10</c:v>
                  </c:pt>
                  <c:pt idx="166">
                    <c:v>11</c:v>
                  </c:pt>
                  <c:pt idx="167">
                    <c:v>12</c:v>
                  </c:pt>
                  <c:pt idx="168">
                    <c:v>1</c:v>
                  </c:pt>
                  <c:pt idx="169">
                    <c:v>2</c:v>
                  </c:pt>
                  <c:pt idx="170">
                    <c:v>3</c:v>
                  </c:pt>
                  <c:pt idx="171">
                    <c:v>4</c:v>
                  </c:pt>
                  <c:pt idx="172">
                    <c:v>5</c:v>
                  </c:pt>
                  <c:pt idx="173">
                    <c:v>6</c:v>
                  </c:pt>
                  <c:pt idx="174">
                    <c:v>7</c:v>
                  </c:pt>
                  <c:pt idx="175">
                    <c:v>8</c:v>
                  </c:pt>
                  <c:pt idx="176">
                    <c:v>9</c:v>
                  </c:pt>
                  <c:pt idx="177">
                    <c:v>10</c:v>
                  </c:pt>
                  <c:pt idx="178">
                    <c:v>11</c:v>
                  </c:pt>
                  <c:pt idx="179">
                    <c:v>12</c:v>
                  </c:pt>
                  <c:pt idx="180">
                    <c:v>1</c:v>
                  </c:pt>
                  <c:pt idx="181">
                    <c:v>2</c:v>
                  </c:pt>
                  <c:pt idx="182">
                    <c:v>3</c:v>
                  </c:pt>
                  <c:pt idx="183">
                    <c:v>4</c:v>
                  </c:pt>
                  <c:pt idx="184">
                    <c:v>5</c:v>
                  </c:pt>
                  <c:pt idx="185">
                    <c:v>6</c:v>
                  </c:pt>
                  <c:pt idx="186">
                    <c:v>7</c:v>
                  </c:pt>
                  <c:pt idx="187">
                    <c:v>8</c:v>
                  </c:pt>
                  <c:pt idx="188">
                    <c:v>9</c:v>
                  </c:pt>
                  <c:pt idx="189">
                    <c:v>10</c:v>
                  </c:pt>
                  <c:pt idx="190">
                    <c:v>11</c:v>
                  </c:pt>
                  <c:pt idx="191">
                    <c:v>12</c:v>
                  </c:pt>
                  <c:pt idx="192">
                    <c:v>1</c:v>
                  </c:pt>
                  <c:pt idx="193">
                    <c:v>2</c:v>
                  </c:pt>
                  <c:pt idx="194">
                    <c:v>3</c:v>
                  </c:pt>
                  <c:pt idx="195">
                    <c:v>4</c:v>
                  </c:pt>
                  <c:pt idx="196">
                    <c:v>5</c:v>
                  </c:pt>
                  <c:pt idx="197">
                    <c:v>6</c:v>
                  </c:pt>
                  <c:pt idx="198">
                    <c:v>7</c:v>
                  </c:pt>
                  <c:pt idx="199">
                    <c:v>8</c:v>
                  </c:pt>
                  <c:pt idx="200">
                    <c:v>9</c:v>
                  </c:pt>
                  <c:pt idx="201">
                    <c:v>10</c:v>
                  </c:pt>
                  <c:pt idx="202">
                    <c:v>11</c:v>
                  </c:pt>
                  <c:pt idx="203">
                    <c:v>12</c:v>
                  </c:pt>
                  <c:pt idx="204">
                    <c:v>1</c:v>
                  </c:pt>
                  <c:pt idx="205">
                    <c:v>2</c:v>
                  </c:pt>
                  <c:pt idx="206">
                    <c:v>3</c:v>
                  </c:pt>
                  <c:pt idx="207">
                    <c:v>4</c:v>
                  </c:pt>
                  <c:pt idx="208">
                    <c:v>5</c:v>
                  </c:pt>
                  <c:pt idx="209">
                    <c:v>6</c:v>
                  </c:pt>
                  <c:pt idx="210">
                    <c:v>7</c:v>
                  </c:pt>
                  <c:pt idx="211">
                    <c:v>8</c:v>
                  </c:pt>
                  <c:pt idx="212">
                    <c:v>9</c:v>
                  </c:pt>
                  <c:pt idx="213">
                    <c:v>10</c:v>
                  </c:pt>
                  <c:pt idx="214">
                    <c:v>11</c:v>
                  </c:pt>
                  <c:pt idx="215">
                    <c:v>12</c:v>
                  </c:pt>
                  <c:pt idx="216">
                    <c:v>1</c:v>
                  </c:pt>
                  <c:pt idx="217">
                    <c:v>2</c:v>
                  </c:pt>
                  <c:pt idx="218">
                    <c:v>3</c:v>
                  </c:pt>
                  <c:pt idx="219">
                    <c:v>4</c:v>
                  </c:pt>
                  <c:pt idx="220">
                    <c:v>5</c:v>
                  </c:pt>
                  <c:pt idx="221">
                    <c:v>6</c:v>
                  </c:pt>
                  <c:pt idx="222">
                    <c:v>7</c:v>
                  </c:pt>
                  <c:pt idx="223">
                    <c:v>8</c:v>
                  </c:pt>
                  <c:pt idx="224">
                    <c:v>9</c:v>
                  </c:pt>
                  <c:pt idx="225">
                    <c:v>10</c:v>
                  </c:pt>
                  <c:pt idx="226">
                    <c:v>11</c:v>
                  </c:pt>
                  <c:pt idx="227">
                    <c:v>12</c:v>
                  </c:pt>
                  <c:pt idx="228">
                    <c:v>1</c:v>
                  </c:pt>
                  <c:pt idx="229">
                    <c:v>2</c:v>
                  </c:pt>
                  <c:pt idx="230">
                    <c:v>3</c:v>
                  </c:pt>
                  <c:pt idx="231">
                    <c:v>4</c:v>
                  </c:pt>
                  <c:pt idx="232">
                    <c:v>5</c:v>
                  </c:pt>
                  <c:pt idx="233">
                    <c:v>6</c:v>
                  </c:pt>
                  <c:pt idx="234">
                    <c:v>7</c:v>
                  </c:pt>
                  <c:pt idx="235">
                    <c:v>8</c:v>
                  </c:pt>
                  <c:pt idx="236">
                    <c:v>9</c:v>
                  </c:pt>
                  <c:pt idx="237">
                    <c:v>10</c:v>
                  </c:pt>
                  <c:pt idx="238">
                    <c:v>11</c:v>
                  </c:pt>
                  <c:pt idx="239">
                    <c:v>12</c:v>
                  </c:pt>
                  <c:pt idx="240">
                    <c:v>1</c:v>
                  </c:pt>
                  <c:pt idx="241">
                    <c:v>2</c:v>
                  </c:pt>
                  <c:pt idx="242">
                    <c:v>3</c:v>
                  </c:pt>
                  <c:pt idx="243">
                    <c:v>4</c:v>
                  </c:pt>
                  <c:pt idx="244">
                    <c:v>5</c:v>
                  </c:pt>
                  <c:pt idx="245">
                    <c:v>6</c:v>
                  </c:pt>
                  <c:pt idx="246">
                    <c:v>7</c:v>
                  </c:pt>
                  <c:pt idx="247">
                    <c:v>8</c:v>
                  </c:pt>
                  <c:pt idx="248">
                    <c:v>9</c:v>
                  </c:pt>
                  <c:pt idx="249">
                    <c:v>10</c:v>
                  </c:pt>
                  <c:pt idx="250">
                    <c:v>11</c:v>
                  </c:pt>
                  <c:pt idx="251">
                    <c:v>12</c:v>
                  </c:pt>
                  <c:pt idx="252">
                    <c:v>1</c:v>
                  </c:pt>
                  <c:pt idx="253">
                    <c:v>2</c:v>
                  </c:pt>
                  <c:pt idx="254">
                    <c:v>3</c:v>
                  </c:pt>
                  <c:pt idx="255">
                    <c:v>4</c:v>
                  </c:pt>
                  <c:pt idx="256">
                    <c:v>5</c:v>
                  </c:pt>
                  <c:pt idx="257">
                    <c:v>6</c:v>
                  </c:pt>
                  <c:pt idx="258">
                    <c:v>7</c:v>
                  </c:pt>
                  <c:pt idx="259">
                    <c:v>8</c:v>
                  </c:pt>
                  <c:pt idx="260">
                    <c:v>9</c:v>
                  </c:pt>
                  <c:pt idx="261">
                    <c:v>10</c:v>
                  </c:pt>
                  <c:pt idx="262">
                    <c:v>11</c:v>
                  </c:pt>
                  <c:pt idx="263">
                    <c:v>12</c:v>
                  </c:pt>
                  <c:pt idx="264">
                    <c:v>1</c:v>
                  </c:pt>
                  <c:pt idx="265">
                    <c:v>2</c:v>
                  </c:pt>
                  <c:pt idx="266">
                    <c:v>3</c:v>
                  </c:pt>
                  <c:pt idx="267">
                    <c:v>4</c:v>
                  </c:pt>
                  <c:pt idx="268">
                    <c:v>5</c:v>
                  </c:pt>
                  <c:pt idx="269">
                    <c:v>6</c:v>
                  </c:pt>
                  <c:pt idx="270">
                    <c:v>7</c:v>
                  </c:pt>
                  <c:pt idx="271">
                    <c:v>8</c:v>
                  </c:pt>
                  <c:pt idx="272">
                    <c:v>9</c:v>
                  </c:pt>
                  <c:pt idx="273">
                    <c:v>10</c:v>
                  </c:pt>
                  <c:pt idx="274">
                    <c:v>11</c:v>
                  </c:pt>
                  <c:pt idx="275">
                    <c:v>12</c:v>
                  </c:pt>
                  <c:pt idx="276">
                    <c:v>1</c:v>
                  </c:pt>
                  <c:pt idx="277">
                    <c:v>2</c:v>
                  </c:pt>
                  <c:pt idx="278">
                    <c:v>3</c:v>
                  </c:pt>
                  <c:pt idx="279">
                    <c:v>4</c:v>
                  </c:pt>
                  <c:pt idx="280">
                    <c:v>5</c:v>
                  </c:pt>
                  <c:pt idx="281">
                    <c:v>6</c:v>
                  </c:pt>
                  <c:pt idx="282">
                    <c:v>7</c:v>
                  </c:pt>
                  <c:pt idx="283">
                    <c:v>8</c:v>
                  </c:pt>
                  <c:pt idx="284">
                    <c:v>9</c:v>
                  </c:pt>
                  <c:pt idx="285">
                    <c:v>10</c:v>
                  </c:pt>
                  <c:pt idx="286">
                    <c:v>11</c:v>
                  </c:pt>
                  <c:pt idx="287">
                    <c:v>12</c:v>
                  </c:pt>
                  <c:pt idx="288">
                    <c:v>1</c:v>
                  </c:pt>
                  <c:pt idx="289">
                    <c:v>2</c:v>
                  </c:pt>
                  <c:pt idx="290">
                    <c:v>3</c:v>
                  </c:pt>
                  <c:pt idx="291">
                    <c:v>4</c:v>
                  </c:pt>
                  <c:pt idx="292">
                    <c:v>5</c:v>
                  </c:pt>
                  <c:pt idx="293">
                    <c:v>6</c:v>
                  </c:pt>
                  <c:pt idx="294">
                    <c:v>7</c:v>
                  </c:pt>
                  <c:pt idx="295">
                    <c:v>8</c:v>
                  </c:pt>
                  <c:pt idx="296">
                    <c:v>9</c:v>
                  </c:pt>
                  <c:pt idx="297">
                    <c:v>10</c:v>
                  </c:pt>
                  <c:pt idx="298">
                    <c:v>11</c:v>
                  </c:pt>
                  <c:pt idx="299">
                    <c:v>12</c:v>
                  </c:pt>
                  <c:pt idx="300">
                    <c:v>1</c:v>
                  </c:pt>
                  <c:pt idx="301">
                    <c:v>2</c:v>
                  </c:pt>
                  <c:pt idx="302">
                    <c:v>3</c:v>
                  </c:pt>
                  <c:pt idx="303">
                    <c:v>4</c:v>
                  </c:pt>
                  <c:pt idx="304">
                    <c:v>5</c:v>
                  </c:pt>
                  <c:pt idx="305">
                    <c:v>6</c:v>
                  </c:pt>
                  <c:pt idx="306">
                    <c:v>7</c:v>
                  </c:pt>
                  <c:pt idx="307">
                    <c:v>8</c:v>
                  </c:pt>
                  <c:pt idx="308">
                    <c:v>9</c:v>
                  </c:pt>
                  <c:pt idx="309">
                    <c:v>10</c:v>
                  </c:pt>
                  <c:pt idx="310">
                    <c:v>11</c:v>
                  </c:pt>
                  <c:pt idx="311">
                    <c:v>12</c:v>
                  </c:pt>
                  <c:pt idx="312">
                    <c:v>1</c:v>
                  </c:pt>
                  <c:pt idx="313">
                    <c:v>2</c:v>
                  </c:pt>
                  <c:pt idx="314">
                    <c:v>3</c:v>
                  </c:pt>
                  <c:pt idx="315">
                    <c:v>4</c:v>
                  </c:pt>
                  <c:pt idx="316">
                    <c:v>5</c:v>
                  </c:pt>
                  <c:pt idx="317">
                    <c:v>6</c:v>
                  </c:pt>
                  <c:pt idx="318">
                    <c:v>7</c:v>
                  </c:pt>
                  <c:pt idx="319">
                    <c:v>8</c:v>
                  </c:pt>
                  <c:pt idx="320">
                    <c:v>9</c:v>
                  </c:pt>
                  <c:pt idx="321">
                    <c:v>10</c:v>
                  </c:pt>
                  <c:pt idx="322">
                    <c:v>11</c:v>
                  </c:pt>
                  <c:pt idx="323">
                    <c:v>12</c:v>
                  </c:pt>
                  <c:pt idx="324">
                    <c:v>1</c:v>
                  </c:pt>
                  <c:pt idx="325">
                    <c:v>2</c:v>
                  </c:pt>
                  <c:pt idx="326">
                    <c:v>3</c:v>
                  </c:pt>
                  <c:pt idx="327">
                    <c:v>4</c:v>
                  </c:pt>
                  <c:pt idx="328">
                    <c:v>5</c:v>
                  </c:pt>
                  <c:pt idx="329">
                    <c:v>6</c:v>
                  </c:pt>
                  <c:pt idx="330">
                    <c:v>7</c:v>
                  </c:pt>
                  <c:pt idx="331">
                    <c:v>8</c:v>
                  </c:pt>
                  <c:pt idx="332">
                    <c:v>9</c:v>
                  </c:pt>
                  <c:pt idx="333">
                    <c:v>10</c:v>
                  </c:pt>
                  <c:pt idx="334">
                    <c:v>11</c:v>
                  </c:pt>
                  <c:pt idx="335">
                    <c:v>12</c:v>
                  </c:pt>
                  <c:pt idx="336">
                    <c:v>1</c:v>
                  </c:pt>
                  <c:pt idx="337">
                    <c:v>2</c:v>
                  </c:pt>
                  <c:pt idx="338">
                    <c:v>3</c:v>
                  </c:pt>
                  <c:pt idx="339">
                    <c:v>4</c:v>
                  </c:pt>
                  <c:pt idx="340">
                    <c:v>5</c:v>
                  </c:pt>
                  <c:pt idx="341">
                    <c:v>6</c:v>
                  </c:pt>
                  <c:pt idx="342">
                    <c:v>7</c:v>
                  </c:pt>
                  <c:pt idx="343">
                    <c:v>8</c:v>
                  </c:pt>
                  <c:pt idx="344">
                    <c:v>9</c:v>
                  </c:pt>
                  <c:pt idx="345">
                    <c:v>10</c:v>
                  </c:pt>
                  <c:pt idx="346">
                    <c:v>11</c:v>
                  </c:pt>
                  <c:pt idx="347">
                    <c:v>12</c:v>
                  </c:pt>
                  <c:pt idx="348">
                    <c:v>1</c:v>
                  </c:pt>
                  <c:pt idx="349">
                    <c:v>2</c:v>
                  </c:pt>
                  <c:pt idx="350">
                    <c:v>3</c:v>
                  </c:pt>
                  <c:pt idx="351">
                    <c:v>4</c:v>
                  </c:pt>
                  <c:pt idx="352">
                    <c:v>5</c:v>
                  </c:pt>
                  <c:pt idx="353">
                    <c:v>6</c:v>
                  </c:pt>
                  <c:pt idx="354">
                    <c:v>7</c:v>
                  </c:pt>
                  <c:pt idx="355">
                    <c:v>8</c:v>
                  </c:pt>
                  <c:pt idx="356">
                    <c:v>9</c:v>
                  </c:pt>
                  <c:pt idx="357">
                    <c:v>10</c:v>
                  </c:pt>
                  <c:pt idx="358">
                    <c:v>11</c:v>
                  </c:pt>
                  <c:pt idx="359">
                    <c:v>12</c:v>
                  </c:pt>
                  <c:pt idx="360">
                    <c:v>1</c:v>
                  </c:pt>
                  <c:pt idx="361">
                    <c:v>2</c:v>
                  </c:pt>
                  <c:pt idx="362">
                    <c:v>3</c:v>
                  </c:pt>
                  <c:pt idx="363">
                    <c:v>4</c:v>
                  </c:pt>
                  <c:pt idx="364">
                    <c:v>5</c:v>
                  </c:pt>
                  <c:pt idx="365">
                    <c:v>6</c:v>
                  </c:pt>
                  <c:pt idx="366">
                    <c:v>7</c:v>
                  </c:pt>
                  <c:pt idx="367">
                    <c:v>8</c:v>
                  </c:pt>
                  <c:pt idx="368">
                    <c:v>9</c:v>
                  </c:pt>
                  <c:pt idx="369">
                    <c:v>10</c:v>
                  </c:pt>
                  <c:pt idx="370">
                    <c:v>11</c:v>
                  </c:pt>
                  <c:pt idx="371">
                    <c:v>12</c:v>
                  </c:pt>
                  <c:pt idx="372">
                    <c:v>1</c:v>
                  </c:pt>
                  <c:pt idx="373">
                    <c:v>2</c:v>
                  </c:pt>
                  <c:pt idx="374">
                    <c:v>3</c:v>
                  </c:pt>
                  <c:pt idx="375">
                    <c:v>4</c:v>
                  </c:pt>
                  <c:pt idx="376">
                    <c:v>5</c:v>
                  </c:pt>
                  <c:pt idx="377">
                    <c:v>6</c:v>
                  </c:pt>
                  <c:pt idx="378">
                    <c:v>7</c:v>
                  </c:pt>
                  <c:pt idx="379">
                    <c:v>8</c:v>
                  </c:pt>
                  <c:pt idx="380">
                    <c:v>9</c:v>
                  </c:pt>
                  <c:pt idx="381">
                    <c:v>10</c:v>
                  </c:pt>
                  <c:pt idx="382">
                    <c:v>11</c:v>
                  </c:pt>
                  <c:pt idx="383">
                    <c:v>12</c:v>
                  </c:pt>
                  <c:pt idx="384">
                    <c:v>1</c:v>
                  </c:pt>
                  <c:pt idx="385">
                    <c:v>2</c:v>
                  </c:pt>
                  <c:pt idx="386">
                    <c:v>3</c:v>
                  </c:pt>
                  <c:pt idx="387">
                    <c:v>4</c:v>
                  </c:pt>
                  <c:pt idx="388">
                    <c:v>5</c:v>
                  </c:pt>
                  <c:pt idx="389">
                    <c:v>6</c:v>
                  </c:pt>
                  <c:pt idx="390">
                    <c:v>7</c:v>
                  </c:pt>
                  <c:pt idx="391">
                    <c:v>8</c:v>
                  </c:pt>
                  <c:pt idx="392">
                    <c:v>9</c:v>
                  </c:pt>
                  <c:pt idx="393">
                    <c:v>10</c:v>
                  </c:pt>
                  <c:pt idx="394">
                    <c:v>11</c:v>
                  </c:pt>
                  <c:pt idx="395">
                    <c:v>12</c:v>
                  </c:pt>
                  <c:pt idx="396">
                    <c:v>1</c:v>
                  </c:pt>
                  <c:pt idx="397">
                    <c:v>2</c:v>
                  </c:pt>
                  <c:pt idx="398">
                    <c:v>3</c:v>
                  </c:pt>
                  <c:pt idx="399">
                    <c:v>4</c:v>
                  </c:pt>
                  <c:pt idx="400">
                    <c:v>5</c:v>
                  </c:pt>
                  <c:pt idx="401">
                    <c:v>6</c:v>
                  </c:pt>
                  <c:pt idx="402">
                    <c:v>7</c:v>
                  </c:pt>
                  <c:pt idx="403">
                    <c:v>8</c:v>
                  </c:pt>
                  <c:pt idx="404">
                    <c:v>9</c:v>
                  </c:pt>
                  <c:pt idx="405">
                    <c:v>10</c:v>
                  </c:pt>
                  <c:pt idx="406">
                    <c:v>11</c:v>
                  </c:pt>
                  <c:pt idx="407">
                    <c:v>12</c:v>
                  </c:pt>
                  <c:pt idx="408">
                    <c:v>1</c:v>
                  </c:pt>
                  <c:pt idx="409">
                    <c:v>2</c:v>
                  </c:pt>
                  <c:pt idx="410">
                    <c:v>3</c:v>
                  </c:pt>
                  <c:pt idx="411">
                    <c:v>4</c:v>
                  </c:pt>
                  <c:pt idx="412">
                    <c:v>5</c:v>
                  </c:pt>
                  <c:pt idx="413">
                    <c:v>6</c:v>
                  </c:pt>
                  <c:pt idx="414">
                    <c:v>7</c:v>
                  </c:pt>
                  <c:pt idx="415">
                    <c:v>8</c:v>
                  </c:pt>
                  <c:pt idx="416">
                    <c:v>9</c:v>
                  </c:pt>
                  <c:pt idx="417">
                    <c:v>10</c:v>
                  </c:pt>
                  <c:pt idx="418">
                    <c:v>11</c:v>
                  </c:pt>
                  <c:pt idx="419">
                    <c:v>12</c:v>
                  </c:pt>
                  <c:pt idx="420">
                    <c:v>1</c:v>
                  </c:pt>
                  <c:pt idx="421">
                    <c:v>2</c:v>
                  </c:pt>
                  <c:pt idx="422">
                    <c:v>3</c:v>
                  </c:pt>
                  <c:pt idx="423">
                    <c:v>4</c:v>
                  </c:pt>
                  <c:pt idx="424">
                    <c:v>5</c:v>
                  </c:pt>
                  <c:pt idx="425">
                    <c:v>6</c:v>
                  </c:pt>
                  <c:pt idx="426">
                    <c:v>7</c:v>
                  </c:pt>
                  <c:pt idx="427">
                    <c:v>8</c:v>
                  </c:pt>
                  <c:pt idx="428">
                    <c:v>9</c:v>
                  </c:pt>
                  <c:pt idx="429">
                    <c:v>10</c:v>
                  </c:pt>
                  <c:pt idx="430">
                    <c:v>11</c:v>
                  </c:pt>
                  <c:pt idx="431">
                    <c:v>12</c:v>
                  </c:pt>
                  <c:pt idx="432">
                    <c:v>1</c:v>
                  </c:pt>
                  <c:pt idx="433">
                    <c:v>2</c:v>
                  </c:pt>
                  <c:pt idx="434">
                    <c:v>3</c:v>
                  </c:pt>
                  <c:pt idx="435">
                    <c:v>4</c:v>
                  </c:pt>
                  <c:pt idx="436">
                    <c:v>5</c:v>
                  </c:pt>
                </c:lvl>
                <c:lvl>
                  <c:pt idx="0">
                    <c:v>1989</c:v>
                  </c:pt>
                  <c:pt idx="12">
                    <c:v>1990</c:v>
                  </c:pt>
                  <c:pt idx="24">
                    <c:v>1991</c:v>
                  </c:pt>
                  <c:pt idx="36">
                    <c:v>1992</c:v>
                  </c:pt>
                  <c:pt idx="48">
                    <c:v>1993</c:v>
                  </c:pt>
                  <c:pt idx="60">
                    <c:v>1994</c:v>
                  </c:pt>
                  <c:pt idx="72">
                    <c:v>1995</c:v>
                  </c:pt>
                  <c:pt idx="84">
                    <c:v>1996</c:v>
                  </c:pt>
                  <c:pt idx="96">
                    <c:v>1997</c:v>
                  </c:pt>
                  <c:pt idx="108">
                    <c:v>1998</c:v>
                  </c:pt>
                  <c:pt idx="120">
                    <c:v>1999</c:v>
                  </c:pt>
                  <c:pt idx="132">
                    <c:v>2000</c:v>
                  </c:pt>
                  <c:pt idx="144">
                    <c:v>2001</c:v>
                  </c:pt>
                  <c:pt idx="156">
                    <c:v>2002</c:v>
                  </c:pt>
                  <c:pt idx="168">
                    <c:v>2003</c:v>
                  </c:pt>
                  <c:pt idx="180">
                    <c:v>2004</c:v>
                  </c:pt>
                  <c:pt idx="192">
                    <c:v>2005</c:v>
                  </c:pt>
                  <c:pt idx="204">
                    <c:v>2006</c:v>
                  </c:pt>
                  <c:pt idx="216">
                    <c:v>2007</c:v>
                  </c:pt>
                  <c:pt idx="228">
                    <c:v>2008</c:v>
                  </c:pt>
                  <c:pt idx="240">
                    <c:v>2009</c:v>
                  </c:pt>
                  <c:pt idx="252">
                    <c:v>2010</c:v>
                  </c:pt>
                  <c:pt idx="264">
                    <c:v>2011</c:v>
                  </c:pt>
                  <c:pt idx="276">
                    <c:v>2012</c:v>
                  </c:pt>
                  <c:pt idx="288">
                    <c:v>2013</c:v>
                  </c:pt>
                  <c:pt idx="300">
                    <c:v>2014</c:v>
                  </c:pt>
                  <c:pt idx="312">
                    <c:v>2015</c:v>
                  </c:pt>
                  <c:pt idx="324">
                    <c:v>2016</c:v>
                  </c:pt>
                  <c:pt idx="336">
                    <c:v>2017</c:v>
                  </c:pt>
                  <c:pt idx="348">
                    <c:v>2018</c:v>
                  </c:pt>
                  <c:pt idx="360">
                    <c:v>2019</c:v>
                  </c:pt>
                  <c:pt idx="372">
                    <c:v>2020</c:v>
                  </c:pt>
                  <c:pt idx="384">
                    <c:v>2021</c:v>
                  </c:pt>
                  <c:pt idx="396">
                    <c:v>2022</c:v>
                  </c:pt>
                  <c:pt idx="408">
                    <c:v>2023</c:v>
                  </c:pt>
                  <c:pt idx="420">
                    <c:v>2024</c:v>
                  </c:pt>
                  <c:pt idx="432">
                    <c:v>2025</c:v>
                  </c:pt>
                </c:lvl>
              </c:multiLvlStrCache>
            </c:multiLvlStrRef>
          </c:cat>
          <c:val>
            <c:numRef>
              <c:f>G!$F$2:$F$438</c:f>
              <c:numCache>
                <c:formatCode>0.0</c:formatCode>
                <c:ptCount val="437"/>
                <c:pt idx="0">
                  <c:v>91.737701637729316</c:v>
                </c:pt>
                <c:pt idx="1">
                  <c:v>86.480158062888819</c:v>
                </c:pt>
                <c:pt idx="2">
                  <c:v>95.26154977432931</c:v>
                </c:pt>
                <c:pt idx="3">
                  <c:v>90.153358836616178</c:v>
                </c:pt>
                <c:pt idx="4">
                  <c:v>88.155825383058669</c:v>
                </c:pt>
                <c:pt idx="5">
                  <c:v>95.178396114297499</c:v>
                </c:pt>
                <c:pt idx="6">
                  <c:v>89.115268011821044</c:v>
                </c:pt>
                <c:pt idx="7">
                  <c:v>102.2474326949764</c:v>
                </c:pt>
                <c:pt idx="8">
                  <c:v>94.872271249419398</c:v>
                </c:pt>
                <c:pt idx="9">
                  <c:v>94.636103781882127</c:v>
                </c:pt>
                <c:pt idx="10">
                  <c:v>97.312460765850588</c:v>
                </c:pt>
                <c:pt idx="11">
                  <c:v>96.771230191596231</c:v>
                </c:pt>
                <c:pt idx="12">
                  <c:v>98.228796523876412</c:v>
                </c:pt>
                <c:pt idx="13">
                  <c:v>105.15999025341129</c:v>
                </c:pt>
                <c:pt idx="14">
                  <c:v>104.41941610384634</c:v>
                </c:pt>
                <c:pt idx="15">
                  <c:v>101.15950536968195</c:v>
                </c:pt>
                <c:pt idx="16">
                  <c:v>104.30190850100878</c:v>
                </c:pt>
                <c:pt idx="17">
                  <c:v>101.63608821509173</c:v>
                </c:pt>
                <c:pt idx="18">
                  <c:v>103.09806201550388</c:v>
                </c:pt>
                <c:pt idx="19">
                  <c:v>111.66753248831699</c:v>
                </c:pt>
                <c:pt idx="20">
                  <c:v>99.604402469498766</c:v>
                </c:pt>
                <c:pt idx="21">
                  <c:v>109.73683939437497</c:v>
                </c:pt>
                <c:pt idx="22">
                  <c:v>103.85684580934102</c:v>
                </c:pt>
                <c:pt idx="23">
                  <c:v>103.32689517591585</c:v>
                </c:pt>
                <c:pt idx="24">
                  <c:v>111.1706358999671</c:v>
                </c:pt>
                <c:pt idx="25">
                  <c:v>107.3073359169275</c:v>
                </c:pt>
                <c:pt idx="26">
                  <c:v>100.13088424585115</c:v>
                </c:pt>
                <c:pt idx="27">
                  <c:v>96.470811018546058</c:v>
                </c:pt>
                <c:pt idx="28">
                  <c:v>101.43544371447936</c:v>
                </c:pt>
                <c:pt idx="29">
                  <c:v>95.662276341948299</c:v>
                </c:pt>
                <c:pt idx="30">
                  <c:v>108.95108942094045</c:v>
                </c:pt>
                <c:pt idx="31">
                  <c:v>107.92545561169253</c:v>
                </c:pt>
                <c:pt idx="32">
                  <c:v>101.85814106171449</c:v>
                </c:pt>
                <c:pt idx="33">
                  <c:v>107.3157016836826</c:v>
                </c:pt>
                <c:pt idx="34">
                  <c:v>111.0759292732666</c:v>
                </c:pt>
                <c:pt idx="35">
                  <c:v>108.50632664028529</c:v>
                </c:pt>
                <c:pt idx="36">
                  <c:v>115.34492151431211</c:v>
                </c:pt>
                <c:pt idx="37">
                  <c:v>107.42665438571632</c:v>
                </c:pt>
                <c:pt idx="38">
                  <c:v>109.37207716289944</c:v>
                </c:pt>
                <c:pt idx="39">
                  <c:v>103.74327141236527</c:v>
                </c:pt>
                <c:pt idx="40">
                  <c:v>101.58903362617389</c:v>
                </c:pt>
                <c:pt idx="41">
                  <c:v>105.35504531313404</c:v>
                </c:pt>
                <c:pt idx="42">
                  <c:v>106.65744886144344</c:v>
                </c:pt>
                <c:pt idx="43">
                  <c:v>99.324987053340251</c:v>
                </c:pt>
                <c:pt idx="44">
                  <c:v>108.18166534810128</c:v>
                </c:pt>
                <c:pt idx="45">
                  <c:v>98.003887605850664</c:v>
                </c:pt>
                <c:pt idx="46">
                  <c:v>103.86427722772279</c:v>
                </c:pt>
                <c:pt idx="47">
                  <c:v>100.37898702385937</c:v>
                </c:pt>
                <c:pt idx="48">
                  <c:v>104.72652928788324</c:v>
                </c:pt>
                <c:pt idx="49">
                  <c:v>111.7701581557432</c:v>
                </c:pt>
                <c:pt idx="50">
                  <c:v>113.77818465491923</c:v>
                </c:pt>
                <c:pt idx="51">
                  <c:v>99.59807594994939</c:v>
                </c:pt>
                <c:pt idx="52">
                  <c:v>99.436209363129606</c:v>
                </c:pt>
                <c:pt idx="53">
                  <c:v>99.790667406054297</c:v>
                </c:pt>
                <c:pt idx="54">
                  <c:v>99.302111815394795</c:v>
                </c:pt>
                <c:pt idx="55">
                  <c:v>98.437678621073161</c:v>
                </c:pt>
                <c:pt idx="56">
                  <c:v>102.60648276441195</c:v>
                </c:pt>
                <c:pt idx="57">
                  <c:v>93.640421010760775</c:v>
                </c:pt>
                <c:pt idx="58">
                  <c:v>99.617532550421245</c:v>
                </c:pt>
                <c:pt idx="59">
                  <c:v>90.413497765006397</c:v>
                </c:pt>
                <c:pt idx="60">
                  <c:v>95.14184511832903</c:v>
                </c:pt>
                <c:pt idx="61">
                  <c:v>97.800256893860563</c:v>
                </c:pt>
                <c:pt idx="62">
                  <c:v>103.04859727269178</c:v>
                </c:pt>
                <c:pt idx="63">
                  <c:v>91.834697031683277</c:v>
                </c:pt>
                <c:pt idx="64">
                  <c:v>87.652677386045156</c:v>
                </c:pt>
                <c:pt idx="65">
                  <c:v>99.267566653990798</c:v>
                </c:pt>
                <c:pt idx="66">
                  <c:v>91.523333741980295</c:v>
                </c:pt>
                <c:pt idx="67">
                  <c:v>92.023542782919307</c:v>
                </c:pt>
                <c:pt idx="68">
                  <c:v>95.037244689542476</c:v>
                </c:pt>
                <c:pt idx="69">
                  <c:v>90.334364610269674</c:v>
                </c:pt>
                <c:pt idx="70">
                  <c:v>95.43468260798295</c:v>
                </c:pt>
                <c:pt idx="71">
                  <c:v>94.792621458388851</c:v>
                </c:pt>
                <c:pt idx="72">
                  <c:v>90.267268538110685</c:v>
                </c:pt>
                <c:pt idx="73">
                  <c:v>100.89929073562638</c:v>
                </c:pt>
                <c:pt idx="74">
                  <c:v>102.6633889327172</c:v>
                </c:pt>
                <c:pt idx="75">
                  <c:v>98.697244355909675</c:v>
                </c:pt>
                <c:pt idx="76">
                  <c:v>91.389161968097909</c:v>
                </c:pt>
                <c:pt idx="77">
                  <c:v>93.267320058079221</c:v>
                </c:pt>
                <c:pt idx="78">
                  <c:v>88.110888402980223</c:v>
                </c:pt>
                <c:pt idx="79">
                  <c:v>90.211052603584903</c:v>
                </c:pt>
                <c:pt idx="80">
                  <c:v>88.185876393110419</c:v>
                </c:pt>
                <c:pt idx="81">
                  <c:v>86.234216862553041</c:v>
                </c:pt>
                <c:pt idx="82">
                  <c:v>88.752380952380946</c:v>
                </c:pt>
                <c:pt idx="83">
                  <c:v>88.059824838667168</c:v>
                </c:pt>
                <c:pt idx="84">
                  <c:v>92.097036677753124</c:v>
                </c:pt>
                <c:pt idx="85">
                  <c:v>100.33576758409784</c:v>
                </c:pt>
                <c:pt idx="86">
                  <c:v>91.771616430260039</c:v>
                </c:pt>
                <c:pt idx="87">
                  <c:v>89.229807395654262</c:v>
                </c:pt>
                <c:pt idx="88">
                  <c:v>94.238828228398546</c:v>
                </c:pt>
                <c:pt idx="89">
                  <c:v>87.856204861540988</c:v>
                </c:pt>
                <c:pt idx="90">
                  <c:v>97.593492703760788</c:v>
                </c:pt>
                <c:pt idx="91">
                  <c:v>87.677662528157555</c:v>
                </c:pt>
                <c:pt idx="92">
                  <c:v>98.280478413534425</c:v>
                </c:pt>
                <c:pt idx="93">
                  <c:v>102.75642232816841</c:v>
                </c:pt>
                <c:pt idx="94">
                  <c:v>99.512222878519367</c:v>
                </c:pt>
                <c:pt idx="95">
                  <c:v>97.369273127753289</c:v>
                </c:pt>
                <c:pt idx="96">
                  <c:v>113.13448113840782</c:v>
                </c:pt>
                <c:pt idx="97">
                  <c:v>101.49790723083034</c:v>
                </c:pt>
                <c:pt idx="98">
                  <c:v>108.45589184608173</c:v>
                </c:pt>
                <c:pt idx="99">
                  <c:v>107.5229755240203</c:v>
                </c:pt>
                <c:pt idx="100">
                  <c:v>114.75318374006159</c:v>
                </c:pt>
                <c:pt idx="101">
                  <c:v>111.90776201493749</c:v>
                </c:pt>
                <c:pt idx="102">
                  <c:v>110.52888625957134</c:v>
                </c:pt>
                <c:pt idx="103">
                  <c:v>98.376886221239374</c:v>
                </c:pt>
                <c:pt idx="104">
                  <c:v>104.03477685624014</c:v>
                </c:pt>
                <c:pt idx="105">
                  <c:v>103.20196807046516</c:v>
                </c:pt>
                <c:pt idx="106">
                  <c:v>94.284596767820432</c:v>
                </c:pt>
                <c:pt idx="107">
                  <c:v>101.75223248901524</c:v>
                </c:pt>
                <c:pt idx="108">
                  <c:v>103.810624889829</c:v>
                </c:pt>
                <c:pt idx="109">
                  <c:v>103.48759414803422</c:v>
                </c:pt>
                <c:pt idx="110">
                  <c:v>99.00262485607368</c:v>
                </c:pt>
                <c:pt idx="111">
                  <c:v>95.265385462070171</c:v>
                </c:pt>
                <c:pt idx="112">
                  <c:v>95.427965982569589</c:v>
                </c:pt>
                <c:pt idx="113">
                  <c:v>102.9151620511569</c:v>
                </c:pt>
                <c:pt idx="114">
                  <c:v>102.08657893724266</c:v>
                </c:pt>
                <c:pt idx="115">
                  <c:v>95.331427412814264</c:v>
                </c:pt>
                <c:pt idx="116">
                  <c:v>100.22417445851579</c:v>
                </c:pt>
                <c:pt idx="117">
                  <c:v>107.83586170086583</c:v>
                </c:pt>
                <c:pt idx="118">
                  <c:v>100.24959518990354</c:v>
                </c:pt>
                <c:pt idx="119">
                  <c:v>101.56505292382437</c:v>
                </c:pt>
                <c:pt idx="120">
                  <c:v>100.94065213538899</c:v>
                </c:pt>
                <c:pt idx="121">
                  <c:v>101.63814692465</c:v>
                </c:pt>
                <c:pt idx="122">
                  <c:v>102.80279106010698</c:v>
                </c:pt>
                <c:pt idx="123">
                  <c:v>92.498339343751411</c:v>
                </c:pt>
                <c:pt idx="124">
                  <c:v>97.516486229819591</c:v>
                </c:pt>
                <c:pt idx="125">
                  <c:v>101.34189172823061</c:v>
                </c:pt>
                <c:pt idx="126">
                  <c:v>99.744723618090461</c:v>
                </c:pt>
                <c:pt idx="127">
                  <c:v>106.2316445318905</c:v>
                </c:pt>
                <c:pt idx="128">
                  <c:v>108.50747455842793</c:v>
                </c:pt>
                <c:pt idx="129">
                  <c:v>102.57084083723538</c:v>
                </c:pt>
                <c:pt idx="130">
                  <c:v>107.45382988065302</c:v>
                </c:pt>
                <c:pt idx="131">
                  <c:v>102.72146504666313</c:v>
                </c:pt>
                <c:pt idx="132">
                  <c:v>101.66526337060486</c:v>
                </c:pt>
                <c:pt idx="133">
                  <c:v>108.3140293637847</c:v>
                </c:pt>
                <c:pt idx="134">
                  <c:v>107.70808823529411</c:v>
                </c:pt>
                <c:pt idx="135">
                  <c:v>106.8700267916946</c:v>
                </c:pt>
                <c:pt idx="136">
                  <c:v>107.56057696866262</c:v>
                </c:pt>
                <c:pt idx="137">
                  <c:v>111.70203534868841</c:v>
                </c:pt>
                <c:pt idx="138">
                  <c:v>105.46620142309797</c:v>
                </c:pt>
                <c:pt idx="139">
                  <c:v>113.78778065630397</c:v>
                </c:pt>
                <c:pt idx="140">
                  <c:v>99.51605974619693</c:v>
                </c:pt>
                <c:pt idx="141">
                  <c:v>104.62416247906197</c:v>
                </c:pt>
                <c:pt idx="142">
                  <c:v>105.91113569321537</c:v>
                </c:pt>
                <c:pt idx="143">
                  <c:v>107.80296545063437</c:v>
                </c:pt>
                <c:pt idx="144">
                  <c:v>102.39094344715885</c:v>
                </c:pt>
                <c:pt idx="145">
                  <c:v>106.81787720317644</c:v>
                </c:pt>
                <c:pt idx="146">
                  <c:v>102.62136905389727</c:v>
                </c:pt>
                <c:pt idx="147">
                  <c:v>103.57584942775392</c:v>
                </c:pt>
                <c:pt idx="148">
                  <c:v>106.48249811249526</c:v>
                </c:pt>
                <c:pt idx="149">
                  <c:v>105.45139879537166</c:v>
                </c:pt>
                <c:pt idx="150">
                  <c:v>107.73826400185915</c:v>
                </c:pt>
                <c:pt idx="151">
                  <c:v>117.84431409849923</c:v>
                </c:pt>
                <c:pt idx="152">
                  <c:v>102.69936034115139</c:v>
                </c:pt>
                <c:pt idx="153">
                  <c:v>108.13739215686272</c:v>
                </c:pt>
                <c:pt idx="154">
                  <c:v>103.97739682539682</c:v>
                </c:pt>
                <c:pt idx="155">
                  <c:v>99.17825859589486</c:v>
                </c:pt>
                <c:pt idx="156">
                  <c:v>110.4427185322396</c:v>
                </c:pt>
                <c:pt idx="157">
                  <c:v>108.35740867319817</c:v>
                </c:pt>
                <c:pt idx="158">
                  <c:v>105.60566715491386</c:v>
                </c:pt>
                <c:pt idx="159">
                  <c:v>110.63127989118513</c:v>
                </c:pt>
                <c:pt idx="160">
                  <c:v>117.29783626528479</c:v>
                </c:pt>
                <c:pt idx="161">
                  <c:v>105.21824656671784</c:v>
                </c:pt>
                <c:pt idx="162">
                  <c:v>111.80519441298607</c:v>
                </c:pt>
                <c:pt idx="163">
                  <c:v>116.99370313302519</c:v>
                </c:pt>
                <c:pt idx="164">
                  <c:v>113.44014237078306</c:v>
                </c:pt>
                <c:pt idx="165">
                  <c:v>113.67080761904764</c:v>
                </c:pt>
                <c:pt idx="166">
                  <c:v>115.97993098367651</c:v>
                </c:pt>
                <c:pt idx="167">
                  <c:v>115.68473181546861</c:v>
                </c:pt>
                <c:pt idx="168">
                  <c:v>119.75766921281559</c:v>
                </c:pt>
                <c:pt idx="169">
                  <c:v>110.23720084511255</c:v>
                </c:pt>
                <c:pt idx="170">
                  <c:v>106.05324633604224</c:v>
                </c:pt>
                <c:pt idx="171">
                  <c:v>110.79083877995642</c:v>
                </c:pt>
                <c:pt idx="172">
                  <c:v>112.86077956275446</c:v>
                </c:pt>
                <c:pt idx="173">
                  <c:v>109.29478176902279</c:v>
                </c:pt>
                <c:pt idx="174">
                  <c:v>109.26251927737385</c:v>
                </c:pt>
                <c:pt idx="175">
                  <c:v>111.50892525708551</c:v>
                </c:pt>
                <c:pt idx="176">
                  <c:v>113.8641932943294</c:v>
                </c:pt>
                <c:pt idx="177">
                  <c:v>114.56086461888508</c:v>
                </c:pt>
                <c:pt idx="178">
                  <c:v>108.92828877512322</c:v>
                </c:pt>
                <c:pt idx="179">
                  <c:v>112.67444520491125</c:v>
                </c:pt>
                <c:pt idx="180">
                  <c:v>116.32830004520609</c:v>
                </c:pt>
                <c:pt idx="181">
                  <c:v>114.54227199354318</c:v>
                </c:pt>
                <c:pt idx="182">
                  <c:v>117.36252482914182</c:v>
                </c:pt>
                <c:pt idx="183">
                  <c:v>122.71761385139396</c:v>
                </c:pt>
                <c:pt idx="184">
                  <c:v>110.76134657118058</c:v>
                </c:pt>
                <c:pt idx="185">
                  <c:v>119.03883998217071</c:v>
                </c:pt>
                <c:pt idx="186">
                  <c:v>113.83923314980746</c:v>
                </c:pt>
                <c:pt idx="187">
                  <c:v>116.23424105625941</c:v>
                </c:pt>
                <c:pt idx="188">
                  <c:v>121.00275983504851</c:v>
                </c:pt>
                <c:pt idx="189">
                  <c:v>111.63426974448316</c:v>
                </c:pt>
                <c:pt idx="190">
                  <c:v>117.57153142580381</c:v>
                </c:pt>
                <c:pt idx="191">
                  <c:v>111.38397632796824</c:v>
                </c:pt>
                <c:pt idx="192">
                  <c:v>121.00381940207443</c:v>
                </c:pt>
                <c:pt idx="193">
                  <c:v>119.80312936874935</c:v>
                </c:pt>
                <c:pt idx="194">
                  <c:v>121.19020310633215</c:v>
                </c:pt>
                <c:pt idx="195">
                  <c:v>126.62504339201585</c:v>
                </c:pt>
                <c:pt idx="196">
                  <c:v>117.18610350671361</c:v>
                </c:pt>
                <c:pt idx="197">
                  <c:v>120.3115278695748</c:v>
                </c:pt>
                <c:pt idx="198">
                  <c:v>114.50906741331035</c:v>
                </c:pt>
                <c:pt idx="199">
                  <c:v>117.76937064923996</c:v>
                </c:pt>
                <c:pt idx="200">
                  <c:v>122.91841261357561</c:v>
                </c:pt>
                <c:pt idx="201">
                  <c:v>110.93346278317151</c:v>
                </c:pt>
                <c:pt idx="202">
                  <c:v>123.54614678899085</c:v>
                </c:pt>
                <c:pt idx="203">
                  <c:v>126.26531197704998</c:v>
                </c:pt>
                <c:pt idx="204">
                  <c:v>129.97230205859066</c:v>
                </c:pt>
                <c:pt idx="205">
                  <c:v>129.72910356832031</c:v>
                </c:pt>
                <c:pt idx="206">
                  <c:v>133.04167066270261</c:v>
                </c:pt>
                <c:pt idx="207">
                  <c:v>134.6068564523159</c:v>
                </c:pt>
                <c:pt idx="208">
                  <c:v>127.47021919879063</c:v>
                </c:pt>
                <c:pt idx="209">
                  <c:v>133.88822196253409</c:v>
                </c:pt>
                <c:pt idx="210">
                  <c:v>126.30984147025815</c:v>
                </c:pt>
                <c:pt idx="211">
                  <c:v>136.1613957041431</c:v>
                </c:pt>
                <c:pt idx="212">
                  <c:v>129.47265619618381</c:v>
                </c:pt>
                <c:pt idx="213">
                  <c:v>134.12643967173042</c:v>
                </c:pt>
                <c:pt idx="214">
                  <c:v>139.00795099151117</c:v>
                </c:pt>
                <c:pt idx="215">
                  <c:v>142.84500303997569</c:v>
                </c:pt>
                <c:pt idx="216">
                  <c:v>140.09765613114254</c:v>
                </c:pt>
                <c:pt idx="217">
                  <c:v>138.44485626696149</c:v>
                </c:pt>
                <c:pt idx="218">
                  <c:v>136.78153650911568</c:v>
                </c:pt>
                <c:pt idx="219">
                  <c:v>137.32124508915081</c:v>
                </c:pt>
                <c:pt idx="220">
                  <c:v>143.03747451732823</c:v>
                </c:pt>
                <c:pt idx="221">
                  <c:v>139.96344422933223</c:v>
                </c:pt>
                <c:pt idx="222">
                  <c:v>125.00644726910939</c:v>
                </c:pt>
                <c:pt idx="223">
                  <c:v>151.96104156075242</c:v>
                </c:pt>
                <c:pt idx="224">
                  <c:v>141.39816248709494</c:v>
                </c:pt>
                <c:pt idx="225">
                  <c:v>152.73216701309843</c:v>
                </c:pt>
                <c:pt idx="226">
                  <c:v>150.68914034915656</c:v>
                </c:pt>
                <c:pt idx="227">
                  <c:v>148.63190960207612</c:v>
                </c:pt>
                <c:pt idx="228">
                  <c:v>152.83453871617732</c:v>
                </c:pt>
                <c:pt idx="229">
                  <c:v>152.23638752684039</c:v>
                </c:pt>
                <c:pt idx="230">
                  <c:v>142.41044933020964</c:v>
                </c:pt>
                <c:pt idx="231">
                  <c:v>144.8087381107965</c:v>
                </c:pt>
                <c:pt idx="232">
                  <c:v>152.16472403153924</c:v>
                </c:pt>
                <c:pt idx="233">
                  <c:v>146.14593991866718</c:v>
                </c:pt>
                <c:pt idx="234">
                  <c:v>153.20120474039155</c:v>
                </c:pt>
                <c:pt idx="235">
                  <c:v>135.14108890533763</c:v>
                </c:pt>
                <c:pt idx="236">
                  <c:v>142.34096910693265</c:v>
                </c:pt>
                <c:pt idx="237">
                  <c:v>135.93442649074163</c:v>
                </c:pt>
                <c:pt idx="238">
                  <c:v>114.13129152487443</c:v>
                </c:pt>
                <c:pt idx="239">
                  <c:v>105.09991676618537</c:v>
                </c:pt>
                <c:pt idx="240">
                  <c:v>80.410467636470472</c:v>
                </c:pt>
                <c:pt idx="241">
                  <c:v>58.740089633011991</c:v>
                </c:pt>
                <c:pt idx="242">
                  <c:v>63.307188770205116</c:v>
                </c:pt>
                <c:pt idx="243">
                  <c:v>69.707670165932939</c:v>
                </c:pt>
                <c:pt idx="244">
                  <c:v>85.560509739881013</c:v>
                </c:pt>
                <c:pt idx="245">
                  <c:v>93.993290151137671</c:v>
                </c:pt>
                <c:pt idx="246">
                  <c:v>101.72807017543859</c:v>
                </c:pt>
                <c:pt idx="247">
                  <c:v>98.080830517665703</c:v>
                </c:pt>
                <c:pt idx="248">
                  <c:v>108.70818379297316</c:v>
                </c:pt>
                <c:pt idx="249">
                  <c:v>108.66892192363889</c:v>
                </c:pt>
                <c:pt idx="250">
                  <c:v>114.40994855572598</c:v>
                </c:pt>
                <c:pt idx="251">
                  <c:v>116.67725951139948</c:v>
                </c:pt>
                <c:pt idx="252">
                  <c:v>115.76433231285077</c:v>
                </c:pt>
                <c:pt idx="253">
                  <c:v>119.26383087839653</c:v>
                </c:pt>
                <c:pt idx="254">
                  <c:v>124.47736896101472</c:v>
                </c:pt>
                <c:pt idx="255">
                  <c:v>116.3447172284644</c:v>
                </c:pt>
                <c:pt idx="256">
                  <c:v>117.16243571762503</c:v>
                </c:pt>
                <c:pt idx="257">
                  <c:v>119.1459236199627</c:v>
                </c:pt>
                <c:pt idx="258">
                  <c:v>121.14468032706134</c:v>
                </c:pt>
                <c:pt idx="259">
                  <c:v>121.28442958008176</c:v>
                </c:pt>
                <c:pt idx="260">
                  <c:v>121.71367684478369</c:v>
                </c:pt>
                <c:pt idx="261">
                  <c:v>102.67682517504979</c:v>
                </c:pt>
                <c:pt idx="262">
                  <c:v>109.83986542841562</c:v>
                </c:pt>
                <c:pt idx="263">
                  <c:v>113.23723783668689</c:v>
                </c:pt>
                <c:pt idx="264">
                  <c:v>109.82846264209248</c:v>
                </c:pt>
                <c:pt idx="265">
                  <c:v>112.79773071486268</c:v>
                </c:pt>
                <c:pt idx="266">
                  <c:v>56.297435897435896</c:v>
                </c:pt>
                <c:pt idx="267">
                  <c:v>48.658654193237879</c:v>
                </c:pt>
                <c:pt idx="268">
                  <c:v>80.397980442176888</c:v>
                </c:pt>
                <c:pt idx="269">
                  <c:v>99.955183137525921</c:v>
                </c:pt>
                <c:pt idx="270">
                  <c:v>106.97377390270486</c:v>
                </c:pt>
                <c:pt idx="271">
                  <c:v>119.54550048709206</c:v>
                </c:pt>
                <c:pt idx="272">
                  <c:v>113.44254832146487</c:v>
                </c:pt>
                <c:pt idx="273">
                  <c:v>120.27877656519242</c:v>
                </c:pt>
                <c:pt idx="274">
                  <c:v>109.5723422086007</c:v>
                </c:pt>
                <c:pt idx="275">
                  <c:v>122.21466512702079</c:v>
                </c:pt>
                <c:pt idx="276">
                  <c:v>125.58761644832603</c:v>
                </c:pt>
                <c:pt idx="277">
                  <c:v>129.77909452736316</c:v>
                </c:pt>
                <c:pt idx="278">
                  <c:v>133.07838092893485</c:v>
                </c:pt>
                <c:pt idx="279">
                  <c:v>132.29162662662662</c:v>
                </c:pt>
                <c:pt idx="280">
                  <c:v>126.81819089855766</c:v>
                </c:pt>
                <c:pt idx="281">
                  <c:v>118.60737068823779</c:v>
                </c:pt>
                <c:pt idx="282">
                  <c:v>123.89430880330121</c:v>
                </c:pt>
                <c:pt idx="283">
                  <c:v>120.0733880011214</c:v>
                </c:pt>
                <c:pt idx="284">
                  <c:v>98.740401519432368</c:v>
                </c:pt>
                <c:pt idx="285">
                  <c:v>104.17505942056913</c:v>
                </c:pt>
                <c:pt idx="286">
                  <c:v>100.45639836134588</c:v>
                </c:pt>
                <c:pt idx="287">
                  <c:v>100.7293256190778</c:v>
                </c:pt>
                <c:pt idx="288">
                  <c:v>114.30724892107381</c:v>
                </c:pt>
                <c:pt idx="289">
                  <c:v>112.46972378653793</c:v>
                </c:pt>
                <c:pt idx="290">
                  <c:v>113.97601957038972</c:v>
                </c:pt>
                <c:pt idx="291">
                  <c:v>125.95147838045544</c:v>
                </c:pt>
                <c:pt idx="292">
                  <c:v>121.09240506329112</c:v>
                </c:pt>
                <c:pt idx="293">
                  <c:v>110.20594716580379</c:v>
                </c:pt>
                <c:pt idx="294">
                  <c:v>122.52178002659659</c:v>
                </c:pt>
                <c:pt idx="295">
                  <c:v>111.90905679958487</c:v>
                </c:pt>
                <c:pt idx="296">
                  <c:v>115.25528870398385</c:v>
                </c:pt>
                <c:pt idx="297">
                  <c:v>116.76790076335877</c:v>
                </c:pt>
                <c:pt idx="298">
                  <c:v>113.2424837242778</c:v>
                </c:pt>
                <c:pt idx="299">
                  <c:v>113.67322159353756</c:v>
                </c:pt>
                <c:pt idx="300">
                  <c:v>126.91086433260396</c:v>
                </c:pt>
                <c:pt idx="301">
                  <c:v>118.86597377895525</c:v>
                </c:pt>
                <c:pt idx="302">
                  <c:v>127.78586242299797</c:v>
                </c:pt>
                <c:pt idx="303">
                  <c:v>127.4827233761952</c:v>
                </c:pt>
                <c:pt idx="304">
                  <c:v>123.42354161679035</c:v>
                </c:pt>
                <c:pt idx="305">
                  <c:v>116.32163037974684</c:v>
                </c:pt>
                <c:pt idx="306">
                  <c:v>118.56010998307956</c:v>
                </c:pt>
                <c:pt idx="307">
                  <c:v>105.28644005399434</c:v>
                </c:pt>
                <c:pt idx="308">
                  <c:v>111.24631245804161</c:v>
                </c:pt>
                <c:pt idx="309">
                  <c:v>107.34813078025269</c:v>
                </c:pt>
                <c:pt idx="310">
                  <c:v>101.63674320076535</c:v>
                </c:pt>
                <c:pt idx="311">
                  <c:v>112.44801705443453</c:v>
                </c:pt>
                <c:pt idx="312">
                  <c:v>112.46280553692525</c:v>
                </c:pt>
                <c:pt idx="313">
                  <c:v>112.91816649196366</c:v>
                </c:pt>
                <c:pt idx="314">
                  <c:v>121.27744376169791</c:v>
                </c:pt>
                <c:pt idx="315">
                  <c:v>119.35978658666325</c:v>
                </c:pt>
                <c:pt idx="316">
                  <c:v>107.12387824500291</c:v>
                </c:pt>
                <c:pt idx="317">
                  <c:v>113.89926068287278</c:v>
                </c:pt>
                <c:pt idx="318">
                  <c:v>112.05342518271991</c:v>
                </c:pt>
                <c:pt idx="319">
                  <c:v>104.81422236503857</c:v>
                </c:pt>
                <c:pt idx="320">
                  <c:v>110.56262626262627</c:v>
                </c:pt>
                <c:pt idx="321">
                  <c:v>113.08922536644954</c:v>
                </c:pt>
                <c:pt idx="322">
                  <c:v>115.23027177999785</c:v>
                </c:pt>
                <c:pt idx="323">
                  <c:v>117.38267844886754</c:v>
                </c:pt>
                <c:pt idx="324">
                  <c:v>114.44335385449338</c:v>
                </c:pt>
                <c:pt idx="325">
                  <c:v>110.9791712686842</c:v>
                </c:pt>
                <c:pt idx="326">
                  <c:v>128.83416193181819</c:v>
                </c:pt>
                <c:pt idx="327">
                  <c:v>115.9421635110335</c:v>
                </c:pt>
                <c:pt idx="328">
                  <c:v>115.69668207866633</c:v>
                </c:pt>
                <c:pt idx="329">
                  <c:v>117.51442393436776</c:v>
                </c:pt>
                <c:pt idx="330">
                  <c:v>111.86087599256629</c:v>
                </c:pt>
                <c:pt idx="331">
                  <c:v>116.76004585560915</c:v>
                </c:pt>
                <c:pt idx="332">
                  <c:v>115.80470846752553</c:v>
                </c:pt>
                <c:pt idx="333">
                  <c:v>112.4382368283777</c:v>
                </c:pt>
                <c:pt idx="334">
                  <c:v>123.48280072194501</c:v>
                </c:pt>
                <c:pt idx="335">
                  <c:v>118.4815932632834</c:v>
                </c:pt>
                <c:pt idx="336">
                  <c:v>116.45207939508511</c:v>
                </c:pt>
                <c:pt idx="337">
                  <c:v>118.8372554067971</c:v>
                </c:pt>
                <c:pt idx="338">
                  <c:v>129.8431421319797</c:v>
                </c:pt>
                <c:pt idx="339">
                  <c:v>130.98601209220305</c:v>
                </c:pt>
                <c:pt idx="340">
                  <c:v>120.64606353591162</c:v>
                </c:pt>
                <c:pt idx="341">
                  <c:v>123.86717845326717</c:v>
                </c:pt>
                <c:pt idx="342">
                  <c:v>114.32532577340098</c:v>
                </c:pt>
                <c:pt idx="343">
                  <c:v>122.38412969283277</c:v>
                </c:pt>
                <c:pt idx="344">
                  <c:v>119.39126865671643</c:v>
                </c:pt>
                <c:pt idx="345">
                  <c:v>121.27015595951252</c:v>
                </c:pt>
                <c:pt idx="346">
                  <c:v>126.11538745387452</c:v>
                </c:pt>
                <c:pt idx="347">
                  <c:v>123.68003324099723</c:v>
                </c:pt>
                <c:pt idx="348">
                  <c:v>113.63131798002222</c:v>
                </c:pt>
                <c:pt idx="349">
                  <c:v>123.26410688165458</c:v>
                </c:pt>
                <c:pt idx="350">
                  <c:v>133.27000319768419</c:v>
                </c:pt>
                <c:pt idx="351">
                  <c:v>135.6167980713517</c:v>
                </c:pt>
                <c:pt idx="352">
                  <c:v>124.76873310037857</c:v>
                </c:pt>
                <c:pt idx="353">
                  <c:v>118.62313405797103</c:v>
                </c:pt>
                <c:pt idx="354">
                  <c:v>110.80141907910112</c:v>
                </c:pt>
                <c:pt idx="355">
                  <c:v>121.80209748427673</c:v>
                </c:pt>
                <c:pt idx="356">
                  <c:v>112.30489300494601</c:v>
                </c:pt>
                <c:pt idx="357">
                  <c:v>124.7869113596668</c:v>
                </c:pt>
                <c:pt idx="358">
                  <c:v>128.75591464677856</c:v>
                </c:pt>
                <c:pt idx="359">
                  <c:v>121.20650522317189</c:v>
                </c:pt>
                <c:pt idx="360">
                  <c:v>121.84057947261076</c:v>
                </c:pt>
                <c:pt idx="361">
                  <c:v>125.41983006864224</c:v>
                </c:pt>
                <c:pt idx="362">
                  <c:v>121.10557428740908</c:v>
                </c:pt>
                <c:pt idx="363">
                  <c:v>131.91873942947345</c:v>
                </c:pt>
                <c:pt idx="364">
                  <c:v>132.01789546860928</c:v>
                </c:pt>
                <c:pt idx="365">
                  <c:v>118.37207706384712</c:v>
                </c:pt>
                <c:pt idx="366">
                  <c:v>127.50047942306442</c:v>
                </c:pt>
                <c:pt idx="367">
                  <c:v>122.62043074925661</c:v>
                </c:pt>
                <c:pt idx="368">
                  <c:v>121.0144980629948</c:v>
                </c:pt>
                <c:pt idx="369">
                  <c:v>114.44864044485257</c:v>
                </c:pt>
                <c:pt idx="370">
                  <c:v>119.60650356147417</c:v>
                </c:pt>
                <c:pt idx="371">
                  <c:v>115.238159841675</c:v>
                </c:pt>
                <c:pt idx="372">
                  <c:v>117.88886815920398</c:v>
                </c:pt>
                <c:pt idx="373">
                  <c:v>110.78943972139712</c:v>
                </c:pt>
                <c:pt idx="374">
                  <c:v>109.30174153026265</c:v>
                </c:pt>
                <c:pt idx="375">
                  <c:v>68.015048796096309</c:v>
                </c:pt>
                <c:pt idx="376">
                  <c:v>48.263031427231248</c:v>
                </c:pt>
                <c:pt idx="377">
                  <c:v>69.122116213885292</c:v>
                </c:pt>
                <c:pt idx="378">
                  <c:v>96.041550321414235</c:v>
                </c:pt>
                <c:pt idx="379">
                  <c:v>100.05374489576617</c:v>
                </c:pt>
                <c:pt idx="380">
                  <c:v>115.60076819809069</c:v>
                </c:pt>
                <c:pt idx="381">
                  <c:v>119.70050786479254</c:v>
                </c:pt>
                <c:pt idx="382">
                  <c:v>113.89482679572085</c:v>
                </c:pt>
                <c:pt idx="383">
                  <c:v>115.3814322376324</c:v>
                </c:pt>
                <c:pt idx="384">
                  <c:v>102.0015261333038</c:v>
                </c:pt>
                <c:pt idx="385">
                  <c:v>97.461774534247496</c:v>
                </c:pt>
                <c:pt idx="386">
                  <c:v>109.99119209252619</c:v>
                </c:pt>
                <c:pt idx="387">
                  <c:v>116.2627225697786</c:v>
                </c:pt>
                <c:pt idx="388">
                  <c:v>90.789768438346414</c:v>
                </c:pt>
                <c:pt idx="389">
                  <c:v>110.29797979797978</c:v>
                </c:pt>
                <c:pt idx="390">
                  <c:v>101.92730277806324</c:v>
                </c:pt>
                <c:pt idx="391">
                  <c:v>86.489164775508371</c:v>
                </c:pt>
                <c:pt idx="392">
                  <c:v>58.278448245240114</c:v>
                </c:pt>
                <c:pt idx="393">
                  <c:v>70.219998937074806</c:v>
                </c:pt>
                <c:pt idx="394">
                  <c:v>106.31270301227475</c:v>
                </c:pt>
                <c:pt idx="395">
                  <c:v>105.84862423110719</c:v>
                </c:pt>
                <c:pt idx="396">
                  <c:v>83.580421407011826</c:v>
                </c:pt>
                <c:pt idx="397">
                  <c:v>94.190684079601965</c:v>
                </c:pt>
                <c:pt idx="398">
                  <c:v>89.314807009043889</c:v>
                </c:pt>
                <c:pt idx="399">
                  <c:v>92.778433867030714</c:v>
                </c:pt>
                <c:pt idx="400">
                  <c:v>78.494123293515344</c:v>
                </c:pt>
                <c:pt idx="401">
                  <c:v>97.2355666000296</c:v>
                </c:pt>
                <c:pt idx="402">
                  <c:v>97.259555590728411</c:v>
                </c:pt>
                <c:pt idx="403">
                  <c:v>103.07314677953951</c:v>
                </c:pt>
                <c:pt idx="404">
                  <c:v>106.28080848995461</c:v>
                </c:pt>
                <c:pt idx="405">
                  <c:v>95.594040398570328</c:v>
                </c:pt>
                <c:pt idx="406">
                  <c:v>101.90771985201776</c:v>
                </c:pt>
                <c:pt idx="407">
                  <c:v>98.803966714692066</c:v>
                </c:pt>
                <c:pt idx="408" formatCode="General">
                  <c:v>94.198722222222244</c:v>
                </c:pt>
                <c:pt idx="409" formatCode="General">
                  <c:v>105.96259446294904</c:v>
                </c:pt>
                <c:pt idx="410" formatCode="General">
                  <c:v>111.78419986495609</c:v>
                </c:pt>
                <c:pt idx="411" formatCode="General">
                  <c:v>119.82930511116581</c:v>
                </c:pt>
                <c:pt idx="412" formatCode="General">
                  <c:v>122.8677615744018</c:v>
                </c:pt>
                <c:pt idx="413" formatCode="General">
                  <c:v>119.07742126494207</c:v>
                </c:pt>
                <c:pt idx="414" formatCode="General">
                  <c:v>115.66157319223984</c:v>
                </c:pt>
                <c:pt idx="415" formatCode="General">
                  <c:v>112.66816949001826</c:v>
                </c:pt>
                <c:pt idx="416" formatCode="General">
                  <c:v>124.23529159519724</c:v>
                </c:pt>
                <c:pt idx="417" formatCode="General">
                  <c:v>119.91829860736263</c:v>
                </c:pt>
                <c:pt idx="418" formatCode="General">
                  <c:v>117.20343511450382</c:v>
                </c:pt>
                <c:pt idx="419" formatCode="General">
                  <c:v>112.78376824413976</c:v>
                </c:pt>
                <c:pt idx="420" formatCode="General">
                  <c:v>99.507662369253254</c:v>
                </c:pt>
                <c:pt idx="421" formatCode="General">
                  <c:v>97.567467652495395</c:v>
                </c:pt>
                <c:pt idx="422" formatCode="General">
                  <c:v>95.88893925955125</c:v>
                </c:pt>
                <c:pt idx="423" formatCode="General">
                  <c:v>107.87655834866136</c:v>
                </c:pt>
                <c:pt idx="424" formatCode="General">
                  <c:v>124.9649500094322</c:v>
                </c:pt>
                <c:pt idx="425" formatCode="General">
                  <c:v>105.67158005962489</c:v>
                </c:pt>
                <c:pt idx="426" formatCode="General">
                  <c:v>115.28632017218871</c:v>
                </c:pt>
                <c:pt idx="427" formatCode="General">
                  <c:v>97.078181402787322</c:v>
                </c:pt>
                <c:pt idx="428" formatCode="General">
                  <c:v>110.91166467239569</c:v>
                </c:pt>
                <c:pt idx="429" formatCode="General">
                  <c:v>118.72193689337776</c:v>
                </c:pt>
                <c:pt idx="430" formatCode="General">
                  <c:v>103.57195130245529</c:v>
                </c:pt>
                <c:pt idx="431" formatCode="General">
                  <c:v>103.76544596719842</c:v>
                </c:pt>
              </c:numCache>
            </c:numRef>
          </c:val>
          <c:smooth val="0"/>
          <c:extLst>
            <c:ext xmlns:c16="http://schemas.microsoft.com/office/drawing/2014/chart" uri="{C3380CC4-5D6E-409C-BE32-E72D297353CC}">
              <c16:uniqueId val="{00000005-2B36-45D6-AD48-C7C9CBF7E67B}"/>
            </c:ext>
          </c:extLst>
        </c:ser>
        <c:ser>
          <c:idx val="3"/>
          <c:order val="3"/>
          <c:tx>
            <c:strRef>
              <c:f>G!$G$1</c:f>
              <c:strCache>
                <c:ptCount val="1"/>
                <c:pt idx="0">
                  <c:v>連関比率法12</c:v>
                </c:pt>
              </c:strCache>
            </c:strRef>
          </c:tx>
          <c:spPr>
            <a:ln w="28575" cap="rnd">
              <a:solidFill>
                <a:schemeClr val="accent1">
                  <a:tint val="81000"/>
                </a:schemeClr>
              </a:solidFill>
              <a:round/>
            </a:ln>
            <a:effectLst/>
          </c:spPr>
          <c:marker>
            <c:symbol val="circle"/>
            <c:size val="5"/>
            <c:spPr>
              <a:solidFill>
                <a:schemeClr val="accent1">
                  <a:tint val="81000"/>
                </a:schemeClr>
              </a:solidFill>
              <a:ln w="9525">
                <a:solidFill>
                  <a:schemeClr val="accent1">
                    <a:tint val="81000"/>
                  </a:schemeClr>
                </a:solidFill>
              </a:ln>
              <a:effectLst/>
            </c:spPr>
          </c:marker>
          <c:cat>
            <c:multiLvlStrRef>
              <c:f>G!$B$2:$C$438</c:f>
              <c:multiLvlStrCache>
                <c:ptCount val="437"/>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pt idx="48">
                    <c:v>1</c:v>
                  </c:pt>
                  <c:pt idx="49">
                    <c:v>2</c:v>
                  </c:pt>
                  <c:pt idx="50">
                    <c:v>3</c:v>
                  </c:pt>
                  <c:pt idx="51">
                    <c:v>4</c:v>
                  </c:pt>
                  <c:pt idx="52">
                    <c:v>5</c:v>
                  </c:pt>
                  <c:pt idx="53">
                    <c:v>6</c:v>
                  </c:pt>
                  <c:pt idx="54">
                    <c:v>7</c:v>
                  </c:pt>
                  <c:pt idx="55">
                    <c:v>8</c:v>
                  </c:pt>
                  <c:pt idx="56">
                    <c:v>9</c:v>
                  </c:pt>
                  <c:pt idx="57">
                    <c:v>10</c:v>
                  </c:pt>
                  <c:pt idx="58">
                    <c:v>11</c:v>
                  </c:pt>
                  <c:pt idx="59">
                    <c:v>12</c:v>
                  </c:pt>
                  <c:pt idx="60">
                    <c:v>1</c:v>
                  </c:pt>
                  <c:pt idx="61">
                    <c:v>2</c:v>
                  </c:pt>
                  <c:pt idx="62">
                    <c:v>3</c:v>
                  </c:pt>
                  <c:pt idx="63">
                    <c:v>4</c:v>
                  </c:pt>
                  <c:pt idx="64">
                    <c:v>5</c:v>
                  </c:pt>
                  <c:pt idx="65">
                    <c:v>6</c:v>
                  </c:pt>
                  <c:pt idx="66">
                    <c:v>7</c:v>
                  </c:pt>
                  <c:pt idx="67">
                    <c:v>8</c:v>
                  </c:pt>
                  <c:pt idx="68">
                    <c:v>9</c:v>
                  </c:pt>
                  <c:pt idx="69">
                    <c:v>10</c:v>
                  </c:pt>
                  <c:pt idx="70">
                    <c:v>11</c:v>
                  </c:pt>
                  <c:pt idx="71">
                    <c:v>12</c:v>
                  </c:pt>
                  <c:pt idx="72">
                    <c:v>1</c:v>
                  </c:pt>
                  <c:pt idx="73">
                    <c:v>2</c:v>
                  </c:pt>
                  <c:pt idx="74">
                    <c:v>3</c:v>
                  </c:pt>
                  <c:pt idx="75">
                    <c:v>4</c:v>
                  </c:pt>
                  <c:pt idx="76">
                    <c:v>5</c:v>
                  </c:pt>
                  <c:pt idx="77">
                    <c:v>6</c:v>
                  </c:pt>
                  <c:pt idx="78">
                    <c:v>7</c:v>
                  </c:pt>
                  <c:pt idx="79">
                    <c:v>8</c:v>
                  </c:pt>
                  <c:pt idx="80">
                    <c:v>9</c:v>
                  </c:pt>
                  <c:pt idx="81">
                    <c:v>10</c:v>
                  </c:pt>
                  <c:pt idx="82">
                    <c:v>11</c:v>
                  </c:pt>
                  <c:pt idx="83">
                    <c:v>12</c:v>
                  </c:pt>
                  <c:pt idx="84">
                    <c:v>1</c:v>
                  </c:pt>
                  <c:pt idx="85">
                    <c:v>2</c:v>
                  </c:pt>
                  <c:pt idx="86">
                    <c:v>3</c:v>
                  </c:pt>
                  <c:pt idx="87">
                    <c:v>4</c:v>
                  </c:pt>
                  <c:pt idx="88">
                    <c:v>5</c:v>
                  </c:pt>
                  <c:pt idx="89">
                    <c:v>6</c:v>
                  </c:pt>
                  <c:pt idx="90">
                    <c:v>7</c:v>
                  </c:pt>
                  <c:pt idx="91">
                    <c:v>8</c:v>
                  </c:pt>
                  <c:pt idx="92">
                    <c:v>9</c:v>
                  </c:pt>
                  <c:pt idx="93">
                    <c:v>10</c:v>
                  </c:pt>
                  <c:pt idx="94">
                    <c:v>11</c:v>
                  </c:pt>
                  <c:pt idx="95">
                    <c:v>12</c:v>
                  </c:pt>
                  <c:pt idx="96">
                    <c:v>1</c:v>
                  </c:pt>
                  <c:pt idx="97">
                    <c:v>2</c:v>
                  </c:pt>
                  <c:pt idx="98">
                    <c:v>3</c:v>
                  </c:pt>
                  <c:pt idx="99">
                    <c:v>4</c:v>
                  </c:pt>
                  <c:pt idx="100">
                    <c:v>5</c:v>
                  </c:pt>
                  <c:pt idx="101">
                    <c:v>6</c:v>
                  </c:pt>
                  <c:pt idx="102">
                    <c:v>7</c:v>
                  </c:pt>
                  <c:pt idx="103">
                    <c:v>8</c:v>
                  </c:pt>
                  <c:pt idx="104">
                    <c:v>9</c:v>
                  </c:pt>
                  <c:pt idx="105">
                    <c:v>10</c:v>
                  </c:pt>
                  <c:pt idx="106">
                    <c:v>11</c:v>
                  </c:pt>
                  <c:pt idx="107">
                    <c:v>12</c:v>
                  </c:pt>
                  <c:pt idx="108">
                    <c:v>1</c:v>
                  </c:pt>
                  <c:pt idx="109">
                    <c:v>2</c:v>
                  </c:pt>
                  <c:pt idx="110">
                    <c:v>3</c:v>
                  </c:pt>
                  <c:pt idx="111">
                    <c:v>4</c:v>
                  </c:pt>
                  <c:pt idx="112">
                    <c:v>5</c:v>
                  </c:pt>
                  <c:pt idx="113">
                    <c:v>6</c:v>
                  </c:pt>
                  <c:pt idx="114">
                    <c:v>7</c:v>
                  </c:pt>
                  <c:pt idx="115">
                    <c:v>8</c:v>
                  </c:pt>
                  <c:pt idx="116">
                    <c:v>9</c:v>
                  </c:pt>
                  <c:pt idx="117">
                    <c:v>10</c:v>
                  </c:pt>
                  <c:pt idx="118">
                    <c:v>11</c:v>
                  </c:pt>
                  <c:pt idx="119">
                    <c:v>12</c:v>
                  </c:pt>
                  <c:pt idx="120">
                    <c:v>1</c:v>
                  </c:pt>
                  <c:pt idx="121">
                    <c:v>2</c:v>
                  </c:pt>
                  <c:pt idx="122">
                    <c:v>3</c:v>
                  </c:pt>
                  <c:pt idx="123">
                    <c:v>4</c:v>
                  </c:pt>
                  <c:pt idx="124">
                    <c:v>5</c:v>
                  </c:pt>
                  <c:pt idx="125">
                    <c:v>6</c:v>
                  </c:pt>
                  <c:pt idx="126">
                    <c:v>7</c:v>
                  </c:pt>
                  <c:pt idx="127">
                    <c:v>8</c:v>
                  </c:pt>
                  <c:pt idx="128">
                    <c:v>9</c:v>
                  </c:pt>
                  <c:pt idx="129">
                    <c:v>10</c:v>
                  </c:pt>
                  <c:pt idx="130">
                    <c:v>11</c:v>
                  </c:pt>
                  <c:pt idx="131">
                    <c:v>12</c:v>
                  </c:pt>
                  <c:pt idx="132">
                    <c:v>1</c:v>
                  </c:pt>
                  <c:pt idx="133">
                    <c:v>2</c:v>
                  </c:pt>
                  <c:pt idx="134">
                    <c:v>3</c:v>
                  </c:pt>
                  <c:pt idx="135">
                    <c:v>4</c:v>
                  </c:pt>
                  <c:pt idx="136">
                    <c:v>5</c:v>
                  </c:pt>
                  <c:pt idx="137">
                    <c:v>6</c:v>
                  </c:pt>
                  <c:pt idx="138">
                    <c:v>7</c:v>
                  </c:pt>
                  <c:pt idx="139">
                    <c:v>8</c:v>
                  </c:pt>
                  <c:pt idx="140">
                    <c:v>9</c:v>
                  </c:pt>
                  <c:pt idx="141">
                    <c:v>10</c:v>
                  </c:pt>
                  <c:pt idx="142">
                    <c:v>11</c:v>
                  </c:pt>
                  <c:pt idx="143">
                    <c:v>12</c:v>
                  </c:pt>
                  <c:pt idx="144">
                    <c:v>1</c:v>
                  </c:pt>
                  <c:pt idx="145">
                    <c:v>2</c:v>
                  </c:pt>
                  <c:pt idx="146">
                    <c:v>3</c:v>
                  </c:pt>
                  <c:pt idx="147">
                    <c:v>4</c:v>
                  </c:pt>
                  <c:pt idx="148">
                    <c:v>5</c:v>
                  </c:pt>
                  <c:pt idx="149">
                    <c:v>6</c:v>
                  </c:pt>
                  <c:pt idx="150">
                    <c:v>7</c:v>
                  </c:pt>
                  <c:pt idx="151">
                    <c:v>8</c:v>
                  </c:pt>
                  <c:pt idx="152">
                    <c:v>9</c:v>
                  </c:pt>
                  <c:pt idx="153">
                    <c:v>10</c:v>
                  </c:pt>
                  <c:pt idx="154">
                    <c:v>11</c:v>
                  </c:pt>
                  <c:pt idx="155">
                    <c:v>12</c:v>
                  </c:pt>
                  <c:pt idx="156">
                    <c:v>1</c:v>
                  </c:pt>
                  <c:pt idx="157">
                    <c:v>2</c:v>
                  </c:pt>
                  <c:pt idx="158">
                    <c:v>3</c:v>
                  </c:pt>
                  <c:pt idx="159">
                    <c:v>4</c:v>
                  </c:pt>
                  <c:pt idx="160">
                    <c:v>5</c:v>
                  </c:pt>
                  <c:pt idx="161">
                    <c:v>6</c:v>
                  </c:pt>
                  <c:pt idx="162">
                    <c:v>7</c:v>
                  </c:pt>
                  <c:pt idx="163">
                    <c:v>8</c:v>
                  </c:pt>
                  <c:pt idx="164">
                    <c:v>9</c:v>
                  </c:pt>
                  <c:pt idx="165">
                    <c:v>10</c:v>
                  </c:pt>
                  <c:pt idx="166">
                    <c:v>11</c:v>
                  </c:pt>
                  <c:pt idx="167">
                    <c:v>12</c:v>
                  </c:pt>
                  <c:pt idx="168">
                    <c:v>1</c:v>
                  </c:pt>
                  <c:pt idx="169">
                    <c:v>2</c:v>
                  </c:pt>
                  <c:pt idx="170">
                    <c:v>3</c:v>
                  </c:pt>
                  <c:pt idx="171">
                    <c:v>4</c:v>
                  </c:pt>
                  <c:pt idx="172">
                    <c:v>5</c:v>
                  </c:pt>
                  <c:pt idx="173">
                    <c:v>6</c:v>
                  </c:pt>
                  <c:pt idx="174">
                    <c:v>7</c:v>
                  </c:pt>
                  <c:pt idx="175">
                    <c:v>8</c:v>
                  </c:pt>
                  <c:pt idx="176">
                    <c:v>9</c:v>
                  </c:pt>
                  <c:pt idx="177">
                    <c:v>10</c:v>
                  </c:pt>
                  <c:pt idx="178">
                    <c:v>11</c:v>
                  </c:pt>
                  <c:pt idx="179">
                    <c:v>12</c:v>
                  </c:pt>
                  <c:pt idx="180">
                    <c:v>1</c:v>
                  </c:pt>
                  <c:pt idx="181">
                    <c:v>2</c:v>
                  </c:pt>
                  <c:pt idx="182">
                    <c:v>3</c:v>
                  </c:pt>
                  <c:pt idx="183">
                    <c:v>4</c:v>
                  </c:pt>
                  <c:pt idx="184">
                    <c:v>5</c:v>
                  </c:pt>
                  <c:pt idx="185">
                    <c:v>6</c:v>
                  </c:pt>
                  <c:pt idx="186">
                    <c:v>7</c:v>
                  </c:pt>
                  <c:pt idx="187">
                    <c:v>8</c:v>
                  </c:pt>
                  <c:pt idx="188">
                    <c:v>9</c:v>
                  </c:pt>
                  <c:pt idx="189">
                    <c:v>10</c:v>
                  </c:pt>
                  <c:pt idx="190">
                    <c:v>11</c:v>
                  </c:pt>
                  <c:pt idx="191">
                    <c:v>12</c:v>
                  </c:pt>
                  <c:pt idx="192">
                    <c:v>1</c:v>
                  </c:pt>
                  <c:pt idx="193">
                    <c:v>2</c:v>
                  </c:pt>
                  <c:pt idx="194">
                    <c:v>3</c:v>
                  </c:pt>
                  <c:pt idx="195">
                    <c:v>4</c:v>
                  </c:pt>
                  <c:pt idx="196">
                    <c:v>5</c:v>
                  </c:pt>
                  <c:pt idx="197">
                    <c:v>6</c:v>
                  </c:pt>
                  <c:pt idx="198">
                    <c:v>7</c:v>
                  </c:pt>
                  <c:pt idx="199">
                    <c:v>8</c:v>
                  </c:pt>
                  <c:pt idx="200">
                    <c:v>9</c:v>
                  </c:pt>
                  <c:pt idx="201">
                    <c:v>10</c:v>
                  </c:pt>
                  <c:pt idx="202">
                    <c:v>11</c:v>
                  </c:pt>
                  <c:pt idx="203">
                    <c:v>12</c:v>
                  </c:pt>
                  <c:pt idx="204">
                    <c:v>1</c:v>
                  </c:pt>
                  <c:pt idx="205">
                    <c:v>2</c:v>
                  </c:pt>
                  <c:pt idx="206">
                    <c:v>3</c:v>
                  </c:pt>
                  <c:pt idx="207">
                    <c:v>4</c:v>
                  </c:pt>
                  <c:pt idx="208">
                    <c:v>5</c:v>
                  </c:pt>
                  <c:pt idx="209">
                    <c:v>6</c:v>
                  </c:pt>
                  <c:pt idx="210">
                    <c:v>7</c:v>
                  </c:pt>
                  <c:pt idx="211">
                    <c:v>8</c:v>
                  </c:pt>
                  <c:pt idx="212">
                    <c:v>9</c:v>
                  </c:pt>
                  <c:pt idx="213">
                    <c:v>10</c:v>
                  </c:pt>
                  <c:pt idx="214">
                    <c:v>11</c:v>
                  </c:pt>
                  <c:pt idx="215">
                    <c:v>12</c:v>
                  </c:pt>
                  <c:pt idx="216">
                    <c:v>1</c:v>
                  </c:pt>
                  <c:pt idx="217">
                    <c:v>2</c:v>
                  </c:pt>
                  <c:pt idx="218">
                    <c:v>3</c:v>
                  </c:pt>
                  <c:pt idx="219">
                    <c:v>4</c:v>
                  </c:pt>
                  <c:pt idx="220">
                    <c:v>5</c:v>
                  </c:pt>
                  <c:pt idx="221">
                    <c:v>6</c:v>
                  </c:pt>
                  <c:pt idx="222">
                    <c:v>7</c:v>
                  </c:pt>
                  <c:pt idx="223">
                    <c:v>8</c:v>
                  </c:pt>
                  <c:pt idx="224">
                    <c:v>9</c:v>
                  </c:pt>
                  <c:pt idx="225">
                    <c:v>10</c:v>
                  </c:pt>
                  <c:pt idx="226">
                    <c:v>11</c:v>
                  </c:pt>
                  <c:pt idx="227">
                    <c:v>12</c:v>
                  </c:pt>
                  <c:pt idx="228">
                    <c:v>1</c:v>
                  </c:pt>
                  <c:pt idx="229">
                    <c:v>2</c:v>
                  </c:pt>
                  <c:pt idx="230">
                    <c:v>3</c:v>
                  </c:pt>
                  <c:pt idx="231">
                    <c:v>4</c:v>
                  </c:pt>
                  <c:pt idx="232">
                    <c:v>5</c:v>
                  </c:pt>
                  <c:pt idx="233">
                    <c:v>6</c:v>
                  </c:pt>
                  <c:pt idx="234">
                    <c:v>7</c:v>
                  </c:pt>
                  <c:pt idx="235">
                    <c:v>8</c:v>
                  </c:pt>
                  <c:pt idx="236">
                    <c:v>9</c:v>
                  </c:pt>
                  <c:pt idx="237">
                    <c:v>10</c:v>
                  </c:pt>
                  <c:pt idx="238">
                    <c:v>11</c:v>
                  </c:pt>
                  <c:pt idx="239">
                    <c:v>12</c:v>
                  </c:pt>
                  <c:pt idx="240">
                    <c:v>1</c:v>
                  </c:pt>
                  <c:pt idx="241">
                    <c:v>2</c:v>
                  </c:pt>
                  <c:pt idx="242">
                    <c:v>3</c:v>
                  </c:pt>
                  <c:pt idx="243">
                    <c:v>4</c:v>
                  </c:pt>
                  <c:pt idx="244">
                    <c:v>5</c:v>
                  </c:pt>
                  <c:pt idx="245">
                    <c:v>6</c:v>
                  </c:pt>
                  <c:pt idx="246">
                    <c:v>7</c:v>
                  </c:pt>
                  <c:pt idx="247">
                    <c:v>8</c:v>
                  </c:pt>
                  <c:pt idx="248">
                    <c:v>9</c:v>
                  </c:pt>
                  <c:pt idx="249">
                    <c:v>10</c:v>
                  </c:pt>
                  <c:pt idx="250">
                    <c:v>11</c:v>
                  </c:pt>
                  <c:pt idx="251">
                    <c:v>12</c:v>
                  </c:pt>
                  <c:pt idx="252">
                    <c:v>1</c:v>
                  </c:pt>
                  <c:pt idx="253">
                    <c:v>2</c:v>
                  </c:pt>
                  <c:pt idx="254">
                    <c:v>3</c:v>
                  </c:pt>
                  <c:pt idx="255">
                    <c:v>4</c:v>
                  </c:pt>
                  <c:pt idx="256">
                    <c:v>5</c:v>
                  </c:pt>
                  <c:pt idx="257">
                    <c:v>6</c:v>
                  </c:pt>
                  <c:pt idx="258">
                    <c:v>7</c:v>
                  </c:pt>
                  <c:pt idx="259">
                    <c:v>8</c:v>
                  </c:pt>
                  <c:pt idx="260">
                    <c:v>9</c:v>
                  </c:pt>
                  <c:pt idx="261">
                    <c:v>10</c:v>
                  </c:pt>
                  <c:pt idx="262">
                    <c:v>11</c:v>
                  </c:pt>
                  <c:pt idx="263">
                    <c:v>12</c:v>
                  </c:pt>
                  <c:pt idx="264">
                    <c:v>1</c:v>
                  </c:pt>
                  <c:pt idx="265">
                    <c:v>2</c:v>
                  </c:pt>
                  <c:pt idx="266">
                    <c:v>3</c:v>
                  </c:pt>
                  <c:pt idx="267">
                    <c:v>4</c:v>
                  </c:pt>
                  <c:pt idx="268">
                    <c:v>5</c:v>
                  </c:pt>
                  <c:pt idx="269">
                    <c:v>6</c:v>
                  </c:pt>
                  <c:pt idx="270">
                    <c:v>7</c:v>
                  </c:pt>
                  <c:pt idx="271">
                    <c:v>8</c:v>
                  </c:pt>
                  <c:pt idx="272">
                    <c:v>9</c:v>
                  </c:pt>
                  <c:pt idx="273">
                    <c:v>10</c:v>
                  </c:pt>
                  <c:pt idx="274">
                    <c:v>11</c:v>
                  </c:pt>
                  <c:pt idx="275">
                    <c:v>12</c:v>
                  </c:pt>
                  <c:pt idx="276">
                    <c:v>1</c:v>
                  </c:pt>
                  <c:pt idx="277">
                    <c:v>2</c:v>
                  </c:pt>
                  <c:pt idx="278">
                    <c:v>3</c:v>
                  </c:pt>
                  <c:pt idx="279">
                    <c:v>4</c:v>
                  </c:pt>
                  <c:pt idx="280">
                    <c:v>5</c:v>
                  </c:pt>
                  <c:pt idx="281">
                    <c:v>6</c:v>
                  </c:pt>
                  <c:pt idx="282">
                    <c:v>7</c:v>
                  </c:pt>
                  <c:pt idx="283">
                    <c:v>8</c:v>
                  </c:pt>
                  <c:pt idx="284">
                    <c:v>9</c:v>
                  </c:pt>
                  <c:pt idx="285">
                    <c:v>10</c:v>
                  </c:pt>
                  <c:pt idx="286">
                    <c:v>11</c:v>
                  </c:pt>
                  <c:pt idx="287">
                    <c:v>12</c:v>
                  </c:pt>
                  <c:pt idx="288">
                    <c:v>1</c:v>
                  </c:pt>
                  <c:pt idx="289">
                    <c:v>2</c:v>
                  </c:pt>
                  <c:pt idx="290">
                    <c:v>3</c:v>
                  </c:pt>
                  <c:pt idx="291">
                    <c:v>4</c:v>
                  </c:pt>
                  <c:pt idx="292">
                    <c:v>5</c:v>
                  </c:pt>
                  <c:pt idx="293">
                    <c:v>6</c:v>
                  </c:pt>
                  <c:pt idx="294">
                    <c:v>7</c:v>
                  </c:pt>
                  <c:pt idx="295">
                    <c:v>8</c:v>
                  </c:pt>
                  <c:pt idx="296">
                    <c:v>9</c:v>
                  </c:pt>
                  <c:pt idx="297">
                    <c:v>10</c:v>
                  </c:pt>
                  <c:pt idx="298">
                    <c:v>11</c:v>
                  </c:pt>
                  <c:pt idx="299">
                    <c:v>12</c:v>
                  </c:pt>
                  <c:pt idx="300">
                    <c:v>1</c:v>
                  </c:pt>
                  <c:pt idx="301">
                    <c:v>2</c:v>
                  </c:pt>
                  <c:pt idx="302">
                    <c:v>3</c:v>
                  </c:pt>
                  <c:pt idx="303">
                    <c:v>4</c:v>
                  </c:pt>
                  <c:pt idx="304">
                    <c:v>5</c:v>
                  </c:pt>
                  <c:pt idx="305">
                    <c:v>6</c:v>
                  </c:pt>
                  <c:pt idx="306">
                    <c:v>7</c:v>
                  </c:pt>
                  <c:pt idx="307">
                    <c:v>8</c:v>
                  </c:pt>
                  <c:pt idx="308">
                    <c:v>9</c:v>
                  </c:pt>
                  <c:pt idx="309">
                    <c:v>10</c:v>
                  </c:pt>
                  <c:pt idx="310">
                    <c:v>11</c:v>
                  </c:pt>
                  <c:pt idx="311">
                    <c:v>12</c:v>
                  </c:pt>
                  <c:pt idx="312">
                    <c:v>1</c:v>
                  </c:pt>
                  <c:pt idx="313">
                    <c:v>2</c:v>
                  </c:pt>
                  <c:pt idx="314">
                    <c:v>3</c:v>
                  </c:pt>
                  <c:pt idx="315">
                    <c:v>4</c:v>
                  </c:pt>
                  <c:pt idx="316">
                    <c:v>5</c:v>
                  </c:pt>
                  <c:pt idx="317">
                    <c:v>6</c:v>
                  </c:pt>
                  <c:pt idx="318">
                    <c:v>7</c:v>
                  </c:pt>
                  <c:pt idx="319">
                    <c:v>8</c:v>
                  </c:pt>
                  <c:pt idx="320">
                    <c:v>9</c:v>
                  </c:pt>
                  <c:pt idx="321">
                    <c:v>10</c:v>
                  </c:pt>
                  <c:pt idx="322">
                    <c:v>11</c:v>
                  </c:pt>
                  <c:pt idx="323">
                    <c:v>12</c:v>
                  </c:pt>
                  <c:pt idx="324">
                    <c:v>1</c:v>
                  </c:pt>
                  <c:pt idx="325">
                    <c:v>2</c:v>
                  </c:pt>
                  <c:pt idx="326">
                    <c:v>3</c:v>
                  </c:pt>
                  <c:pt idx="327">
                    <c:v>4</c:v>
                  </c:pt>
                  <c:pt idx="328">
                    <c:v>5</c:v>
                  </c:pt>
                  <c:pt idx="329">
                    <c:v>6</c:v>
                  </c:pt>
                  <c:pt idx="330">
                    <c:v>7</c:v>
                  </c:pt>
                  <c:pt idx="331">
                    <c:v>8</c:v>
                  </c:pt>
                  <c:pt idx="332">
                    <c:v>9</c:v>
                  </c:pt>
                  <c:pt idx="333">
                    <c:v>10</c:v>
                  </c:pt>
                  <c:pt idx="334">
                    <c:v>11</c:v>
                  </c:pt>
                  <c:pt idx="335">
                    <c:v>12</c:v>
                  </c:pt>
                  <c:pt idx="336">
                    <c:v>1</c:v>
                  </c:pt>
                  <c:pt idx="337">
                    <c:v>2</c:v>
                  </c:pt>
                  <c:pt idx="338">
                    <c:v>3</c:v>
                  </c:pt>
                  <c:pt idx="339">
                    <c:v>4</c:v>
                  </c:pt>
                  <c:pt idx="340">
                    <c:v>5</c:v>
                  </c:pt>
                  <c:pt idx="341">
                    <c:v>6</c:v>
                  </c:pt>
                  <c:pt idx="342">
                    <c:v>7</c:v>
                  </c:pt>
                  <c:pt idx="343">
                    <c:v>8</c:v>
                  </c:pt>
                  <c:pt idx="344">
                    <c:v>9</c:v>
                  </c:pt>
                  <c:pt idx="345">
                    <c:v>10</c:v>
                  </c:pt>
                  <c:pt idx="346">
                    <c:v>11</c:v>
                  </c:pt>
                  <c:pt idx="347">
                    <c:v>12</c:v>
                  </c:pt>
                  <c:pt idx="348">
                    <c:v>1</c:v>
                  </c:pt>
                  <c:pt idx="349">
                    <c:v>2</c:v>
                  </c:pt>
                  <c:pt idx="350">
                    <c:v>3</c:v>
                  </c:pt>
                  <c:pt idx="351">
                    <c:v>4</c:v>
                  </c:pt>
                  <c:pt idx="352">
                    <c:v>5</c:v>
                  </c:pt>
                  <c:pt idx="353">
                    <c:v>6</c:v>
                  </c:pt>
                  <c:pt idx="354">
                    <c:v>7</c:v>
                  </c:pt>
                  <c:pt idx="355">
                    <c:v>8</c:v>
                  </c:pt>
                  <c:pt idx="356">
                    <c:v>9</c:v>
                  </c:pt>
                  <c:pt idx="357">
                    <c:v>10</c:v>
                  </c:pt>
                  <c:pt idx="358">
                    <c:v>11</c:v>
                  </c:pt>
                  <c:pt idx="359">
                    <c:v>12</c:v>
                  </c:pt>
                  <c:pt idx="360">
                    <c:v>1</c:v>
                  </c:pt>
                  <c:pt idx="361">
                    <c:v>2</c:v>
                  </c:pt>
                  <c:pt idx="362">
                    <c:v>3</c:v>
                  </c:pt>
                  <c:pt idx="363">
                    <c:v>4</c:v>
                  </c:pt>
                  <c:pt idx="364">
                    <c:v>5</c:v>
                  </c:pt>
                  <c:pt idx="365">
                    <c:v>6</c:v>
                  </c:pt>
                  <c:pt idx="366">
                    <c:v>7</c:v>
                  </c:pt>
                  <c:pt idx="367">
                    <c:v>8</c:v>
                  </c:pt>
                  <c:pt idx="368">
                    <c:v>9</c:v>
                  </c:pt>
                  <c:pt idx="369">
                    <c:v>10</c:v>
                  </c:pt>
                  <c:pt idx="370">
                    <c:v>11</c:v>
                  </c:pt>
                  <c:pt idx="371">
                    <c:v>12</c:v>
                  </c:pt>
                  <c:pt idx="372">
                    <c:v>1</c:v>
                  </c:pt>
                  <c:pt idx="373">
                    <c:v>2</c:v>
                  </c:pt>
                  <c:pt idx="374">
                    <c:v>3</c:v>
                  </c:pt>
                  <c:pt idx="375">
                    <c:v>4</c:v>
                  </c:pt>
                  <c:pt idx="376">
                    <c:v>5</c:v>
                  </c:pt>
                  <c:pt idx="377">
                    <c:v>6</c:v>
                  </c:pt>
                  <c:pt idx="378">
                    <c:v>7</c:v>
                  </c:pt>
                  <c:pt idx="379">
                    <c:v>8</c:v>
                  </c:pt>
                  <c:pt idx="380">
                    <c:v>9</c:v>
                  </c:pt>
                  <c:pt idx="381">
                    <c:v>10</c:v>
                  </c:pt>
                  <c:pt idx="382">
                    <c:v>11</c:v>
                  </c:pt>
                  <c:pt idx="383">
                    <c:v>12</c:v>
                  </c:pt>
                  <c:pt idx="384">
                    <c:v>1</c:v>
                  </c:pt>
                  <c:pt idx="385">
                    <c:v>2</c:v>
                  </c:pt>
                  <c:pt idx="386">
                    <c:v>3</c:v>
                  </c:pt>
                  <c:pt idx="387">
                    <c:v>4</c:v>
                  </c:pt>
                  <c:pt idx="388">
                    <c:v>5</c:v>
                  </c:pt>
                  <c:pt idx="389">
                    <c:v>6</c:v>
                  </c:pt>
                  <c:pt idx="390">
                    <c:v>7</c:v>
                  </c:pt>
                  <c:pt idx="391">
                    <c:v>8</c:v>
                  </c:pt>
                  <c:pt idx="392">
                    <c:v>9</c:v>
                  </c:pt>
                  <c:pt idx="393">
                    <c:v>10</c:v>
                  </c:pt>
                  <c:pt idx="394">
                    <c:v>11</c:v>
                  </c:pt>
                  <c:pt idx="395">
                    <c:v>12</c:v>
                  </c:pt>
                  <c:pt idx="396">
                    <c:v>1</c:v>
                  </c:pt>
                  <c:pt idx="397">
                    <c:v>2</c:v>
                  </c:pt>
                  <c:pt idx="398">
                    <c:v>3</c:v>
                  </c:pt>
                  <c:pt idx="399">
                    <c:v>4</c:v>
                  </c:pt>
                  <c:pt idx="400">
                    <c:v>5</c:v>
                  </c:pt>
                  <c:pt idx="401">
                    <c:v>6</c:v>
                  </c:pt>
                  <c:pt idx="402">
                    <c:v>7</c:v>
                  </c:pt>
                  <c:pt idx="403">
                    <c:v>8</c:v>
                  </c:pt>
                  <c:pt idx="404">
                    <c:v>9</c:v>
                  </c:pt>
                  <c:pt idx="405">
                    <c:v>10</c:v>
                  </c:pt>
                  <c:pt idx="406">
                    <c:v>11</c:v>
                  </c:pt>
                  <c:pt idx="407">
                    <c:v>12</c:v>
                  </c:pt>
                  <c:pt idx="408">
                    <c:v>1</c:v>
                  </c:pt>
                  <c:pt idx="409">
                    <c:v>2</c:v>
                  </c:pt>
                  <c:pt idx="410">
                    <c:v>3</c:v>
                  </c:pt>
                  <c:pt idx="411">
                    <c:v>4</c:v>
                  </c:pt>
                  <c:pt idx="412">
                    <c:v>5</c:v>
                  </c:pt>
                  <c:pt idx="413">
                    <c:v>6</c:v>
                  </c:pt>
                  <c:pt idx="414">
                    <c:v>7</c:v>
                  </c:pt>
                  <c:pt idx="415">
                    <c:v>8</c:v>
                  </c:pt>
                  <c:pt idx="416">
                    <c:v>9</c:v>
                  </c:pt>
                  <c:pt idx="417">
                    <c:v>10</c:v>
                  </c:pt>
                  <c:pt idx="418">
                    <c:v>11</c:v>
                  </c:pt>
                  <c:pt idx="419">
                    <c:v>12</c:v>
                  </c:pt>
                  <c:pt idx="420">
                    <c:v>1</c:v>
                  </c:pt>
                  <c:pt idx="421">
                    <c:v>2</c:v>
                  </c:pt>
                  <c:pt idx="422">
                    <c:v>3</c:v>
                  </c:pt>
                  <c:pt idx="423">
                    <c:v>4</c:v>
                  </c:pt>
                  <c:pt idx="424">
                    <c:v>5</c:v>
                  </c:pt>
                  <c:pt idx="425">
                    <c:v>6</c:v>
                  </c:pt>
                  <c:pt idx="426">
                    <c:v>7</c:v>
                  </c:pt>
                  <c:pt idx="427">
                    <c:v>8</c:v>
                  </c:pt>
                  <c:pt idx="428">
                    <c:v>9</c:v>
                  </c:pt>
                  <c:pt idx="429">
                    <c:v>10</c:v>
                  </c:pt>
                  <c:pt idx="430">
                    <c:v>11</c:v>
                  </c:pt>
                  <c:pt idx="431">
                    <c:v>12</c:v>
                  </c:pt>
                  <c:pt idx="432">
                    <c:v>1</c:v>
                  </c:pt>
                  <c:pt idx="433">
                    <c:v>2</c:v>
                  </c:pt>
                  <c:pt idx="434">
                    <c:v>3</c:v>
                  </c:pt>
                  <c:pt idx="435">
                    <c:v>4</c:v>
                  </c:pt>
                  <c:pt idx="436">
                    <c:v>5</c:v>
                  </c:pt>
                </c:lvl>
                <c:lvl>
                  <c:pt idx="0">
                    <c:v>1989</c:v>
                  </c:pt>
                  <c:pt idx="12">
                    <c:v>1990</c:v>
                  </c:pt>
                  <c:pt idx="24">
                    <c:v>1991</c:v>
                  </c:pt>
                  <c:pt idx="36">
                    <c:v>1992</c:v>
                  </c:pt>
                  <c:pt idx="48">
                    <c:v>1993</c:v>
                  </c:pt>
                  <c:pt idx="60">
                    <c:v>1994</c:v>
                  </c:pt>
                  <c:pt idx="72">
                    <c:v>1995</c:v>
                  </c:pt>
                  <c:pt idx="84">
                    <c:v>1996</c:v>
                  </c:pt>
                  <c:pt idx="96">
                    <c:v>1997</c:v>
                  </c:pt>
                  <c:pt idx="108">
                    <c:v>1998</c:v>
                  </c:pt>
                  <c:pt idx="120">
                    <c:v>1999</c:v>
                  </c:pt>
                  <c:pt idx="132">
                    <c:v>2000</c:v>
                  </c:pt>
                  <c:pt idx="144">
                    <c:v>2001</c:v>
                  </c:pt>
                  <c:pt idx="156">
                    <c:v>2002</c:v>
                  </c:pt>
                  <c:pt idx="168">
                    <c:v>2003</c:v>
                  </c:pt>
                  <c:pt idx="180">
                    <c:v>2004</c:v>
                  </c:pt>
                  <c:pt idx="192">
                    <c:v>2005</c:v>
                  </c:pt>
                  <c:pt idx="204">
                    <c:v>2006</c:v>
                  </c:pt>
                  <c:pt idx="216">
                    <c:v>2007</c:v>
                  </c:pt>
                  <c:pt idx="228">
                    <c:v>2008</c:v>
                  </c:pt>
                  <c:pt idx="240">
                    <c:v>2009</c:v>
                  </c:pt>
                  <c:pt idx="252">
                    <c:v>2010</c:v>
                  </c:pt>
                  <c:pt idx="264">
                    <c:v>2011</c:v>
                  </c:pt>
                  <c:pt idx="276">
                    <c:v>2012</c:v>
                  </c:pt>
                  <c:pt idx="288">
                    <c:v>2013</c:v>
                  </c:pt>
                  <c:pt idx="300">
                    <c:v>2014</c:v>
                  </c:pt>
                  <c:pt idx="312">
                    <c:v>2015</c:v>
                  </c:pt>
                  <c:pt idx="324">
                    <c:v>2016</c:v>
                  </c:pt>
                  <c:pt idx="336">
                    <c:v>2017</c:v>
                  </c:pt>
                  <c:pt idx="348">
                    <c:v>2018</c:v>
                  </c:pt>
                  <c:pt idx="360">
                    <c:v>2019</c:v>
                  </c:pt>
                  <c:pt idx="372">
                    <c:v>2020</c:v>
                  </c:pt>
                  <c:pt idx="384">
                    <c:v>2021</c:v>
                  </c:pt>
                  <c:pt idx="396">
                    <c:v>2022</c:v>
                  </c:pt>
                  <c:pt idx="408">
                    <c:v>2023</c:v>
                  </c:pt>
                  <c:pt idx="420">
                    <c:v>2024</c:v>
                  </c:pt>
                  <c:pt idx="432">
                    <c:v>2025</c:v>
                  </c:pt>
                </c:lvl>
              </c:multiLvlStrCache>
            </c:multiLvlStrRef>
          </c:cat>
          <c:val>
            <c:numRef>
              <c:f>G!$G$2:$G$438</c:f>
              <c:numCache>
                <c:formatCode>0.0</c:formatCode>
                <c:ptCount val="437"/>
                <c:pt idx="12">
                  <c:v>95.818420128439058</c:v>
                </c:pt>
                <c:pt idx="13">
                  <c:v>103.44464691909585</c:v>
                </c:pt>
                <c:pt idx="14">
                  <c:v>104.09780355004237</c:v>
                </c:pt>
                <c:pt idx="15">
                  <c:v>98.996658861365077</c:v>
                </c:pt>
                <c:pt idx="16">
                  <c:v>102.23737732534357</c:v>
                </c:pt>
                <c:pt idx="17">
                  <c:v>101.03993356147612</c:v>
                </c:pt>
                <c:pt idx="18">
                  <c:v>102.86462195966355</c:v>
                </c:pt>
                <c:pt idx="19">
                  <c:v>115.09751308004002</c:v>
                </c:pt>
                <c:pt idx="20">
                  <c:v>100.52514288079333</c:v>
                </c:pt>
                <c:pt idx="21">
                  <c:v>111.25736422930149</c:v>
                </c:pt>
                <c:pt idx="22">
                  <c:v>105.90915949432163</c:v>
                </c:pt>
                <c:pt idx="23">
                  <c:v>105.72945100853983</c:v>
                </c:pt>
                <c:pt idx="24">
                  <c:v>108.19859843610263</c:v>
                </c:pt>
                <c:pt idx="25">
                  <c:v>104.83491957840378</c:v>
                </c:pt>
                <c:pt idx="26">
                  <c:v>98.053677766595612</c:v>
                </c:pt>
                <c:pt idx="27">
                  <c:v>93.366282473822849</c:v>
                </c:pt>
                <c:pt idx="28">
                  <c:v>99.309839955296411</c:v>
                </c:pt>
                <c:pt idx="29">
                  <c:v>93.914916240131731</c:v>
                </c:pt>
                <c:pt idx="30">
                  <c:v>109.10872510626109</c:v>
                </c:pt>
                <c:pt idx="31">
                  <c:v>112.81371197665291</c:v>
                </c:pt>
                <c:pt idx="32">
                  <c:v>102.19002292579624</c:v>
                </c:pt>
                <c:pt idx="33">
                  <c:v>111.03225632265034</c:v>
                </c:pt>
                <c:pt idx="34">
                  <c:v>114.64320148652622</c:v>
                </c:pt>
                <c:pt idx="35">
                  <c:v>112.17853309988624</c:v>
                </c:pt>
                <c:pt idx="36">
                  <c:v>112.70023288213793</c:v>
                </c:pt>
                <c:pt idx="37">
                  <c:v>104.99812060442899</c:v>
                </c:pt>
                <c:pt idx="38">
                  <c:v>107.15627253174533</c:v>
                </c:pt>
                <c:pt idx="39">
                  <c:v>100.68162542304357</c:v>
                </c:pt>
                <c:pt idx="40">
                  <c:v>98.42391215564362</c:v>
                </c:pt>
                <c:pt idx="41">
                  <c:v>103.2329345516338</c:v>
                </c:pt>
                <c:pt idx="42">
                  <c:v>107.37592621822702</c:v>
                </c:pt>
                <c:pt idx="43">
                  <c:v>102.96195151981642</c:v>
                </c:pt>
                <c:pt idx="44">
                  <c:v>109.94839706641588</c:v>
                </c:pt>
                <c:pt idx="45">
                  <c:v>101.39060983844811</c:v>
                </c:pt>
                <c:pt idx="46">
                  <c:v>106.35865434188479</c:v>
                </c:pt>
                <c:pt idx="47">
                  <c:v>103.81365653436751</c:v>
                </c:pt>
                <c:pt idx="48">
                  <c:v>103.9452567258448</c:v>
                </c:pt>
                <c:pt idx="49">
                  <c:v>110.63613970883817</c:v>
                </c:pt>
                <c:pt idx="50">
                  <c:v>113.31437694490198</c:v>
                </c:pt>
                <c:pt idx="51">
                  <c:v>96.490016765749061</c:v>
                </c:pt>
                <c:pt idx="52">
                  <c:v>95.566476156571284</c:v>
                </c:pt>
                <c:pt idx="53">
                  <c:v>97.980224421404174</c:v>
                </c:pt>
                <c:pt idx="54">
                  <c:v>99.59363617322164</c:v>
                </c:pt>
                <c:pt idx="55">
                  <c:v>100.6468673251982</c:v>
                </c:pt>
                <c:pt idx="56">
                  <c:v>104.78776844594198</c:v>
                </c:pt>
                <c:pt idx="57">
                  <c:v>95.923877414740105</c:v>
                </c:pt>
                <c:pt idx="58">
                  <c:v>101.51071784103519</c:v>
                </c:pt>
                <c:pt idx="59">
                  <c:v>92.35571700765081</c:v>
                </c:pt>
                <c:pt idx="60">
                  <c:v>93.553940680981</c:v>
                </c:pt>
                <c:pt idx="61">
                  <c:v>96.466168092851973</c:v>
                </c:pt>
                <c:pt idx="62">
                  <c:v>103.29963948054591</c:v>
                </c:pt>
                <c:pt idx="63">
                  <c:v>88.439049208223665</c:v>
                </c:pt>
                <c:pt idx="64">
                  <c:v>83.309039421735804</c:v>
                </c:pt>
                <c:pt idx="65">
                  <c:v>98.22144894477195</c:v>
                </c:pt>
                <c:pt idx="66">
                  <c:v>91.493857045933112</c:v>
                </c:pt>
                <c:pt idx="67">
                  <c:v>94.110879168245347</c:v>
                </c:pt>
                <c:pt idx="68">
                  <c:v>97.487458140968045</c:v>
                </c:pt>
                <c:pt idx="69">
                  <c:v>92.262042535427653</c:v>
                </c:pt>
                <c:pt idx="70">
                  <c:v>98.408921794829254</c:v>
                </c:pt>
                <c:pt idx="71">
                  <c:v>96.964640545198151</c:v>
                </c:pt>
                <c:pt idx="72">
                  <c:v>88.259177653655811</c:v>
                </c:pt>
                <c:pt idx="73">
                  <c:v>99.89675719637367</c:v>
                </c:pt>
                <c:pt idx="74">
                  <c:v>103.81590865569703</c:v>
                </c:pt>
                <c:pt idx="75">
                  <c:v>95.411692804204179</c:v>
                </c:pt>
                <c:pt idx="76">
                  <c:v>87.75674510666434</c:v>
                </c:pt>
                <c:pt idx="77">
                  <c:v>92.384970174099209</c:v>
                </c:pt>
                <c:pt idx="78">
                  <c:v>87.726927115919281</c:v>
                </c:pt>
                <c:pt idx="79">
                  <c:v>91.984860577216793</c:v>
                </c:pt>
                <c:pt idx="80">
                  <c:v>90.106502487377043</c:v>
                </c:pt>
                <c:pt idx="81">
                  <c:v>87.056046897821076</c:v>
                </c:pt>
                <c:pt idx="82">
                  <c:v>91.839221447998071</c:v>
                </c:pt>
                <c:pt idx="83">
                  <c:v>89.822760766967249</c:v>
                </c:pt>
                <c:pt idx="84">
                  <c:v>90.695315265061282</c:v>
                </c:pt>
                <c:pt idx="85">
                  <c:v>99.973148539969685</c:v>
                </c:pt>
                <c:pt idx="86">
                  <c:v>92.688490123220006</c:v>
                </c:pt>
                <c:pt idx="87">
                  <c:v>86.384709341789247</c:v>
                </c:pt>
                <c:pt idx="88">
                  <c:v>92.141179927370871</c:v>
                </c:pt>
                <c:pt idx="89">
                  <c:v>86.942108897307889</c:v>
                </c:pt>
                <c:pt idx="90">
                  <c:v>97.354615185858648</c:v>
                </c:pt>
                <c:pt idx="91">
                  <c:v>89.694597941022707</c:v>
                </c:pt>
                <c:pt idx="92">
                  <c:v>98.834996525929242</c:v>
                </c:pt>
                <c:pt idx="93">
                  <c:v>103.45999558173284</c:v>
                </c:pt>
                <c:pt idx="94">
                  <c:v>102.25232988594762</c:v>
                </c:pt>
                <c:pt idx="95">
                  <c:v>98.560691492729575</c:v>
                </c:pt>
                <c:pt idx="96">
                  <c:v>111.70025418055202</c:v>
                </c:pt>
                <c:pt idx="97">
                  <c:v>101.63028684646159</c:v>
                </c:pt>
                <c:pt idx="98">
                  <c:v>108.91613952171086</c:v>
                </c:pt>
                <c:pt idx="99">
                  <c:v>104.72702952173776</c:v>
                </c:pt>
                <c:pt idx="100">
                  <c:v>113.87189066853995</c:v>
                </c:pt>
                <c:pt idx="101">
                  <c:v>110.47158039124332</c:v>
                </c:pt>
                <c:pt idx="102">
                  <c:v>111.35546955546587</c:v>
                </c:pt>
                <c:pt idx="103">
                  <c:v>99.348813519559215</c:v>
                </c:pt>
                <c:pt idx="104">
                  <c:v>103.64855078395337</c:v>
                </c:pt>
                <c:pt idx="105">
                  <c:v>104.29874922390098</c:v>
                </c:pt>
                <c:pt idx="106">
                  <c:v>96.275488559919566</c:v>
                </c:pt>
                <c:pt idx="107">
                  <c:v>102.48374552555543</c:v>
                </c:pt>
                <c:pt idx="108">
                  <c:v>104.81961304084035</c:v>
                </c:pt>
                <c:pt idx="109">
                  <c:v>104.63834444017168</c:v>
                </c:pt>
                <c:pt idx="110">
                  <c:v>99.853843320096971</c:v>
                </c:pt>
                <c:pt idx="111">
                  <c:v>93.040976863413007</c:v>
                </c:pt>
                <c:pt idx="112">
                  <c:v>94.586327778101349</c:v>
                </c:pt>
                <c:pt idx="113">
                  <c:v>101.64195265532182</c:v>
                </c:pt>
                <c:pt idx="114">
                  <c:v>103.42368658161485</c:v>
                </c:pt>
                <c:pt idx="115">
                  <c:v>94.308911199452382</c:v>
                </c:pt>
                <c:pt idx="116">
                  <c:v>100.0640263057534</c:v>
                </c:pt>
                <c:pt idx="117">
                  <c:v>107.78815090594686</c:v>
                </c:pt>
                <c:pt idx="118">
                  <c:v>101.17776156448369</c:v>
                </c:pt>
                <c:pt idx="119">
                  <c:v>101.52924813905753</c:v>
                </c:pt>
                <c:pt idx="120">
                  <c:v>101.80135119282055</c:v>
                </c:pt>
                <c:pt idx="121">
                  <c:v>103.0875177423152</c:v>
                </c:pt>
                <c:pt idx="122">
                  <c:v>105.13156976220226</c:v>
                </c:pt>
                <c:pt idx="123">
                  <c:v>90.75644541982706</c:v>
                </c:pt>
                <c:pt idx="124">
                  <c:v>95.874693225592154</c:v>
                </c:pt>
                <c:pt idx="125">
                  <c:v>101.25019261151044</c:v>
                </c:pt>
                <c:pt idx="126">
                  <c:v>100.51998679811291</c:v>
                </c:pt>
                <c:pt idx="127">
                  <c:v>104.17046487384063</c:v>
                </c:pt>
                <c:pt idx="128">
                  <c:v>109.58865940605421</c:v>
                </c:pt>
                <c:pt idx="129">
                  <c:v>101.95903014999629</c:v>
                </c:pt>
                <c:pt idx="130">
                  <c:v>107.0848262513671</c:v>
                </c:pt>
                <c:pt idx="131">
                  <c:v>101.77039682223858</c:v>
                </c:pt>
                <c:pt idx="132">
                  <c:v>101.03331958500657</c:v>
                </c:pt>
                <c:pt idx="133">
                  <c:v>110.4042348701211</c:v>
                </c:pt>
                <c:pt idx="134">
                  <c:v>110.38383231681929</c:v>
                </c:pt>
                <c:pt idx="135">
                  <c:v>105.09696982749021</c:v>
                </c:pt>
                <c:pt idx="136">
                  <c:v>105.48224824732787</c:v>
                </c:pt>
                <c:pt idx="137">
                  <c:v>112.02688078153199</c:v>
                </c:pt>
                <c:pt idx="138">
                  <c:v>105.50501016166851</c:v>
                </c:pt>
                <c:pt idx="139">
                  <c:v>111.67414071377537</c:v>
                </c:pt>
                <c:pt idx="140">
                  <c:v>100.29078214556391</c:v>
                </c:pt>
                <c:pt idx="141">
                  <c:v>104.376084465267</c:v>
                </c:pt>
                <c:pt idx="142">
                  <c:v>105.89326034051885</c:v>
                </c:pt>
                <c:pt idx="143">
                  <c:v>107.28274445316977</c:v>
                </c:pt>
                <c:pt idx="144">
                  <c:v>101.13864632666427</c:v>
                </c:pt>
                <c:pt idx="145">
                  <c:v>107.04982548562347</c:v>
                </c:pt>
                <c:pt idx="146">
                  <c:v>103.81660983140468</c:v>
                </c:pt>
                <c:pt idx="147">
                  <c:v>101.96506059521499</c:v>
                </c:pt>
                <c:pt idx="148">
                  <c:v>104.53193390389322</c:v>
                </c:pt>
                <c:pt idx="149">
                  <c:v>106.59648105513196</c:v>
                </c:pt>
                <c:pt idx="150">
                  <c:v>107.69952340808497</c:v>
                </c:pt>
                <c:pt idx="151">
                  <c:v>117.14804827754391</c:v>
                </c:pt>
                <c:pt idx="152">
                  <c:v>103.0717032940006</c:v>
                </c:pt>
                <c:pt idx="153">
                  <c:v>108.7614533341593</c:v>
                </c:pt>
                <c:pt idx="154">
                  <c:v>104.21933679714652</c:v>
                </c:pt>
                <c:pt idx="155">
                  <c:v>100.028197413754</c:v>
                </c:pt>
                <c:pt idx="156">
                  <c:v>108.05765876491347</c:v>
                </c:pt>
                <c:pt idx="157">
                  <c:v>108.02917504625276</c:v>
                </c:pt>
                <c:pt idx="158">
                  <c:v>105.33001560813511</c:v>
                </c:pt>
                <c:pt idx="159">
                  <c:v>109.34004836157285</c:v>
                </c:pt>
                <c:pt idx="160">
                  <c:v>117.39057334397008</c:v>
                </c:pt>
                <c:pt idx="161">
                  <c:v>105.58765401775605</c:v>
                </c:pt>
                <c:pt idx="162">
                  <c:v>112.24830819139922</c:v>
                </c:pt>
                <c:pt idx="163">
                  <c:v>117.64538728232377</c:v>
                </c:pt>
                <c:pt idx="164">
                  <c:v>113.21510890579852</c:v>
                </c:pt>
                <c:pt idx="165">
                  <c:v>115.65103061596737</c:v>
                </c:pt>
                <c:pt idx="166">
                  <c:v>115.9713750764045</c:v>
                </c:pt>
                <c:pt idx="167">
                  <c:v>116.72872241759021</c:v>
                </c:pt>
                <c:pt idx="168">
                  <c:v>118.66351250420782</c:v>
                </c:pt>
                <c:pt idx="169">
                  <c:v>108.95211216140414</c:v>
                </c:pt>
                <c:pt idx="170">
                  <c:v>103.44504306961331</c:v>
                </c:pt>
                <c:pt idx="171">
                  <c:v>107.86789505885056</c:v>
                </c:pt>
                <c:pt idx="172">
                  <c:v>113.46133844659529</c:v>
                </c:pt>
                <c:pt idx="173">
                  <c:v>108.61337664597654</c:v>
                </c:pt>
                <c:pt idx="174">
                  <c:v>110.76291889898448</c:v>
                </c:pt>
                <c:pt idx="175">
                  <c:v>112.75478016777585</c:v>
                </c:pt>
                <c:pt idx="176">
                  <c:v>113.81342638638969</c:v>
                </c:pt>
                <c:pt idx="177">
                  <c:v>118.00657212122235</c:v>
                </c:pt>
                <c:pt idx="178">
                  <c:v>109.48777402956378</c:v>
                </c:pt>
                <c:pt idx="179">
                  <c:v>114.65151542671799</c:v>
                </c:pt>
                <c:pt idx="180">
                  <c:v>117.02110124633604</c:v>
                </c:pt>
                <c:pt idx="181">
                  <c:v>112.54990627637609</c:v>
                </c:pt>
                <c:pt idx="182">
                  <c:v>115.11973397054129</c:v>
                </c:pt>
                <c:pt idx="183">
                  <c:v>120.69213767864761</c:v>
                </c:pt>
                <c:pt idx="184">
                  <c:v>111.17387015079836</c:v>
                </c:pt>
                <c:pt idx="185">
                  <c:v>119.48021949517189</c:v>
                </c:pt>
                <c:pt idx="186">
                  <c:v>115.23312781994794</c:v>
                </c:pt>
                <c:pt idx="187">
                  <c:v>117.85336268205128</c:v>
                </c:pt>
                <c:pt idx="188">
                  <c:v>120.97281092976114</c:v>
                </c:pt>
                <c:pt idx="189">
                  <c:v>113.2000267593461</c:v>
                </c:pt>
                <c:pt idx="190">
                  <c:v>117.15670706755699</c:v>
                </c:pt>
                <c:pt idx="191">
                  <c:v>112.45642186193736</c:v>
                </c:pt>
                <c:pt idx="192">
                  <c:v>120.98107056378564</c:v>
                </c:pt>
                <c:pt idx="193">
                  <c:v>118.99622839129131</c:v>
                </c:pt>
                <c:pt idx="194">
                  <c:v>119.35041146622321</c:v>
                </c:pt>
                <c:pt idx="195">
                  <c:v>124.46865606529047</c:v>
                </c:pt>
                <c:pt idx="196">
                  <c:v>116.01740802354739</c:v>
                </c:pt>
                <c:pt idx="197">
                  <c:v>119.84814470043419</c:v>
                </c:pt>
                <c:pt idx="198">
                  <c:v>114.79688188416546</c:v>
                </c:pt>
                <c:pt idx="199">
                  <c:v>120.26055426693392</c:v>
                </c:pt>
                <c:pt idx="200">
                  <c:v>123.59874335268812</c:v>
                </c:pt>
                <c:pt idx="201">
                  <c:v>111.5016396691348</c:v>
                </c:pt>
                <c:pt idx="202">
                  <c:v>125.05232363971422</c:v>
                </c:pt>
                <c:pt idx="203">
                  <c:v>127.67119778769305</c:v>
                </c:pt>
                <c:pt idx="204">
                  <c:v>129.00152794560512</c:v>
                </c:pt>
                <c:pt idx="205">
                  <c:v>128.20225593705896</c:v>
                </c:pt>
                <c:pt idx="206">
                  <c:v>132.06043088755675</c:v>
                </c:pt>
                <c:pt idx="207">
                  <c:v>133.16219182584555</c:v>
                </c:pt>
                <c:pt idx="208">
                  <c:v>125.85913953470708</c:v>
                </c:pt>
                <c:pt idx="209">
                  <c:v>133.39907242327962</c:v>
                </c:pt>
                <c:pt idx="210">
                  <c:v>125.01255593383877</c:v>
                </c:pt>
                <c:pt idx="211">
                  <c:v>140.54133558188047</c:v>
                </c:pt>
                <c:pt idx="212">
                  <c:v>130.41002979186419</c:v>
                </c:pt>
                <c:pt idx="213">
                  <c:v>133.39280836862463</c:v>
                </c:pt>
                <c:pt idx="214">
                  <c:v>141.61403819741233</c:v>
                </c:pt>
                <c:pt idx="215">
                  <c:v>145.40028327920663</c:v>
                </c:pt>
                <c:pt idx="216">
                  <c:v>137.82528515612114</c:v>
                </c:pt>
                <c:pt idx="217">
                  <c:v>136.71515272051059</c:v>
                </c:pt>
                <c:pt idx="218">
                  <c:v>135.65197208968155</c:v>
                </c:pt>
                <c:pt idx="219">
                  <c:v>137.72174939765196</c:v>
                </c:pt>
                <c:pt idx="220">
                  <c:v>141.76408261603663</c:v>
                </c:pt>
                <c:pt idx="221">
                  <c:v>139.32539371137599</c:v>
                </c:pt>
                <c:pt idx="222">
                  <c:v>121.38666346366374</c:v>
                </c:pt>
                <c:pt idx="223">
                  <c:v>158.35680354989381</c:v>
                </c:pt>
                <c:pt idx="224">
                  <c:v>141.24767827470924</c:v>
                </c:pt>
                <c:pt idx="225">
                  <c:v>152.6178459338368</c:v>
                </c:pt>
                <c:pt idx="226">
                  <c:v>153.95605959895573</c:v>
                </c:pt>
                <c:pt idx="227">
                  <c:v>152.38994845992488</c:v>
                </c:pt>
                <c:pt idx="228">
                  <c:v>151.87997313570287</c:v>
                </c:pt>
                <c:pt idx="229">
                  <c:v>151.70378767976268</c:v>
                </c:pt>
                <c:pt idx="230">
                  <c:v>140.49222668198712</c:v>
                </c:pt>
                <c:pt idx="231">
                  <c:v>145.44024311072343</c:v>
                </c:pt>
                <c:pt idx="232">
                  <c:v>152.04531730030558</c:v>
                </c:pt>
                <c:pt idx="233">
                  <c:v>144.16556568436846</c:v>
                </c:pt>
                <c:pt idx="234">
                  <c:v>150.01811443040538</c:v>
                </c:pt>
                <c:pt idx="235">
                  <c:v>139.17287824239452</c:v>
                </c:pt>
                <c:pt idx="236">
                  <c:v>143.62525897232879</c:v>
                </c:pt>
                <c:pt idx="237">
                  <c:v>137.00125359601651</c:v>
                </c:pt>
                <c:pt idx="238">
                  <c:v>115.38773254052708</c:v>
                </c:pt>
                <c:pt idx="239">
                  <c:v>105.63878345705058</c:v>
                </c:pt>
                <c:pt idx="240">
                  <c:v>81.000066572043906</c:v>
                </c:pt>
                <c:pt idx="241">
                  <c:v>57.39679598345122</c:v>
                </c:pt>
                <c:pt idx="242">
                  <c:v>61.610810579525186</c:v>
                </c:pt>
                <c:pt idx="243">
                  <c:v>69.756542908469115</c:v>
                </c:pt>
                <c:pt idx="244">
                  <c:v>86.351395252863867</c:v>
                </c:pt>
                <c:pt idx="245">
                  <c:v>93.185325956666503</c:v>
                </c:pt>
                <c:pt idx="246">
                  <c:v>100.01976266359911</c:v>
                </c:pt>
                <c:pt idx="247">
                  <c:v>99.602569339067543</c:v>
                </c:pt>
                <c:pt idx="248">
                  <c:v>110.62395038402349</c:v>
                </c:pt>
                <c:pt idx="249">
                  <c:v>109.72404818929724</c:v>
                </c:pt>
                <c:pt idx="250">
                  <c:v>115.53467491612999</c:v>
                </c:pt>
                <c:pt idx="251">
                  <c:v>118.21841940431004</c:v>
                </c:pt>
                <c:pt idx="252">
                  <c:v>117.41835912791343</c:v>
                </c:pt>
                <c:pt idx="253">
                  <c:v>117.06510748574748</c:v>
                </c:pt>
                <c:pt idx="254">
                  <c:v>121.72130016653253</c:v>
                </c:pt>
                <c:pt idx="255">
                  <c:v>116.10705257786623</c:v>
                </c:pt>
                <c:pt idx="256">
                  <c:v>116.81960555400298</c:v>
                </c:pt>
                <c:pt idx="257">
                  <c:v>119.14313996042752</c:v>
                </c:pt>
                <c:pt idx="258">
                  <c:v>119.36093941894153</c:v>
                </c:pt>
                <c:pt idx="259">
                  <c:v>122.43689267544022</c:v>
                </c:pt>
                <c:pt idx="260">
                  <c:v>124.63735703101344</c:v>
                </c:pt>
                <c:pt idx="261">
                  <c:v>103.54431705842495</c:v>
                </c:pt>
                <c:pt idx="262">
                  <c:v>109.9819974405444</c:v>
                </c:pt>
                <c:pt idx="263">
                  <c:v>114.05103299752118</c:v>
                </c:pt>
                <c:pt idx="264">
                  <c:v>113.02637926262187</c:v>
                </c:pt>
                <c:pt idx="265">
                  <c:v>113.417514669558</c:v>
                </c:pt>
                <c:pt idx="266">
                  <c:v>53.785732283260998</c:v>
                </c:pt>
                <c:pt idx="267">
                  <c:v>47.027189086117488</c:v>
                </c:pt>
                <c:pt idx="268">
                  <c:v>78.371079830661003</c:v>
                </c:pt>
                <c:pt idx="269">
                  <c:v>100.33377156323719</c:v>
                </c:pt>
                <c:pt idx="270">
                  <c:v>105.44049710766654</c:v>
                </c:pt>
                <c:pt idx="271">
                  <c:v>121.17993318467354</c:v>
                </c:pt>
                <c:pt idx="272">
                  <c:v>117.04979015138062</c:v>
                </c:pt>
                <c:pt idx="273">
                  <c:v>120.94116643328525</c:v>
                </c:pt>
                <c:pt idx="274">
                  <c:v>110.73359076865619</c:v>
                </c:pt>
                <c:pt idx="275">
                  <c:v>124.30626040908844</c:v>
                </c:pt>
                <c:pt idx="276">
                  <c:v>129.2533199038873</c:v>
                </c:pt>
                <c:pt idx="277">
                  <c:v>131.90777478354718</c:v>
                </c:pt>
                <c:pt idx="278">
                  <c:v>128.1261021377353</c:v>
                </c:pt>
                <c:pt idx="279">
                  <c:v>127.79992656241895</c:v>
                </c:pt>
                <c:pt idx="280">
                  <c:v>124.86089451448774</c:v>
                </c:pt>
                <c:pt idx="281">
                  <c:v>119.69090441207859</c:v>
                </c:pt>
                <c:pt idx="282">
                  <c:v>122.70484418914467</c:v>
                </c:pt>
                <c:pt idx="283">
                  <c:v>122.74749257196729</c:v>
                </c:pt>
                <c:pt idx="284">
                  <c:v>99.787241420275151</c:v>
                </c:pt>
                <c:pt idx="285">
                  <c:v>103.88139574249777</c:v>
                </c:pt>
                <c:pt idx="286">
                  <c:v>100.47069061088847</c:v>
                </c:pt>
                <c:pt idx="287">
                  <c:v>102.1978167294418</c:v>
                </c:pt>
                <c:pt idx="288">
                  <c:v>117.61978847522873</c:v>
                </c:pt>
                <c:pt idx="289">
                  <c:v>114.33239257727845</c:v>
                </c:pt>
                <c:pt idx="290">
                  <c:v>109.10613250863909</c:v>
                </c:pt>
                <c:pt idx="291">
                  <c:v>120.47347816670691</c:v>
                </c:pt>
                <c:pt idx="292">
                  <c:v>119.65701770910763</c:v>
                </c:pt>
                <c:pt idx="293">
                  <c:v>111.0013032298066</c:v>
                </c:pt>
                <c:pt idx="294">
                  <c:v>122.68036843425369</c:v>
                </c:pt>
                <c:pt idx="295">
                  <c:v>115.79723479912852</c:v>
                </c:pt>
                <c:pt idx="296">
                  <c:v>115.80542923998173</c:v>
                </c:pt>
                <c:pt idx="297">
                  <c:v>118.03668088764239</c:v>
                </c:pt>
                <c:pt idx="298">
                  <c:v>112.62988783772472</c:v>
                </c:pt>
                <c:pt idx="299">
                  <c:v>114.00596844688067</c:v>
                </c:pt>
                <c:pt idx="300">
                  <c:v>130.92909069542173</c:v>
                </c:pt>
                <c:pt idx="301">
                  <c:v>120.63252967848382</c:v>
                </c:pt>
                <c:pt idx="302">
                  <c:v>121.09898046286717</c:v>
                </c:pt>
                <c:pt idx="303">
                  <c:v>121.05336481354425</c:v>
                </c:pt>
                <c:pt idx="304">
                  <c:v>123.36371256778574</c:v>
                </c:pt>
                <c:pt idx="305">
                  <c:v>116.57253200947611</c:v>
                </c:pt>
                <c:pt idx="306">
                  <c:v>120.33844012399464</c:v>
                </c:pt>
                <c:pt idx="307">
                  <c:v>108.97631412675103</c:v>
                </c:pt>
                <c:pt idx="308">
                  <c:v>112.41188215989555</c:v>
                </c:pt>
                <c:pt idx="309">
                  <c:v>108.88705923804167</c:v>
                </c:pt>
                <c:pt idx="310">
                  <c:v>100.45135855323184</c:v>
                </c:pt>
                <c:pt idx="311">
                  <c:v>111.96660781324223</c:v>
                </c:pt>
                <c:pt idx="312">
                  <c:v>117.52116183664884</c:v>
                </c:pt>
                <c:pt idx="313">
                  <c:v>115.00770391194573</c:v>
                </c:pt>
                <c:pt idx="314">
                  <c:v>114.70175074753755</c:v>
                </c:pt>
                <c:pt idx="315">
                  <c:v>113.25748588244882</c:v>
                </c:pt>
                <c:pt idx="316">
                  <c:v>107.18986721578474</c:v>
                </c:pt>
                <c:pt idx="317">
                  <c:v>114.18949713006165</c:v>
                </c:pt>
                <c:pt idx="318">
                  <c:v>116.48769914320663</c:v>
                </c:pt>
                <c:pt idx="319">
                  <c:v>106.84642271834335</c:v>
                </c:pt>
                <c:pt idx="320">
                  <c:v>112.23806961991392</c:v>
                </c:pt>
                <c:pt idx="321">
                  <c:v>113.92354789980482</c:v>
                </c:pt>
                <c:pt idx="322">
                  <c:v>111.93220113451905</c:v>
                </c:pt>
                <c:pt idx="323">
                  <c:v>115.91255201080321</c:v>
                </c:pt>
                <c:pt idx="324">
                  <c:v>117.88346907207656</c:v>
                </c:pt>
                <c:pt idx="325">
                  <c:v>110.72015652466492</c:v>
                </c:pt>
                <c:pt idx="326">
                  <c:v>121.47997750266207</c:v>
                </c:pt>
                <c:pt idx="327">
                  <c:v>108.92174524497811</c:v>
                </c:pt>
                <c:pt idx="328">
                  <c:v>113.43368732429488</c:v>
                </c:pt>
                <c:pt idx="329">
                  <c:v>117.51472323123376</c:v>
                </c:pt>
                <c:pt idx="330">
                  <c:v>115.17624666589225</c:v>
                </c:pt>
                <c:pt idx="331">
                  <c:v>119.50401499407045</c:v>
                </c:pt>
                <c:pt idx="332">
                  <c:v>117.94856042328692</c:v>
                </c:pt>
                <c:pt idx="333">
                  <c:v>113.31781402309518</c:v>
                </c:pt>
                <c:pt idx="334">
                  <c:v>123.77993359006823</c:v>
                </c:pt>
                <c:pt idx="335">
                  <c:v>121.46138897398315</c:v>
                </c:pt>
                <c:pt idx="336">
                  <c:v>121.25591000488608</c:v>
                </c:pt>
                <c:pt idx="337">
                  <c:v>123.28763357611746</c:v>
                </c:pt>
                <c:pt idx="338">
                  <c:v>127.57917203110789</c:v>
                </c:pt>
                <c:pt idx="339">
                  <c:v>127.41716624963672</c:v>
                </c:pt>
                <c:pt idx="340">
                  <c:v>118.80433921707983</c:v>
                </c:pt>
                <c:pt idx="341">
                  <c:v>123.80965352046418</c:v>
                </c:pt>
                <c:pt idx="342">
                  <c:v>116.00787911850192</c:v>
                </c:pt>
                <c:pt idx="343">
                  <c:v>123.96803253635846</c:v>
                </c:pt>
                <c:pt idx="344">
                  <c:v>119.35322909046408</c:v>
                </c:pt>
                <c:pt idx="345">
                  <c:v>118.77669157110624</c:v>
                </c:pt>
                <c:pt idx="346">
                  <c:v>123.23004496918759</c:v>
                </c:pt>
                <c:pt idx="347">
                  <c:v>123.67981610918031</c:v>
                </c:pt>
                <c:pt idx="348">
                  <c:v>117.23008813380602</c:v>
                </c:pt>
                <c:pt idx="349">
                  <c:v>127.62367528539144</c:v>
                </c:pt>
                <c:pt idx="350">
                  <c:v>130.48616526265337</c:v>
                </c:pt>
                <c:pt idx="351">
                  <c:v>132.46614682565476</c:v>
                </c:pt>
                <c:pt idx="352">
                  <c:v>122.35771992420759</c:v>
                </c:pt>
                <c:pt idx="353">
                  <c:v>118.18888703382709</c:v>
                </c:pt>
                <c:pt idx="354">
                  <c:v>111.29218084742081</c:v>
                </c:pt>
                <c:pt idx="355">
                  <c:v>123.06131835506613</c:v>
                </c:pt>
                <c:pt idx="356">
                  <c:v>110.6292324562427</c:v>
                </c:pt>
                <c:pt idx="357">
                  <c:v>124.36428067400533</c:v>
                </c:pt>
                <c:pt idx="358">
                  <c:v>127.75950043508284</c:v>
                </c:pt>
                <c:pt idx="359">
                  <c:v>122.80249286568888</c:v>
                </c:pt>
                <c:pt idx="360">
                  <c:v>124.39523965567642</c:v>
                </c:pt>
                <c:pt idx="361">
                  <c:v>128.55372590373582</c:v>
                </c:pt>
                <c:pt idx="362">
                  <c:v>124.97179296504785</c:v>
                </c:pt>
                <c:pt idx="363">
                  <c:v>137.32695656976733</c:v>
                </c:pt>
                <c:pt idx="364">
                  <c:v>133.40989043977646</c:v>
                </c:pt>
                <c:pt idx="365">
                  <c:v>117.09373372366352</c:v>
                </c:pt>
                <c:pt idx="366">
                  <c:v>126.08075862280126</c:v>
                </c:pt>
                <c:pt idx="367">
                  <c:v>121.53514745307228</c:v>
                </c:pt>
                <c:pt idx="368">
                  <c:v>116.27909102300475</c:v>
                </c:pt>
                <c:pt idx="369">
                  <c:v>111.73719313796209</c:v>
                </c:pt>
                <c:pt idx="370">
                  <c:v>117.67827239667537</c:v>
                </c:pt>
                <c:pt idx="371">
                  <c:v>113.90131408410467</c:v>
                </c:pt>
                <c:pt idx="372">
                  <c:v>123.82216767269225</c:v>
                </c:pt>
                <c:pt idx="373">
                  <c:v>116.26374490750253</c:v>
                </c:pt>
                <c:pt idx="374">
                  <c:v>115.20012973958455</c:v>
                </c:pt>
                <c:pt idx="375">
                  <c:v>70.150132792112373</c:v>
                </c:pt>
                <c:pt idx="376">
                  <c:v>47.644105353097977</c:v>
                </c:pt>
                <c:pt idx="377">
                  <c:v>66.269215064624561</c:v>
                </c:pt>
                <c:pt idx="378">
                  <c:v>94.128098361915349</c:v>
                </c:pt>
                <c:pt idx="379">
                  <c:v>97.17006320323091</c:v>
                </c:pt>
                <c:pt idx="380">
                  <c:v>112.58274496780614</c:v>
                </c:pt>
                <c:pt idx="381">
                  <c:v>117.57569400241681</c:v>
                </c:pt>
                <c:pt idx="382">
                  <c:v>112.00586005504715</c:v>
                </c:pt>
                <c:pt idx="383">
                  <c:v>113.65020203288833</c:v>
                </c:pt>
                <c:pt idx="384">
                  <c:v>103.67670183144749</c:v>
                </c:pt>
                <c:pt idx="385">
                  <c:v>98.286502390885559</c:v>
                </c:pt>
                <c:pt idx="386">
                  <c:v>113.8676234236309</c:v>
                </c:pt>
                <c:pt idx="387">
                  <c:v>117.64550010228953</c:v>
                </c:pt>
                <c:pt idx="388">
                  <c:v>89.032077529599135</c:v>
                </c:pt>
                <c:pt idx="389">
                  <c:v>107.13065805041646</c:v>
                </c:pt>
                <c:pt idx="390">
                  <c:v>100.39712858194687</c:v>
                </c:pt>
                <c:pt idx="391">
                  <c:v>84.038069634606785</c:v>
                </c:pt>
                <c:pt idx="392">
                  <c:v>56.68875102449659</c:v>
                </c:pt>
                <c:pt idx="393">
                  <c:v>68.878586234729326</c:v>
                </c:pt>
                <c:pt idx="394">
                  <c:v>109.42735487305706</c:v>
                </c:pt>
                <c:pt idx="395">
                  <c:v>109.10251184670834</c:v>
                </c:pt>
                <c:pt idx="396">
                  <c:v>83.411891856161972</c:v>
                </c:pt>
                <c:pt idx="397">
                  <c:v>94.787880786473494</c:v>
                </c:pt>
                <c:pt idx="398">
                  <c:v>92.873187116263139</c:v>
                </c:pt>
                <c:pt idx="399">
                  <c:v>93.530744723680513</c:v>
                </c:pt>
                <c:pt idx="400">
                  <c:v>75.97208771355281</c:v>
                </c:pt>
                <c:pt idx="401">
                  <c:v>94.147743200896784</c:v>
                </c:pt>
                <c:pt idx="402">
                  <c:v>95.072732629879553</c:v>
                </c:pt>
                <c:pt idx="403">
                  <c:v>100.92509829113152</c:v>
                </c:pt>
                <c:pt idx="404">
                  <c:v>103.89223993992856</c:v>
                </c:pt>
                <c:pt idx="405">
                  <c:v>93.736757076836483</c:v>
                </c:pt>
                <c:pt idx="406">
                  <c:v>106.95746325287575</c:v>
                </c:pt>
                <c:pt idx="407">
                  <c:v>102.61775484579397</c:v>
                </c:pt>
                <c:pt idx="408" formatCode="General">
                  <c:v>91.948387956957916</c:v>
                </c:pt>
                <c:pt idx="409" formatCode="General">
                  <c:v>105.10866070466163</c:v>
                </c:pt>
                <c:pt idx="410" formatCode="General">
                  <c:v>114.27466655390018</c:v>
                </c:pt>
                <c:pt idx="411" formatCode="General">
                  <c:v>117.36164716315103</c:v>
                </c:pt>
                <c:pt idx="412" formatCode="General">
                  <c:v>116.81879007072943</c:v>
                </c:pt>
                <c:pt idx="413" formatCode="General">
                  <c:v>115.43794288409765</c:v>
                </c:pt>
                <c:pt idx="414" formatCode="General">
                  <c:v>113.35239662760175</c:v>
                </c:pt>
                <c:pt idx="415" formatCode="General">
                  <c:v>113.21572092348976</c:v>
                </c:pt>
                <c:pt idx="416" formatCode="General">
                  <c:v>123.4440057145064</c:v>
                </c:pt>
                <c:pt idx="417" formatCode="General">
                  <c:v>119.80302579979083</c:v>
                </c:pt>
                <c:pt idx="418" formatCode="General">
                  <c:v>124.88834005572733</c:v>
                </c:pt>
                <c:pt idx="419" formatCode="General">
                  <c:v>119.21843306978236</c:v>
                </c:pt>
                <c:pt idx="420" formatCode="General">
                  <c:v>97.86674915193619</c:v>
                </c:pt>
                <c:pt idx="421" formatCode="General">
                  <c:v>98.782223126875351</c:v>
                </c:pt>
                <c:pt idx="422" formatCode="General">
                  <c:v>98.662222652278061</c:v>
                </c:pt>
                <c:pt idx="423" formatCode="General">
                  <c:v>107.86392424999029</c:v>
                </c:pt>
                <c:pt idx="424" formatCode="General">
                  <c:v>120.37133293900382</c:v>
                </c:pt>
                <c:pt idx="425" formatCode="General">
                  <c:v>102.35723848857758</c:v>
                </c:pt>
                <c:pt idx="426" formatCode="General">
                  <c:v>113.79026584120938</c:v>
                </c:pt>
                <c:pt idx="427" formatCode="General">
                  <c:v>97.374323330918173</c:v>
                </c:pt>
                <c:pt idx="428" formatCode="General">
                  <c:v>108.07602153759113</c:v>
                </c:pt>
                <c:pt idx="429" formatCode="General">
                  <c:v>117.96071100667001</c:v>
                </c:pt>
                <c:pt idx="430" formatCode="General">
                  <c:v>107.95346389049905</c:v>
                </c:pt>
                <c:pt idx="431" formatCode="General">
                  <c:v>107.40532002165733</c:v>
                </c:pt>
              </c:numCache>
            </c:numRef>
          </c:val>
          <c:smooth val="0"/>
          <c:extLst>
            <c:ext xmlns:c16="http://schemas.microsoft.com/office/drawing/2014/chart" uri="{C3380CC4-5D6E-409C-BE32-E72D297353CC}">
              <c16:uniqueId val="{00000006-2B36-45D6-AD48-C7C9CBF7E67B}"/>
            </c:ext>
          </c:extLst>
        </c:ser>
        <c:ser>
          <c:idx val="4"/>
          <c:order val="4"/>
          <c:tx>
            <c:strRef>
              <c:f>G!$H$1</c:f>
              <c:strCache>
                <c:ptCount val="1"/>
                <c:pt idx="0">
                  <c:v>連関比率法8</c:v>
                </c:pt>
              </c:strCache>
            </c:strRef>
          </c:tx>
          <c:spPr>
            <a:ln w="28575" cap="rnd">
              <a:solidFill>
                <a:schemeClr val="accent1">
                  <a:tint val="94000"/>
                </a:schemeClr>
              </a:solidFill>
              <a:round/>
            </a:ln>
            <a:effectLst/>
          </c:spPr>
          <c:marker>
            <c:symbol val="circle"/>
            <c:size val="5"/>
            <c:spPr>
              <a:solidFill>
                <a:schemeClr val="accent1">
                  <a:tint val="94000"/>
                </a:schemeClr>
              </a:solidFill>
              <a:ln w="9525">
                <a:solidFill>
                  <a:schemeClr val="accent1">
                    <a:tint val="94000"/>
                  </a:schemeClr>
                </a:solidFill>
              </a:ln>
              <a:effectLst/>
            </c:spPr>
          </c:marker>
          <c:cat>
            <c:multiLvlStrRef>
              <c:f>G!$B$2:$C$438</c:f>
              <c:multiLvlStrCache>
                <c:ptCount val="437"/>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pt idx="48">
                    <c:v>1</c:v>
                  </c:pt>
                  <c:pt idx="49">
                    <c:v>2</c:v>
                  </c:pt>
                  <c:pt idx="50">
                    <c:v>3</c:v>
                  </c:pt>
                  <c:pt idx="51">
                    <c:v>4</c:v>
                  </c:pt>
                  <c:pt idx="52">
                    <c:v>5</c:v>
                  </c:pt>
                  <c:pt idx="53">
                    <c:v>6</c:v>
                  </c:pt>
                  <c:pt idx="54">
                    <c:v>7</c:v>
                  </c:pt>
                  <c:pt idx="55">
                    <c:v>8</c:v>
                  </c:pt>
                  <c:pt idx="56">
                    <c:v>9</c:v>
                  </c:pt>
                  <c:pt idx="57">
                    <c:v>10</c:v>
                  </c:pt>
                  <c:pt idx="58">
                    <c:v>11</c:v>
                  </c:pt>
                  <c:pt idx="59">
                    <c:v>12</c:v>
                  </c:pt>
                  <c:pt idx="60">
                    <c:v>1</c:v>
                  </c:pt>
                  <c:pt idx="61">
                    <c:v>2</c:v>
                  </c:pt>
                  <c:pt idx="62">
                    <c:v>3</c:v>
                  </c:pt>
                  <c:pt idx="63">
                    <c:v>4</c:v>
                  </c:pt>
                  <c:pt idx="64">
                    <c:v>5</c:v>
                  </c:pt>
                  <c:pt idx="65">
                    <c:v>6</c:v>
                  </c:pt>
                  <c:pt idx="66">
                    <c:v>7</c:v>
                  </c:pt>
                  <c:pt idx="67">
                    <c:v>8</c:v>
                  </c:pt>
                  <c:pt idx="68">
                    <c:v>9</c:v>
                  </c:pt>
                  <c:pt idx="69">
                    <c:v>10</c:v>
                  </c:pt>
                  <c:pt idx="70">
                    <c:v>11</c:v>
                  </c:pt>
                  <c:pt idx="71">
                    <c:v>12</c:v>
                  </c:pt>
                  <c:pt idx="72">
                    <c:v>1</c:v>
                  </c:pt>
                  <c:pt idx="73">
                    <c:v>2</c:v>
                  </c:pt>
                  <c:pt idx="74">
                    <c:v>3</c:v>
                  </c:pt>
                  <c:pt idx="75">
                    <c:v>4</c:v>
                  </c:pt>
                  <c:pt idx="76">
                    <c:v>5</c:v>
                  </c:pt>
                  <c:pt idx="77">
                    <c:v>6</c:v>
                  </c:pt>
                  <c:pt idx="78">
                    <c:v>7</c:v>
                  </c:pt>
                  <c:pt idx="79">
                    <c:v>8</c:v>
                  </c:pt>
                  <c:pt idx="80">
                    <c:v>9</c:v>
                  </c:pt>
                  <c:pt idx="81">
                    <c:v>10</c:v>
                  </c:pt>
                  <c:pt idx="82">
                    <c:v>11</c:v>
                  </c:pt>
                  <c:pt idx="83">
                    <c:v>12</c:v>
                  </c:pt>
                  <c:pt idx="84">
                    <c:v>1</c:v>
                  </c:pt>
                  <c:pt idx="85">
                    <c:v>2</c:v>
                  </c:pt>
                  <c:pt idx="86">
                    <c:v>3</c:v>
                  </c:pt>
                  <c:pt idx="87">
                    <c:v>4</c:v>
                  </c:pt>
                  <c:pt idx="88">
                    <c:v>5</c:v>
                  </c:pt>
                  <c:pt idx="89">
                    <c:v>6</c:v>
                  </c:pt>
                  <c:pt idx="90">
                    <c:v>7</c:v>
                  </c:pt>
                  <c:pt idx="91">
                    <c:v>8</c:v>
                  </c:pt>
                  <c:pt idx="92">
                    <c:v>9</c:v>
                  </c:pt>
                  <c:pt idx="93">
                    <c:v>10</c:v>
                  </c:pt>
                  <c:pt idx="94">
                    <c:v>11</c:v>
                  </c:pt>
                  <c:pt idx="95">
                    <c:v>12</c:v>
                  </c:pt>
                  <c:pt idx="96">
                    <c:v>1</c:v>
                  </c:pt>
                  <c:pt idx="97">
                    <c:v>2</c:v>
                  </c:pt>
                  <c:pt idx="98">
                    <c:v>3</c:v>
                  </c:pt>
                  <c:pt idx="99">
                    <c:v>4</c:v>
                  </c:pt>
                  <c:pt idx="100">
                    <c:v>5</c:v>
                  </c:pt>
                  <c:pt idx="101">
                    <c:v>6</c:v>
                  </c:pt>
                  <c:pt idx="102">
                    <c:v>7</c:v>
                  </c:pt>
                  <c:pt idx="103">
                    <c:v>8</c:v>
                  </c:pt>
                  <c:pt idx="104">
                    <c:v>9</c:v>
                  </c:pt>
                  <c:pt idx="105">
                    <c:v>10</c:v>
                  </c:pt>
                  <c:pt idx="106">
                    <c:v>11</c:v>
                  </c:pt>
                  <c:pt idx="107">
                    <c:v>12</c:v>
                  </c:pt>
                  <c:pt idx="108">
                    <c:v>1</c:v>
                  </c:pt>
                  <c:pt idx="109">
                    <c:v>2</c:v>
                  </c:pt>
                  <c:pt idx="110">
                    <c:v>3</c:v>
                  </c:pt>
                  <c:pt idx="111">
                    <c:v>4</c:v>
                  </c:pt>
                  <c:pt idx="112">
                    <c:v>5</c:v>
                  </c:pt>
                  <c:pt idx="113">
                    <c:v>6</c:v>
                  </c:pt>
                  <c:pt idx="114">
                    <c:v>7</c:v>
                  </c:pt>
                  <c:pt idx="115">
                    <c:v>8</c:v>
                  </c:pt>
                  <c:pt idx="116">
                    <c:v>9</c:v>
                  </c:pt>
                  <c:pt idx="117">
                    <c:v>10</c:v>
                  </c:pt>
                  <c:pt idx="118">
                    <c:v>11</c:v>
                  </c:pt>
                  <c:pt idx="119">
                    <c:v>12</c:v>
                  </c:pt>
                  <c:pt idx="120">
                    <c:v>1</c:v>
                  </c:pt>
                  <c:pt idx="121">
                    <c:v>2</c:v>
                  </c:pt>
                  <c:pt idx="122">
                    <c:v>3</c:v>
                  </c:pt>
                  <c:pt idx="123">
                    <c:v>4</c:v>
                  </c:pt>
                  <c:pt idx="124">
                    <c:v>5</c:v>
                  </c:pt>
                  <c:pt idx="125">
                    <c:v>6</c:v>
                  </c:pt>
                  <c:pt idx="126">
                    <c:v>7</c:v>
                  </c:pt>
                  <c:pt idx="127">
                    <c:v>8</c:v>
                  </c:pt>
                  <c:pt idx="128">
                    <c:v>9</c:v>
                  </c:pt>
                  <c:pt idx="129">
                    <c:v>10</c:v>
                  </c:pt>
                  <c:pt idx="130">
                    <c:v>11</c:v>
                  </c:pt>
                  <c:pt idx="131">
                    <c:v>12</c:v>
                  </c:pt>
                  <c:pt idx="132">
                    <c:v>1</c:v>
                  </c:pt>
                  <c:pt idx="133">
                    <c:v>2</c:v>
                  </c:pt>
                  <c:pt idx="134">
                    <c:v>3</c:v>
                  </c:pt>
                  <c:pt idx="135">
                    <c:v>4</c:v>
                  </c:pt>
                  <c:pt idx="136">
                    <c:v>5</c:v>
                  </c:pt>
                  <c:pt idx="137">
                    <c:v>6</c:v>
                  </c:pt>
                  <c:pt idx="138">
                    <c:v>7</c:v>
                  </c:pt>
                  <c:pt idx="139">
                    <c:v>8</c:v>
                  </c:pt>
                  <c:pt idx="140">
                    <c:v>9</c:v>
                  </c:pt>
                  <c:pt idx="141">
                    <c:v>10</c:v>
                  </c:pt>
                  <c:pt idx="142">
                    <c:v>11</c:v>
                  </c:pt>
                  <c:pt idx="143">
                    <c:v>12</c:v>
                  </c:pt>
                  <c:pt idx="144">
                    <c:v>1</c:v>
                  </c:pt>
                  <c:pt idx="145">
                    <c:v>2</c:v>
                  </c:pt>
                  <c:pt idx="146">
                    <c:v>3</c:v>
                  </c:pt>
                  <c:pt idx="147">
                    <c:v>4</c:v>
                  </c:pt>
                  <c:pt idx="148">
                    <c:v>5</c:v>
                  </c:pt>
                  <c:pt idx="149">
                    <c:v>6</c:v>
                  </c:pt>
                  <c:pt idx="150">
                    <c:v>7</c:v>
                  </c:pt>
                  <c:pt idx="151">
                    <c:v>8</c:v>
                  </c:pt>
                  <c:pt idx="152">
                    <c:v>9</c:v>
                  </c:pt>
                  <c:pt idx="153">
                    <c:v>10</c:v>
                  </c:pt>
                  <c:pt idx="154">
                    <c:v>11</c:v>
                  </c:pt>
                  <c:pt idx="155">
                    <c:v>12</c:v>
                  </c:pt>
                  <c:pt idx="156">
                    <c:v>1</c:v>
                  </c:pt>
                  <c:pt idx="157">
                    <c:v>2</c:v>
                  </c:pt>
                  <c:pt idx="158">
                    <c:v>3</c:v>
                  </c:pt>
                  <c:pt idx="159">
                    <c:v>4</c:v>
                  </c:pt>
                  <c:pt idx="160">
                    <c:v>5</c:v>
                  </c:pt>
                  <c:pt idx="161">
                    <c:v>6</c:v>
                  </c:pt>
                  <c:pt idx="162">
                    <c:v>7</c:v>
                  </c:pt>
                  <c:pt idx="163">
                    <c:v>8</c:v>
                  </c:pt>
                  <c:pt idx="164">
                    <c:v>9</c:v>
                  </c:pt>
                  <c:pt idx="165">
                    <c:v>10</c:v>
                  </c:pt>
                  <c:pt idx="166">
                    <c:v>11</c:v>
                  </c:pt>
                  <c:pt idx="167">
                    <c:v>12</c:v>
                  </c:pt>
                  <c:pt idx="168">
                    <c:v>1</c:v>
                  </c:pt>
                  <c:pt idx="169">
                    <c:v>2</c:v>
                  </c:pt>
                  <c:pt idx="170">
                    <c:v>3</c:v>
                  </c:pt>
                  <c:pt idx="171">
                    <c:v>4</c:v>
                  </c:pt>
                  <c:pt idx="172">
                    <c:v>5</c:v>
                  </c:pt>
                  <c:pt idx="173">
                    <c:v>6</c:v>
                  </c:pt>
                  <c:pt idx="174">
                    <c:v>7</c:v>
                  </c:pt>
                  <c:pt idx="175">
                    <c:v>8</c:v>
                  </c:pt>
                  <c:pt idx="176">
                    <c:v>9</c:v>
                  </c:pt>
                  <c:pt idx="177">
                    <c:v>10</c:v>
                  </c:pt>
                  <c:pt idx="178">
                    <c:v>11</c:v>
                  </c:pt>
                  <c:pt idx="179">
                    <c:v>12</c:v>
                  </c:pt>
                  <c:pt idx="180">
                    <c:v>1</c:v>
                  </c:pt>
                  <c:pt idx="181">
                    <c:v>2</c:v>
                  </c:pt>
                  <c:pt idx="182">
                    <c:v>3</c:v>
                  </c:pt>
                  <c:pt idx="183">
                    <c:v>4</c:v>
                  </c:pt>
                  <c:pt idx="184">
                    <c:v>5</c:v>
                  </c:pt>
                  <c:pt idx="185">
                    <c:v>6</c:v>
                  </c:pt>
                  <c:pt idx="186">
                    <c:v>7</c:v>
                  </c:pt>
                  <c:pt idx="187">
                    <c:v>8</c:v>
                  </c:pt>
                  <c:pt idx="188">
                    <c:v>9</c:v>
                  </c:pt>
                  <c:pt idx="189">
                    <c:v>10</c:v>
                  </c:pt>
                  <c:pt idx="190">
                    <c:v>11</c:v>
                  </c:pt>
                  <c:pt idx="191">
                    <c:v>12</c:v>
                  </c:pt>
                  <c:pt idx="192">
                    <c:v>1</c:v>
                  </c:pt>
                  <c:pt idx="193">
                    <c:v>2</c:v>
                  </c:pt>
                  <c:pt idx="194">
                    <c:v>3</c:v>
                  </c:pt>
                  <c:pt idx="195">
                    <c:v>4</c:v>
                  </c:pt>
                  <c:pt idx="196">
                    <c:v>5</c:v>
                  </c:pt>
                  <c:pt idx="197">
                    <c:v>6</c:v>
                  </c:pt>
                  <c:pt idx="198">
                    <c:v>7</c:v>
                  </c:pt>
                  <c:pt idx="199">
                    <c:v>8</c:v>
                  </c:pt>
                  <c:pt idx="200">
                    <c:v>9</c:v>
                  </c:pt>
                  <c:pt idx="201">
                    <c:v>10</c:v>
                  </c:pt>
                  <c:pt idx="202">
                    <c:v>11</c:v>
                  </c:pt>
                  <c:pt idx="203">
                    <c:v>12</c:v>
                  </c:pt>
                  <c:pt idx="204">
                    <c:v>1</c:v>
                  </c:pt>
                  <c:pt idx="205">
                    <c:v>2</c:v>
                  </c:pt>
                  <c:pt idx="206">
                    <c:v>3</c:v>
                  </c:pt>
                  <c:pt idx="207">
                    <c:v>4</c:v>
                  </c:pt>
                  <c:pt idx="208">
                    <c:v>5</c:v>
                  </c:pt>
                  <c:pt idx="209">
                    <c:v>6</c:v>
                  </c:pt>
                  <c:pt idx="210">
                    <c:v>7</c:v>
                  </c:pt>
                  <c:pt idx="211">
                    <c:v>8</c:v>
                  </c:pt>
                  <c:pt idx="212">
                    <c:v>9</c:v>
                  </c:pt>
                  <c:pt idx="213">
                    <c:v>10</c:v>
                  </c:pt>
                  <c:pt idx="214">
                    <c:v>11</c:v>
                  </c:pt>
                  <c:pt idx="215">
                    <c:v>12</c:v>
                  </c:pt>
                  <c:pt idx="216">
                    <c:v>1</c:v>
                  </c:pt>
                  <c:pt idx="217">
                    <c:v>2</c:v>
                  </c:pt>
                  <c:pt idx="218">
                    <c:v>3</c:v>
                  </c:pt>
                  <c:pt idx="219">
                    <c:v>4</c:v>
                  </c:pt>
                  <c:pt idx="220">
                    <c:v>5</c:v>
                  </c:pt>
                  <c:pt idx="221">
                    <c:v>6</c:v>
                  </c:pt>
                  <c:pt idx="222">
                    <c:v>7</c:v>
                  </c:pt>
                  <c:pt idx="223">
                    <c:v>8</c:v>
                  </c:pt>
                  <c:pt idx="224">
                    <c:v>9</c:v>
                  </c:pt>
                  <c:pt idx="225">
                    <c:v>10</c:v>
                  </c:pt>
                  <c:pt idx="226">
                    <c:v>11</c:v>
                  </c:pt>
                  <c:pt idx="227">
                    <c:v>12</c:v>
                  </c:pt>
                  <c:pt idx="228">
                    <c:v>1</c:v>
                  </c:pt>
                  <c:pt idx="229">
                    <c:v>2</c:v>
                  </c:pt>
                  <c:pt idx="230">
                    <c:v>3</c:v>
                  </c:pt>
                  <c:pt idx="231">
                    <c:v>4</c:v>
                  </c:pt>
                  <c:pt idx="232">
                    <c:v>5</c:v>
                  </c:pt>
                  <c:pt idx="233">
                    <c:v>6</c:v>
                  </c:pt>
                  <c:pt idx="234">
                    <c:v>7</c:v>
                  </c:pt>
                  <c:pt idx="235">
                    <c:v>8</c:v>
                  </c:pt>
                  <c:pt idx="236">
                    <c:v>9</c:v>
                  </c:pt>
                  <c:pt idx="237">
                    <c:v>10</c:v>
                  </c:pt>
                  <c:pt idx="238">
                    <c:v>11</c:v>
                  </c:pt>
                  <c:pt idx="239">
                    <c:v>12</c:v>
                  </c:pt>
                  <c:pt idx="240">
                    <c:v>1</c:v>
                  </c:pt>
                  <c:pt idx="241">
                    <c:v>2</c:v>
                  </c:pt>
                  <c:pt idx="242">
                    <c:v>3</c:v>
                  </c:pt>
                  <c:pt idx="243">
                    <c:v>4</c:v>
                  </c:pt>
                  <c:pt idx="244">
                    <c:v>5</c:v>
                  </c:pt>
                  <c:pt idx="245">
                    <c:v>6</c:v>
                  </c:pt>
                  <c:pt idx="246">
                    <c:v>7</c:v>
                  </c:pt>
                  <c:pt idx="247">
                    <c:v>8</c:v>
                  </c:pt>
                  <c:pt idx="248">
                    <c:v>9</c:v>
                  </c:pt>
                  <c:pt idx="249">
                    <c:v>10</c:v>
                  </c:pt>
                  <c:pt idx="250">
                    <c:v>11</c:v>
                  </c:pt>
                  <c:pt idx="251">
                    <c:v>12</c:v>
                  </c:pt>
                  <c:pt idx="252">
                    <c:v>1</c:v>
                  </c:pt>
                  <c:pt idx="253">
                    <c:v>2</c:v>
                  </c:pt>
                  <c:pt idx="254">
                    <c:v>3</c:v>
                  </c:pt>
                  <c:pt idx="255">
                    <c:v>4</c:v>
                  </c:pt>
                  <c:pt idx="256">
                    <c:v>5</c:v>
                  </c:pt>
                  <c:pt idx="257">
                    <c:v>6</c:v>
                  </c:pt>
                  <c:pt idx="258">
                    <c:v>7</c:v>
                  </c:pt>
                  <c:pt idx="259">
                    <c:v>8</c:v>
                  </c:pt>
                  <c:pt idx="260">
                    <c:v>9</c:v>
                  </c:pt>
                  <c:pt idx="261">
                    <c:v>10</c:v>
                  </c:pt>
                  <c:pt idx="262">
                    <c:v>11</c:v>
                  </c:pt>
                  <c:pt idx="263">
                    <c:v>12</c:v>
                  </c:pt>
                  <c:pt idx="264">
                    <c:v>1</c:v>
                  </c:pt>
                  <c:pt idx="265">
                    <c:v>2</c:v>
                  </c:pt>
                  <c:pt idx="266">
                    <c:v>3</c:v>
                  </c:pt>
                  <c:pt idx="267">
                    <c:v>4</c:v>
                  </c:pt>
                  <c:pt idx="268">
                    <c:v>5</c:v>
                  </c:pt>
                  <c:pt idx="269">
                    <c:v>6</c:v>
                  </c:pt>
                  <c:pt idx="270">
                    <c:v>7</c:v>
                  </c:pt>
                  <c:pt idx="271">
                    <c:v>8</c:v>
                  </c:pt>
                  <c:pt idx="272">
                    <c:v>9</c:v>
                  </c:pt>
                  <c:pt idx="273">
                    <c:v>10</c:v>
                  </c:pt>
                  <c:pt idx="274">
                    <c:v>11</c:v>
                  </c:pt>
                  <c:pt idx="275">
                    <c:v>12</c:v>
                  </c:pt>
                  <c:pt idx="276">
                    <c:v>1</c:v>
                  </c:pt>
                  <c:pt idx="277">
                    <c:v>2</c:v>
                  </c:pt>
                  <c:pt idx="278">
                    <c:v>3</c:v>
                  </c:pt>
                  <c:pt idx="279">
                    <c:v>4</c:v>
                  </c:pt>
                  <c:pt idx="280">
                    <c:v>5</c:v>
                  </c:pt>
                  <c:pt idx="281">
                    <c:v>6</c:v>
                  </c:pt>
                  <c:pt idx="282">
                    <c:v>7</c:v>
                  </c:pt>
                  <c:pt idx="283">
                    <c:v>8</c:v>
                  </c:pt>
                  <c:pt idx="284">
                    <c:v>9</c:v>
                  </c:pt>
                  <c:pt idx="285">
                    <c:v>10</c:v>
                  </c:pt>
                  <c:pt idx="286">
                    <c:v>11</c:v>
                  </c:pt>
                  <c:pt idx="287">
                    <c:v>12</c:v>
                  </c:pt>
                  <c:pt idx="288">
                    <c:v>1</c:v>
                  </c:pt>
                  <c:pt idx="289">
                    <c:v>2</c:v>
                  </c:pt>
                  <c:pt idx="290">
                    <c:v>3</c:v>
                  </c:pt>
                  <c:pt idx="291">
                    <c:v>4</c:v>
                  </c:pt>
                  <c:pt idx="292">
                    <c:v>5</c:v>
                  </c:pt>
                  <c:pt idx="293">
                    <c:v>6</c:v>
                  </c:pt>
                  <c:pt idx="294">
                    <c:v>7</c:v>
                  </c:pt>
                  <c:pt idx="295">
                    <c:v>8</c:v>
                  </c:pt>
                  <c:pt idx="296">
                    <c:v>9</c:v>
                  </c:pt>
                  <c:pt idx="297">
                    <c:v>10</c:v>
                  </c:pt>
                  <c:pt idx="298">
                    <c:v>11</c:v>
                  </c:pt>
                  <c:pt idx="299">
                    <c:v>12</c:v>
                  </c:pt>
                  <c:pt idx="300">
                    <c:v>1</c:v>
                  </c:pt>
                  <c:pt idx="301">
                    <c:v>2</c:v>
                  </c:pt>
                  <c:pt idx="302">
                    <c:v>3</c:v>
                  </c:pt>
                  <c:pt idx="303">
                    <c:v>4</c:v>
                  </c:pt>
                  <c:pt idx="304">
                    <c:v>5</c:v>
                  </c:pt>
                  <c:pt idx="305">
                    <c:v>6</c:v>
                  </c:pt>
                  <c:pt idx="306">
                    <c:v>7</c:v>
                  </c:pt>
                  <c:pt idx="307">
                    <c:v>8</c:v>
                  </c:pt>
                  <c:pt idx="308">
                    <c:v>9</c:v>
                  </c:pt>
                  <c:pt idx="309">
                    <c:v>10</c:v>
                  </c:pt>
                  <c:pt idx="310">
                    <c:v>11</c:v>
                  </c:pt>
                  <c:pt idx="311">
                    <c:v>12</c:v>
                  </c:pt>
                  <c:pt idx="312">
                    <c:v>1</c:v>
                  </c:pt>
                  <c:pt idx="313">
                    <c:v>2</c:v>
                  </c:pt>
                  <c:pt idx="314">
                    <c:v>3</c:v>
                  </c:pt>
                  <c:pt idx="315">
                    <c:v>4</c:v>
                  </c:pt>
                  <c:pt idx="316">
                    <c:v>5</c:v>
                  </c:pt>
                  <c:pt idx="317">
                    <c:v>6</c:v>
                  </c:pt>
                  <c:pt idx="318">
                    <c:v>7</c:v>
                  </c:pt>
                  <c:pt idx="319">
                    <c:v>8</c:v>
                  </c:pt>
                  <c:pt idx="320">
                    <c:v>9</c:v>
                  </c:pt>
                  <c:pt idx="321">
                    <c:v>10</c:v>
                  </c:pt>
                  <c:pt idx="322">
                    <c:v>11</c:v>
                  </c:pt>
                  <c:pt idx="323">
                    <c:v>12</c:v>
                  </c:pt>
                  <c:pt idx="324">
                    <c:v>1</c:v>
                  </c:pt>
                  <c:pt idx="325">
                    <c:v>2</c:v>
                  </c:pt>
                  <c:pt idx="326">
                    <c:v>3</c:v>
                  </c:pt>
                  <c:pt idx="327">
                    <c:v>4</c:v>
                  </c:pt>
                  <c:pt idx="328">
                    <c:v>5</c:v>
                  </c:pt>
                  <c:pt idx="329">
                    <c:v>6</c:v>
                  </c:pt>
                  <c:pt idx="330">
                    <c:v>7</c:v>
                  </c:pt>
                  <c:pt idx="331">
                    <c:v>8</c:v>
                  </c:pt>
                  <c:pt idx="332">
                    <c:v>9</c:v>
                  </c:pt>
                  <c:pt idx="333">
                    <c:v>10</c:v>
                  </c:pt>
                  <c:pt idx="334">
                    <c:v>11</c:v>
                  </c:pt>
                  <c:pt idx="335">
                    <c:v>12</c:v>
                  </c:pt>
                  <c:pt idx="336">
                    <c:v>1</c:v>
                  </c:pt>
                  <c:pt idx="337">
                    <c:v>2</c:v>
                  </c:pt>
                  <c:pt idx="338">
                    <c:v>3</c:v>
                  </c:pt>
                  <c:pt idx="339">
                    <c:v>4</c:v>
                  </c:pt>
                  <c:pt idx="340">
                    <c:v>5</c:v>
                  </c:pt>
                  <c:pt idx="341">
                    <c:v>6</c:v>
                  </c:pt>
                  <c:pt idx="342">
                    <c:v>7</c:v>
                  </c:pt>
                  <c:pt idx="343">
                    <c:v>8</c:v>
                  </c:pt>
                  <c:pt idx="344">
                    <c:v>9</c:v>
                  </c:pt>
                  <c:pt idx="345">
                    <c:v>10</c:v>
                  </c:pt>
                  <c:pt idx="346">
                    <c:v>11</c:v>
                  </c:pt>
                  <c:pt idx="347">
                    <c:v>12</c:v>
                  </c:pt>
                  <c:pt idx="348">
                    <c:v>1</c:v>
                  </c:pt>
                  <c:pt idx="349">
                    <c:v>2</c:v>
                  </c:pt>
                  <c:pt idx="350">
                    <c:v>3</c:v>
                  </c:pt>
                  <c:pt idx="351">
                    <c:v>4</c:v>
                  </c:pt>
                  <c:pt idx="352">
                    <c:v>5</c:v>
                  </c:pt>
                  <c:pt idx="353">
                    <c:v>6</c:v>
                  </c:pt>
                  <c:pt idx="354">
                    <c:v>7</c:v>
                  </c:pt>
                  <c:pt idx="355">
                    <c:v>8</c:v>
                  </c:pt>
                  <c:pt idx="356">
                    <c:v>9</c:v>
                  </c:pt>
                  <c:pt idx="357">
                    <c:v>10</c:v>
                  </c:pt>
                  <c:pt idx="358">
                    <c:v>11</c:v>
                  </c:pt>
                  <c:pt idx="359">
                    <c:v>12</c:v>
                  </c:pt>
                  <c:pt idx="360">
                    <c:v>1</c:v>
                  </c:pt>
                  <c:pt idx="361">
                    <c:v>2</c:v>
                  </c:pt>
                  <c:pt idx="362">
                    <c:v>3</c:v>
                  </c:pt>
                  <c:pt idx="363">
                    <c:v>4</c:v>
                  </c:pt>
                  <c:pt idx="364">
                    <c:v>5</c:v>
                  </c:pt>
                  <c:pt idx="365">
                    <c:v>6</c:v>
                  </c:pt>
                  <c:pt idx="366">
                    <c:v>7</c:v>
                  </c:pt>
                  <c:pt idx="367">
                    <c:v>8</c:v>
                  </c:pt>
                  <c:pt idx="368">
                    <c:v>9</c:v>
                  </c:pt>
                  <c:pt idx="369">
                    <c:v>10</c:v>
                  </c:pt>
                  <c:pt idx="370">
                    <c:v>11</c:v>
                  </c:pt>
                  <c:pt idx="371">
                    <c:v>12</c:v>
                  </c:pt>
                  <c:pt idx="372">
                    <c:v>1</c:v>
                  </c:pt>
                  <c:pt idx="373">
                    <c:v>2</c:v>
                  </c:pt>
                  <c:pt idx="374">
                    <c:v>3</c:v>
                  </c:pt>
                  <c:pt idx="375">
                    <c:v>4</c:v>
                  </c:pt>
                  <c:pt idx="376">
                    <c:v>5</c:v>
                  </c:pt>
                  <c:pt idx="377">
                    <c:v>6</c:v>
                  </c:pt>
                  <c:pt idx="378">
                    <c:v>7</c:v>
                  </c:pt>
                  <c:pt idx="379">
                    <c:v>8</c:v>
                  </c:pt>
                  <c:pt idx="380">
                    <c:v>9</c:v>
                  </c:pt>
                  <c:pt idx="381">
                    <c:v>10</c:v>
                  </c:pt>
                  <c:pt idx="382">
                    <c:v>11</c:v>
                  </c:pt>
                  <c:pt idx="383">
                    <c:v>12</c:v>
                  </c:pt>
                  <c:pt idx="384">
                    <c:v>1</c:v>
                  </c:pt>
                  <c:pt idx="385">
                    <c:v>2</c:v>
                  </c:pt>
                  <c:pt idx="386">
                    <c:v>3</c:v>
                  </c:pt>
                  <c:pt idx="387">
                    <c:v>4</c:v>
                  </c:pt>
                  <c:pt idx="388">
                    <c:v>5</c:v>
                  </c:pt>
                  <c:pt idx="389">
                    <c:v>6</c:v>
                  </c:pt>
                  <c:pt idx="390">
                    <c:v>7</c:v>
                  </c:pt>
                  <c:pt idx="391">
                    <c:v>8</c:v>
                  </c:pt>
                  <c:pt idx="392">
                    <c:v>9</c:v>
                  </c:pt>
                  <c:pt idx="393">
                    <c:v>10</c:v>
                  </c:pt>
                  <c:pt idx="394">
                    <c:v>11</c:v>
                  </c:pt>
                  <c:pt idx="395">
                    <c:v>12</c:v>
                  </c:pt>
                  <c:pt idx="396">
                    <c:v>1</c:v>
                  </c:pt>
                  <c:pt idx="397">
                    <c:v>2</c:v>
                  </c:pt>
                  <c:pt idx="398">
                    <c:v>3</c:v>
                  </c:pt>
                  <c:pt idx="399">
                    <c:v>4</c:v>
                  </c:pt>
                  <c:pt idx="400">
                    <c:v>5</c:v>
                  </c:pt>
                  <c:pt idx="401">
                    <c:v>6</c:v>
                  </c:pt>
                  <c:pt idx="402">
                    <c:v>7</c:v>
                  </c:pt>
                  <c:pt idx="403">
                    <c:v>8</c:v>
                  </c:pt>
                  <c:pt idx="404">
                    <c:v>9</c:v>
                  </c:pt>
                  <c:pt idx="405">
                    <c:v>10</c:v>
                  </c:pt>
                  <c:pt idx="406">
                    <c:v>11</c:v>
                  </c:pt>
                  <c:pt idx="407">
                    <c:v>12</c:v>
                  </c:pt>
                  <c:pt idx="408">
                    <c:v>1</c:v>
                  </c:pt>
                  <c:pt idx="409">
                    <c:v>2</c:v>
                  </c:pt>
                  <c:pt idx="410">
                    <c:v>3</c:v>
                  </c:pt>
                  <c:pt idx="411">
                    <c:v>4</c:v>
                  </c:pt>
                  <c:pt idx="412">
                    <c:v>5</c:v>
                  </c:pt>
                  <c:pt idx="413">
                    <c:v>6</c:v>
                  </c:pt>
                  <c:pt idx="414">
                    <c:v>7</c:v>
                  </c:pt>
                  <c:pt idx="415">
                    <c:v>8</c:v>
                  </c:pt>
                  <c:pt idx="416">
                    <c:v>9</c:v>
                  </c:pt>
                  <c:pt idx="417">
                    <c:v>10</c:v>
                  </c:pt>
                  <c:pt idx="418">
                    <c:v>11</c:v>
                  </c:pt>
                  <c:pt idx="419">
                    <c:v>12</c:v>
                  </c:pt>
                  <c:pt idx="420">
                    <c:v>1</c:v>
                  </c:pt>
                  <c:pt idx="421">
                    <c:v>2</c:v>
                  </c:pt>
                  <c:pt idx="422">
                    <c:v>3</c:v>
                  </c:pt>
                  <c:pt idx="423">
                    <c:v>4</c:v>
                  </c:pt>
                  <c:pt idx="424">
                    <c:v>5</c:v>
                  </c:pt>
                  <c:pt idx="425">
                    <c:v>6</c:v>
                  </c:pt>
                  <c:pt idx="426">
                    <c:v>7</c:v>
                  </c:pt>
                  <c:pt idx="427">
                    <c:v>8</c:v>
                  </c:pt>
                  <c:pt idx="428">
                    <c:v>9</c:v>
                  </c:pt>
                  <c:pt idx="429">
                    <c:v>10</c:v>
                  </c:pt>
                  <c:pt idx="430">
                    <c:v>11</c:v>
                  </c:pt>
                  <c:pt idx="431">
                    <c:v>12</c:v>
                  </c:pt>
                  <c:pt idx="432">
                    <c:v>1</c:v>
                  </c:pt>
                  <c:pt idx="433">
                    <c:v>2</c:v>
                  </c:pt>
                  <c:pt idx="434">
                    <c:v>3</c:v>
                  </c:pt>
                  <c:pt idx="435">
                    <c:v>4</c:v>
                  </c:pt>
                  <c:pt idx="436">
                    <c:v>5</c:v>
                  </c:pt>
                </c:lvl>
                <c:lvl>
                  <c:pt idx="0">
                    <c:v>1989</c:v>
                  </c:pt>
                  <c:pt idx="12">
                    <c:v>1990</c:v>
                  </c:pt>
                  <c:pt idx="24">
                    <c:v>1991</c:v>
                  </c:pt>
                  <c:pt idx="36">
                    <c:v>1992</c:v>
                  </c:pt>
                  <c:pt idx="48">
                    <c:v>1993</c:v>
                  </c:pt>
                  <c:pt idx="60">
                    <c:v>1994</c:v>
                  </c:pt>
                  <c:pt idx="72">
                    <c:v>1995</c:v>
                  </c:pt>
                  <c:pt idx="84">
                    <c:v>1996</c:v>
                  </c:pt>
                  <c:pt idx="96">
                    <c:v>1997</c:v>
                  </c:pt>
                  <c:pt idx="108">
                    <c:v>1998</c:v>
                  </c:pt>
                  <c:pt idx="120">
                    <c:v>1999</c:v>
                  </c:pt>
                  <c:pt idx="132">
                    <c:v>2000</c:v>
                  </c:pt>
                  <c:pt idx="144">
                    <c:v>2001</c:v>
                  </c:pt>
                  <c:pt idx="156">
                    <c:v>2002</c:v>
                  </c:pt>
                  <c:pt idx="168">
                    <c:v>2003</c:v>
                  </c:pt>
                  <c:pt idx="180">
                    <c:v>2004</c:v>
                  </c:pt>
                  <c:pt idx="192">
                    <c:v>2005</c:v>
                  </c:pt>
                  <c:pt idx="204">
                    <c:v>2006</c:v>
                  </c:pt>
                  <c:pt idx="216">
                    <c:v>2007</c:v>
                  </c:pt>
                  <c:pt idx="228">
                    <c:v>2008</c:v>
                  </c:pt>
                  <c:pt idx="240">
                    <c:v>2009</c:v>
                  </c:pt>
                  <c:pt idx="252">
                    <c:v>2010</c:v>
                  </c:pt>
                  <c:pt idx="264">
                    <c:v>2011</c:v>
                  </c:pt>
                  <c:pt idx="276">
                    <c:v>2012</c:v>
                  </c:pt>
                  <c:pt idx="288">
                    <c:v>2013</c:v>
                  </c:pt>
                  <c:pt idx="300">
                    <c:v>2014</c:v>
                  </c:pt>
                  <c:pt idx="312">
                    <c:v>2015</c:v>
                  </c:pt>
                  <c:pt idx="324">
                    <c:v>2016</c:v>
                  </c:pt>
                  <c:pt idx="336">
                    <c:v>2017</c:v>
                  </c:pt>
                  <c:pt idx="348">
                    <c:v>2018</c:v>
                  </c:pt>
                  <c:pt idx="360">
                    <c:v>2019</c:v>
                  </c:pt>
                  <c:pt idx="372">
                    <c:v>2020</c:v>
                  </c:pt>
                  <c:pt idx="384">
                    <c:v>2021</c:v>
                  </c:pt>
                  <c:pt idx="396">
                    <c:v>2022</c:v>
                  </c:pt>
                  <c:pt idx="408">
                    <c:v>2023</c:v>
                  </c:pt>
                  <c:pt idx="420">
                    <c:v>2024</c:v>
                  </c:pt>
                  <c:pt idx="432">
                    <c:v>2025</c:v>
                  </c:pt>
                </c:lvl>
              </c:multiLvlStrCache>
            </c:multiLvlStrRef>
          </c:cat>
          <c:val>
            <c:numRef>
              <c:f>G!$H$2:$H$438</c:f>
              <c:numCache>
                <c:formatCode>0.0</c:formatCode>
                <c:ptCount val="437"/>
                <c:pt idx="12">
                  <c:v>95.082532810763325</c:v>
                </c:pt>
                <c:pt idx="13">
                  <c:v>102.36055294595423</c:v>
                </c:pt>
                <c:pt idx="14">
                  <c:v>102.9104147675653</c:v>
                </c:pt>
                <c:pt idx="15">
                  <c:v>100.1751638303799</c:v>
                </c:pt>
                <c:pt idx="16">
                  <c:v>103.8000331330993</c:v>
                </c:pt>
                <c:pt idx="17">
                  <c:v>101.46343201647731</c:v>
                </c:pt>
                <c:pt idx="18">
                  <c:v>103.02868941091796</c:v>
                </c:pt>
                <c:pt idx="19">
                  <c:v>113.04002599419185</c:v>
                </c:pt>
                <c:pt idx="20">
                  <c:v>100.71989310708591</c:v>
                </c:pt>
                <c:pt idx="21">
                  <c:v>111.30554453364512</c:v>
                </c:pt>
                <c:pt idx="22">
                  <c:v>106.02421774746109</c:v>
                </c:pt>
                <c:pt idx="23">
                  <c:v>106.60308692755642</c:v>
                </c:pt>
                <c:pt idx="24">
                  <c:v>106.87125646790452</c:v>
                </c:pt>
                <c:pt idx="25">
                  <c:v>103.72126873326954</c:v>
                </c:pt>
                <c:pt idx="26">
                  <c:v>98.10751342068653</c:v>
                </c:pt>
                <c:pt idx="27">
                  <c:v>94.790803182867805</c:v>
                </c:pt>
                <c:pt idx="28">
                  <c:v>100.24698581625091</c:v>
                </c:pt>
                <c:pt idx="29">
                  <c:v>94.899103764541721</c:v>
                </c:pt>
                <c:pt idx="30">
                  <c:v>109.5368171663366</c:v>
                </c:pt>
                <c:pt idx="31">
                  <c:v>109.67070615760632</c:v>
                </c:pt>
                <c:pt idx="32">
                  <c:v>103.93522889135771</c:v>
                </c:pt>
                <c:pt idx="33">
                  <c:v>109.8316998486488</c:v>
                </c:pt>
                <c:pt idx="34">
                  <c:v>114.15507233483399</c:v>
                </c:pt>
                <c:pt idx="35">
                  <c:v>112.52215566708088</c:v>
                </c:pt>
                <c:pt idx="36">
                  <c:v>112.27138785741712</c:v>
                </c:pt>
                <c:pt idx="37">
                  <c:v>105.00759198241254</c:v>
                </c:pt>
                <c:pt idx="38">
                  <c:v>107.94575756010616</c:v>
                </c:pt>
                <c:pt idx="39">
                  <c:v>102.66042049998003</c:v>
                </c:pt>
                <c:pt idx="40">
                  <c:v>101.00663375677729</c:v>
                </c:pt>
                <c:pt idx="41">
                  <c:v>104.53923378093819</c:v>
                </c:pt>
                <c:pt idx="42">
                  <c:v>106.89649429718938</c:v>
                </c:pt>
                <c:pt idx="43">
                  <c:v>100.74057150348483</c:v>
                </c:pt>
                <c:pt idx="44">
                  <c:v>109.42268698690565</c:v>
                </c:pt>
                <c:pt idx="45">
                  <c:v>99.387034138982528</c:v>
                </c:pt>
                <c:pt idx="46">
                  <c:v>105.8268021070631</c:v>
                </c:pt>
                <c:pt idx="47">
                  <c:v>102.94404105627797</c:v>
                </c:pt>
                <c:pt idx="48">
                  <c:v>102.78812748061104</c:v>
                </c:pt>
                <c:pt idx="49">
                  <c:v>110.07016018370879</c:v>
                </c:pt>
                <c:pt idx="50">
                  <c:v>113.02754219738623</c:v>
                </c:pt>
                <c:pt idx="51">
                  <c:v>98.359943667039587</c:v>
                </c:pt>
                <c:pt idx="52">
                  <c:v>98.860165480721804</c:v>
                </c:pt>
                <c:pt idx="53">
                  <c:v>98.833337086784624</c:v>
                </c:pt>
                <c:pt idx="54">
                  <c:v>99.403501372350249</c:v>
                </c:pt>
                <c:pt idx="55">
                  <c:v>99.684686128330682</c:v>
                </c:pt>
                <c:pt idx="56">
                  <c:v>103.13957311861168</c:v>
                </c:pt>
                <c:pt idx="57">
                  <c:v>95.096635053680473</c:v>
                </c:pt>
                <c:pt idx="58">
                  <c:v>101.43672973879856</c:v>
                </c:pt>
                <c:pt idx="59">
                  <c:v>91.872211125555097</c:v>
                </c:pt>
                <c:pt idx="60">
                  <c:v>93.779871665258312</c:v>
                </c:pt>
                <c:pt idx="61">
                  <c:v>96.380066105038864</c:v>
                </c:pt>
                <c:pt idx="62">
                  <c:v>101.86589434303622</c:v>
                </c:pt>
                <c:pt idx="63">
                  <c:v>89.811848540521638</c:v>
                </c:pt>
                <c:pt idx="64">
                  <c:v>86.618143674906136</c:v>
                </c:pt>
                <c:pt idx="65">
                  <c:v>98.075163871936439</c:v>
                </c:pt>
                <c:pt idx="66">
                  <c:v>91.903556019114347</c:v>
                </c:pt>
                <c:pt idx="67">
                  <c:v>93.361090810337387</c:v>
                </c:pt>
                <c:pt idx="68">
                  <c:v>95.82176293127344</c:v>
                </c:pt>
                <c:pt idx="69">
                  <c:v>92.275108229408971</c:v>
                </c:pt>
                <c:pt idx="70">
                  <c:v>97.321025579056737</c:v>
                </c:pt>
                <c:pt idx="71">
                  <c:v>96.57034119814098</c:v>
                </c:pt>
                <c:pt idx="72">
                  <c:v>88.351702060747726</c:v>
                </c:pt>
                <c:pt idx="73">
                  <c:v>98.978569185004048</c:v>
                </c:pt>
                <c:pt idx="74">
                  <c:v>100.86492309977449</c:v>
                </c:pt>
                <c:pt idx="75">
                  <c:v>96.533359557797951</c:v>
                </c:pt>
                <c:pt idx="76">
                  <c:v>90.231132864582307</c:v>
                </c:pt>
                <c:pt idx="77">
                  <c:v>92.24138910162651</c:v>
                </c:pt>
                <c:pt idx="78">
                  <c:v>88.93223659145535</c:v>
                </c:pt>
                <c:pt idx="79">
                  <c:v>91.580779631131676</c:v>
                </c:pt>
                <c:pt idx="80">
                  <c:v>89.45499487393252</c:v>
                </c:pt>
                <c:pt idx="81">
                  <c:v>88.709466726533293</c:v>
                </c:pt>
                <c:pt idx="82">
                  <c:v>90.561051837127494</c:v>
                </c:pt>
                <c:pt idx="83">
                  <c:v>89.634544307286006</c:v>
                </c:pt>
                <c:pt idx="84">
                  <c:v>90.616606962604379</c:v>
                </c:pt>
                <c:pt idx="85">
                  <c:v>98.683366793088823</c:v>
                </c:pt>
                <c:pt idx="86">
                  <c:v>90.566095365441868</c:v>
                </c:pt>
                <c:pt idx="87">
                  <c:v>88.010454677148317</c:v>
                </c:pt>
                <c:pt idx="88">
                  <c:v>93.124179396136171</c:v>
                </c:pt>
                <c:pt idx="89">
                  <c:v>87.557824729028582</c:v>
                </c:pt>
                <c:pt idx="90">
                  <c:v>98.29248655296152</c:v>
                </c:pt>
                <c:pt idx="91">
                  <c:v>88.629289567246076</c:v>
                </c:pt>
                <c:pt idx="92">
                  <c:v>99.305402608818724</c:v>
                </c:pt>
                <c:pt idx="93">
                  <c:v>104.79584828919594</c:v>
                </c:pt>
                <c:pt idx="94">
                  <c:v>100.89357866373967</c:v>
                </c:pt>
                <c:pt idx="95">
                  <c:v>98.62092697485582</c:v>
                </c:pt>
                <c:pt idx="96">
                  <c:v>111.72910866122348</c:v>
                </c:pt>
                <c:pt idx="97">
                  <c:v>99.96718245959984</c:v>
                </c:pt>
                <c:pt idx="98">
                  <c:v>106.97006589996747</c:v>
                </c:pt>
                <c:pt idx="99">
                  <c:v>106.37198317327037</c:v>
                </c:pt>
                <c:pt idx="100">
                  <c:v>113.51478072857614</c:v>
                </c:pt>
                <c:pt idx="101">
                  <c:v>112.06773430252879</c:v>
                </c:pt>
                <c:pt idx="102">
                  <c:v>111.48746800357743</c:v>
                </c:pt>
                <c:pt idx="103">
                  <c:v>99.408871071062293</c:v>
                </c:pt>
                <c:pt idx="104">
                  <c:v>104.55683235788247</c:v>
                </c:pt>
                <c:pt idx="105">
                  <c:v>104.67167156724824</c:v>
                </c:pt>
                <c:pt idx="106">
                  <c:v>95.258256730251375</c:v>
                </c:pt>
                <c:pt idx="107">
                  <c:v>103.26648853592819</c:v>
                </c:pt>
                <c:pt idx="108">
                  <c:v>102.07064176545092</c:v>
                </c:pt>
                <c:pt idx="109">
                  <c:v>101.81008058279397</c:v>
                </c:pt>
                <c:pt idx="110">
                  <c:v>97.671204713679231</c:v>
                </c:pt>
                <c:pt idx="111">
                  <c:v>94.73460493405149</c:v>
                </c:pt>
                <c:pt idx="112">
                  <c:v>95.006644555375388</c:v>
                </c:pt>
                <c:pt idx="113">
                  <c:v>103.11777652724543</c:v>
                </c:pt>
                <c:pt idx="114">
                  <c:v>102.97615558499902</c:v>
                </c:pt>
                <c:pt idx="115">
                  <c:v>96.326745579767191</c:v>
                </c:pt>
                <c:pt idx="116">
                  <c:v>100.67366997762532</c:v>
                </c:pt>
                <c:pt idx="117">
                  <c:v>109.14553133539577</c:v>
                </c:pt>
                <c:pt idx="118">
                  <c:v>101.10176743800649</c:v>
                </c:pt>
                <c:pt idx="119">
                  <c:v>102.96051704940695</c:v>
                </c:pt>
                <c:pt idx="120">
                  <c:v>100.01926424370187</c:v>
                </c:pt>
                <c:pt idx="121">
                  <c:v>100.54963816348237</c:v>
                </c:pt>
                <c:pt idx="122">
                  <c:v>101.57554505506572</c:v>
                </c:pt>
                <c:pt idx="123">
                  <c:v>91.608013843644386</c:v>
                </c:pt>
                <c:pt idx="124">
                  <c:v>96.679748907974414</c:v>
                </c:pt>
                <c:pt idx="125">
                  <c:v>100.95880590498881</c:v>
                </c:pt>
                <c:pt idx="126">
                  <c:v>100.30214292013973</c:v>
                </c:pt>
                <c:pt idx="127">
                  <c:v>106.86720069009858</c:v>
                </c:pt>
                <c:pt idx="128">
                  <c:v>109.03337905586797</c:v>
                </c:pt>
                <c:pt idx="129">
                  <c:v>104.05973555814944</c:v>
                </c:pt>
                <c:pt idx="130">
                  <c:v>108.41652237183752</c:v>
                </c:pt>
                <c:pt idx="131">
                  <c:v>104.39296748522808</c:v>
                </c:pt>
                <c:pt idx="132">
                  <c:v>102.12450103251511</c:v>
                </c:pt>
                <c:pt idx="133">
                  <c:v>107.98656499400082</c:v>
                </c:pt>
                <c:pt idx="134">
                  <c:v>107.27127462551465</c:v>
                </c:pt>
                <c:pt idx="135">
                  <c:v>106.1714103668529</c:v>
                </c:pt>
                <c:pt idx="136">
                  <c:v>106.86287523760372</c:v>
                </c:pt>
                <c:pt idx="137">
                  <c:v>111.3022205185023</c:v>
                </c:pt>
                <c:pt idx="138">
                  <c:v>106.38820920892125</c:v>
                </c:pt>
                <c:pt idx="139">
                  <c:v>114.42397510619099</c:v>
                </c:pt>
                <c:pt idx="140">
                  <c:v>99.34148277628762</c:v>
                </c:pt>
                <c:pt idx="141">
                  <c:v>105.00303300281821</c:v>
                </c:pt>
                <c:pt idx="142">
                  <c:v>105.78449804118857</c:v>
                </c:pt>
                <c:pt idx="143">
                  <c:v>108.41504856414245</c:v>
                </c:pt>
                <c:pt idx="144">
                  <c:v>103.05617688037437</c:v>
                </c:pt>
                <c:pt idx="145">
                  <c:v>106.56042788419533</c:v>
                </c:pt>
                <c:pt idx="146">
                  <c:v>102.44110266099557</c:v>
                </c:pt>
                <c:pt idx="147">
                  <c:v>103.05390340099019</c:v>
                </c:pt>
                <c:pt idx="148">
                  <c:v>105.77545430345545</c:v>
                </c:pt>
                <c:pt idx="149">
                  <c:v>104.91618111346438</c:v>
                </c:pt>
                <c:pt idx="150">
                  <c:v>108.5358264728647</c:v>
                </c:pt>
                <c:pt idx="151">
                  <c:v>118.58922615756653</c:v>
                </c:pt>
                <c:pt idx="152">
                  <c:v>102.50847862011831</c:v>
                </c:pt>
                <c:pt idx="153">
                  <c:v>108.03129394444879</c:v>
                </c:pt>
                <c:pt idx="154">
                  <c:v>103.76699639975111</c:v>
                </c:pt>
                <c:pt idx="155">
                  <c:v>99.906806319043909</c:v>
                </c:pt>
                <c:pt idx="156">
                  <c:v>111.68771590870898</c:v>
                </c:pt>
                <c:pt idx="157">
                  <c:v>108.55162421772184</c:v>
                </c:pt>
                <c:pt idx="158">
                  <c:v>106.35151998202208</c:v>
                </c:pt>
                <c:pt idx="159">
                  <c:v>110.88617091141226</c:v>
                </c:pt>
                <c:pt idx="160">
                  <c:v>117.02084189174174</c:v>
                </c:pt>
                <c:pt idx="161">
                  <c:v>104.53995563413349</c:v>
                </c:pt>
                <c:pt idx="162">
                  <c:v>111.99088038892531</c:v>
                </c:pt>
                <c:pt idx="163">
                  <c:v>117.12164630635549</c:v>
                </c:pt>
                <c:pt idx="164">
                  <c:v>112.86345667587425</c:v>
                </c:pt>
                <c:pt idx="165">
                  <c:v>112.83496613897003</c:v>
                </c:pt>
                <c:pt idx="166">
                  <c:v>115.26731170588988</c:v>
                </c:pt>
                <c:pt idx="167">
                  <c:v>116.10250056666871</c:v>
                </c:pt>
                <c:pt idx="168">
                  <c:v>119.5943267200383</c:v>
                </c:pt>
                <c:pt idx="169">
                  <c:v>109.49608363020687</c:v>
                </c:pt>
                <c:pt idx="170">
                  <c:v>106.30246175986713</c:v>
                </c:pt>
                <c:pt idx="171">
                  <c:v>110.44837966673147</c:v>
                </c:pt>
                <c:pt idx="172">
                  <c:v>113.03645847327653</c:v>
                </c:pt>
                <c:pt idx="173">
                  <c:v>109.31594372252047</c:v>
                </c:pt>
                <c:pt idx="174">
                  <c:v>109.70877226768671</c:v>
                </c:pt>
                <c:pt idx="175">
                  <c:v>112.26428895847485</c:v>
                </c:pt>
                <c:pt idx="176">
                  <c:v>113.6144104445569</c:v>
                </c:pt>
                <c:pt idx="177">
                  <c:v>113.70764377299469</c:v>
                </c:pt>
                <c:pt idx="178">
                  <c:v>108.92421981781877</c:v>
                </c:pt>
                <c:pt idx="179">
                  <c:v>113.59741345407399</c:v>
                </c:pt>
                <c:pt idx="180">
                  <c:v>116.63840148380193</c:v>
                </c:pt>
                <c:pt idx="181">
                  <c:v>114.91203016526647</c:v>
                </c:pt>
                <c:pt idx="182">
                  <c:v>118.75783064272079</c:v>
                </c:pt>
                <c:pt idx="183">
                  <c:v>123.60324273013106</c:v>
                </c:pt>
                <c:pt idx="184">
                  <c:v>111.10866459802067</c:v>
                </c:pt>
                <c:pt idx="185">
                  <c:v>118.61368886959205</c:v>
                </c:pt>
                <c:pt idx="186">
                  <c:v>113.91451728081006</c:v>
                </c:pt>
                <c:pt idx="187">
                  <c:v>116.03518989108615</c:v>
                </c:pt>
                <c:pt idx="188">
                  <c:v>119.88284573079069</c:v>
                </c:pt>
                <c:pt idx="189">
                  <c:v>110.4295929888238</c:v>
                </c:pt>
                <c:pt idx="190">
                  <c:v>116.96386611175977</c:v>
                </c:pt>
                <c:pt idx="191">
                  <c:v>111.6843267508886</c:v>
                </c:pt>
                <c:pt idx="192">
                  <c:v>121.47597424916651</c:v>
                </c:pt>
                <c:pt idx="193">
                  <c:v>120.48854772740076</c:v>
                </c:pt>
                <c:pt idx="194">
                  <c:v>122.42658418973123</c:v>
                </c:pt>
                <c:pt idx="195">
                  <c:v>127.36492487386846</c:v>
                </c:pt>
                <c:pt idx="196">
                  <c:v>117.79976988670195</c:v>
                </c:pt>
                <c:pt idx="197">
                  <c:v>119.79483408953445</c:v>
                </c:pt>
                <c:pt idx="198">
                  <c:v>114.73685107147622</c:v>
                </c:pt>
                <c:pt idx="199">
                  <c:v>117.35849785546297</c:v>
                </c:pt>
                <c:pt idx="200">
                  <c:v>121.80480409121144</c:v>
                </c:pt>
                <c:pt idx="201">
                  <c:v>109.52908243951194</c:v>
                </c:pt>
                <c:pt idx="202">
                  <c:v>123.11112424587532</c:v>
                </c:pt>
                <c:pt idx="203">
                  <c:v>126.40866078585829</c:v>
                </c:pt>
                <c:pt idx="204">
                  <c:v>129.62271752588839</c:v>
                </c:pt>
                <c:pt idx="205">
                  <c:v>129.4970399622365</c:v>
                </c:pt>
                <c:pt idx="206">
                  <c:v>133.08673919292701</c:v>
                </c:pt>
                <c:pt idx="207">
                  <c:v>133.8780342891375</c:v>
                </c:pt>
                <c:pt idx="208">
                  <c:v>126.76077111758659</c:v>
                </c:pt>
                <c:pt idx="209">
                  <c:v>132.09489764695553</c:v>
                </c:pt>
                <c:pt idx="210">
                  <c:v>125.47350598943596</c:v>
                </c:pt>
                <c:pt idx="211">
                  <c:v>136.88172832830196</c:v>
                </c:pt>
                <c:pt idx="212">
                  <c:v>130.14650658287837</c:v>
                </c:pt>
                <c:pt idx="213">
                  <c:v>134.56736354717452</c:v>
                </c:pt>
                <c:pt idx="214">
                  <c:v>140.1222112551761</c:v>
                </c:pt>
                <c:pt idx="215">
                  <c:v>144.82878857890179</c:v>
                </c:pt>
                <c:pt idx="216">
                  <c:v>137.91885496995513</c:v>
                </c:pt>
                <c:pt idx="217">
                  <c:v>136.4285396027274</c:v>
                </c:pt>
                <c:pt idx="218">
                  <c:v>135.24117503233646</c:v>
                </c:pt>
                <c:pt idx="219">
                  <c:v>135.85372520182534</c:v>
                </c:pt>
                <c:pt idx="220">
                  <c:v>141.81444355402368</c:v>
                </c:pt>
                <c:pt idx="221">
                  <c:v>137.99254848477281</c:v>
                </c:pt>
                <c:pt idx="222">
                  <c:v>123.05082377202498</c:v>
                </c:pt>
                <c:pt idx="223">
                  <c:v>154.32496223774675</c:v>
                </c:pt>
                <c:pt idx="224">
                  <c:v>143.72173480304377</c:v>
                </c:pt>
                <c:pt idx="225">
                  <c:v>154.9575965229551</c:v>
                </c:pt>
                <c:pt idx="226">
                  <c:v>153.93863934072064</c:v>
                </c:pt>
                <c:pt idx="227">
                  <c:v>152.37717682469736</c:v>
                </c:pt>
                <c:pt idx="228">
                  <c:v>151.54719432201242</c:v>
                </c:pt>
                <c:pt idx="229">
                  <c:v>151.51290419290126</c:v>
                </c:pt>
                <c:pt idx="230">
                  <c:v>141.64910615743307</c:v>
                </c:pt>
                <c:pt idx="231">
                  <c:v>144.19456033995951</c:v>
                </c:pt>
                <c:pt idx="232">
                  <c:v>151.70695522892169</c:v>
                </c:pt>
                <c:pt idx="233">
                  <c:v>145.35447074566949</c:v>
                </c:pt>
                <c:pt idx="234">
                  <c:v>151.79179234903094</c:v>
                </c:pt>
                <c:pt idx="235">
                  <c:v>136.80439065418381</c:v>
                </c:pt>
                <c:pt idx="236">
                  <c:v>143.46347647629153</c:v>
                </c:pt>
                <c:pt idx="237">
                  <c:v>137.175888989252</c:v>
                </c:pt>
                <c:pt idx="238">
                  <c:v>114.75781044455491</c:v>
                </c:pt>
                <c:pt idx="239">
                  <c:v>105.92878875221142</c:v>
                </c:pt>
                <c:pt idx="240">
                  <c:v>80.758542208896628</c:v>
                </c:pt>
                <c:pt idx="241">
                  <c:v>58.096900093333879</c:v>
                </c:pt>
                <c:pt idx="242">
                  <c:v>62.389995099969532</c:v>
                </c:pt>
                <c:pt idx="243">
                  <c:v>69.26310901384204</c:v>
                </c:pt>
                <c:pt idx="244">
                  <c:v>85.691117635028064</c:v>
                </c:pt>
                <c:pt idx="245">
                  <c:v>93.621682941258584</c:v>
                </c:pt>
                <c:pt idx="246">
                  <c:v>100.59260909100929</c:v>
                </c:pt>
                <c:pt idx="247">
                  <c:v>99.392005649538092</c:v>
                </c:pt>
                <c:pt idx="248">
                  <c:v>109.58766201517977</c:v>
                </c:pt>
                <c:pt idx="249">
                  <c:v>110.16975923192265</c:v>
                </c:pt>
                <c:pt idx="250">
                  <c:v>114.96890468673631</c:v>
                </c:pt>
                <c:pt idx="251">
                  <c:v>117.16277464005765</c:v>
                </c:pt>
                <c:pt idx="252">
                  <c:v>116.68823145408338</c:v>
                </c:pt>
                <c:pt idx="253">
                  <c:v>118.46454522131025</c:v>
                </c:pt>
                <c:pt idx="254">
                  <c:v>122.86506360944207</c:v>
                </c:pt>
                <c:pt idx="255">
                  <c:v>115.14266870211847</c:v>
                </c:pt>
                <c:pt idx="256">
                  <c:v>117.22581335416761</c:v>
                </c:pt>
                <c:pt idx="257">
                  <c:v>119.01299166064369</c:v>
                </c:pt>
                <c:pt idx="258">
                  <c:v>120.43058077511985</c:v>
                </c:pt>
                <c:pt idx="259">
                  <c:v>123.34814079503174</c:v>
                </c:pt>
                <c:pt idx="260">
                  <c:v>122.92603071475128</c:v>
                </c:pt>
                <c:pt idx="261">
                  <c:v>103.81220267841647</c:v>
                </c:pt>
                <c:pt idx="262">
                  <c:v>109.62487429779945</c:v>
                </c:pt>
                <c:pt idx="263">
                  <c:v>112.76778883681497</c:v>
                </c:pt>
                <c:pt idx="264">
                  <c:v>115.76789990318809</c:v>
                </c:pt>
                <c:pt idx="265">
                  <c:v>116.7952464464705</c:v>
                </c:pt>
                <c:pt idx="266">
                  <c:v>54.930752776210454</c:v>
                </c:pt>
                <c:pt idx="267">
                  <c:v>47.729497476147628</c:v>
                </c:pt>
                <c:pt idx="268">
                  <c:v>79.579770526943278</c:v>
                </c:pt>
                <c:pt idx="269">
                  <c:v>99.598848951896173</c:v>
                </c:pt>
                <c:pt idx="270">
                  <c:v>105.94488359577652</c:v>
                </c:pt>
                <c:pt idx="271">
                  <c:v>119.77066657469197</c:v>
                </c:pt>
                <c:pt idx="272">
                  <c:v>113.32272486988244</c:v>
                </c:pt>
                <c:pt idx="273">
                  <c:v>120.35646069389571</c:v>
                </c:pt>
                <c:pt idx="274">
                  <c:v>108.214698883343</c:v>
                </c:pt>
                <c:pt idx="275">
                  <c:v>121.55611673411953</c:v>
                </c:pt>
                <c:pt idx="276">
                  <c:v>132.64951078442436</c:v>
                </c:pt>
                <c:pt idx="277">
                  <c:v>134.54355366840949</c:v>
                </c:pt>
                <c:pt idx="278">
                  <c:v>130.41095839023919</c:v>
                </c:pt>
                <c:pt idx="279">
                  <c:v>130.44104940112419</c:v>
                </c:pt>
                <c:pt idx="280">
                  <c:v>125.95210869871123</c:v>
                </c:pt>
                <c:pt idx="281">
                  <c:v>119.029181202928</c:v>
                </c:pt>
                <c:pt idx="282">
                  <c:v>123.26355872713015</c:v>
                </c:pt>
                <c:pt idx="283">
                  <c:v>120.57467312125378</c:v>
                </c:pt>
                <c:pt idx="284">
                  <c:v>98.266022045584592</c:v>
                </c:pt>
                <c:pt idx="285">
                  <c:v>103.23050596170195</c:v>
                </c:pt>
                <c:pt idx="286">
                  <c:v>98.615297102335916</c:v>
                </c:pt>
                <c:pt idx="287">
                  <c:v>99.256478743199253</c:v>
                </c:pt>
                <c:pt idx="288">
                  <c:v>120.55389651993661</c:v>
                </c:pt>
                <c:pt idx="289">
                  <c:v>116.64192597292259</c:v>
                </c:pt>
                <c:pt idx="290">
                  <c:v>111.98285884117966</c:v>
                </c:pt>
                <c:pt idx="291">
                  <c:v>123.90518133234248</c:v>
                </c:pt>
                <c:pt idx="292">
                  <c:v>119.99395493094698</c:v>
                </c:pt>
                <c:pt idx="293">
                  <c:v>110.44692000922521</c:v>
                </c:pt>
                <c:pt idx="294">
                  <c:v>121.76872024541669</c:v>
                </c:pt>
                <c:pt idx="295">
                  <c:v>112.4107255871271</c:v>
                </c:pt>
                <c:pt idx="296">
                  <c:v>115.12895232899545</c:v>
                </c:pt>
                <c:pt idx="297">
                  <c:v>115.60508586563361</c:v>
                </c:pt>
                <c:pt idx="298">
                  <c:v>111.23880297056049</c:v>
                </c:pt>
                <c:pt idx="299">
                  <c:v>112.07920187123892</c:v>
                </c:pt>
                <c:pt idx="300">
                  <c:v>132.0340570849925</c:v>
                </c:pt>
                <c:pt idx="301">
                  <c:v>122.01270545950102</c:v>
                </c:pt>
                <c:pt idx="302">
                  <c:v>124.26451638516622</c:v>
                </c:pt>
                <c:pt idx="303">
                  <c:v>124.11016117888967</c:v>
                </c:pt>
                <c:pt idx="304">
                  <c:v>122.23962812112256</c:v>
                </c:pt>
                <c:pt idx="305">
                  <c:v>116.98026056008337</c:v>
                </c:pt>
                <c:pt idx="306">
                  <c:v>117.89022159875606</c:v>
                </c:pt>
                <c:pt idx="307">
                  <c:v>106.55233317889659</c:v>
                </c:pt>
                <c:pt idx="308">
                  <c:v>111.49899147722482</c:v>
                </c:pt>
                <c:pt idx="309">
                  <c:v>106.96422190270034</c:v>
                </c:pt>
                <c:pt idx="310">
                  <c:v>101.08525002330721</c:v>
                </c:pt>
                <c:pt idx="311">
                  <c:v>111.72212165238679</c:v>
                </c:pt>
                <c:pt idx="312">
                  <c:v>116.95528245690174</c:v>
                </c:pt>
                <c:pt idx="313">
                  <c:v>115.97168548773142</c:v>
                </c:pt>
                <c:pt idx="314">
                  <c:v>117.76460541791052</c:v>
                </c:pt>
                <c:pt idx="315">
                  <c:v>116.09576329614939</c:v>
                </c:pt>
                <c:pt idx="316">
                  <c:v>105.71897580453921</c:v>
                </c:pt>
                <c:pt idx="317">
                  <c:v>113.66079851367408</c:v>
                </c:pt>
                <c:pt idx="318">
                  <c:v>112.53953335500675</c:v>
                </c:pt>
                <c:pt idx="319">
                  <c:v>107.04355767351971</c:v>
                </c:pt>
                <c:pt idx="320">
                  <c:v>111.39460252145845</c:v>
                </c:pt>
                <c:pt idx="321">
                  <c:v>112.3325237849411</c:v>
                </c:pt>
                <c:pt idx="322">
                  <c:v>114.18296984433942</c:v>
                </c:pt>
                <c:pt idx="323">
                  <c:v>116.10064610399272</c:v>
                </c:pt>
                <c:pt idx="324">
                  <c:v>118.75976081417059</c:v>
                </c:pt>
                <c:pt idx="325">
                  <c:v>113.89080626328108</c:v>
                </c:pt>
                <c:pt idx="326">
                  <c:v>124.57291107355519</c:v>
                </c:pt>
                <c:pt idx="327">
                  <c:v>112.56625029576482</c:v>
                </c:pt>
                <c:pt idx="328">
                  <c:v>113.99809221055901</c:v>
                </c:pt>
                <c:pt idx="329">
                  <c:v>117.01479502136294</c:v>
                </c:pt>
                <c:pt idx="330">
                  <c:v>112.1799403391166</c:v>
                </c:pt>
                <c:pt idx="331">
                  <c:v>118.78059517192258</c:v>
                </c:pt>
                <c:pt idx="332">
                  <c:v>116.37397995396279</c:v>
                </c:pt>
                <c:pt idx="333">
                  <c:v>111.49613419514539</c:v>
                </c:pt>
                <c:pt idx="334">
                  <c:v>123.05134676883026</c:v>
                </c:pt>
                <c:pt idx="335">
                  <c:v>119.190868416657</c:v>
                </c:pt>
                <c:pt idx="336">
                  <c:v>116.34675865927228</c:v>
                </c:pt>
                <c:pt idx="337">
                  <c:v>118.76451328687101</c:v>
                </c:pt>
                <c:pt idx="338">
                  <c:v>123.62727136746771</c:v>
                </c:pt>
                <c:pt idx="339">
                  <c:v>126.69709104234465</c:v>
                </c:pt>
                <c:pt idx="340">
                  <c:v>120.41866217973353</c:v>
                </c:pt>
                <c:pt idx="341">
                  <c:v>125.3442170507641</c:v>
                </c:pt>
                <c:pt idx="342">
                  <c:v>116.25233534438802</c:v>
                </c:pt>
                <c:pt idx="343">
                  <c:v>125.64640335145911</c:v>
                </c:pt>
                <c:pt idx="344">
                  <c:v>120.84526605344772</c:v>
                </c:pt>
                <c:pt idx="345">
                  <c:v>121.21248150164917</c:v>
                </c:pt>
                <c:pt idx="346">
                  <c:v>126.88490675143234</c:v>
                </c:pt>
                <c:pt idx="347">
                  <c:v>125.533831025673</c:v>
                </c:pt>
                <c:pt idx="348">
                  <c:v>112.12724403962812</c:v>
                </c:pt>
                <c:pt idx="349">
                  <c:v>122.22722224386213</c:v>
                </c:pt>
                <c:pt idx="350">
                  <c:v>126.14224507968912</c:v>
                </c:pt>
                <c:pt idx="351">
                  <c:v>130.17451480143683</c:v>
                </c:pt>
                <c:pt idx="352">
                  <c:v>123.56147278814822</c:v>
                </c:pt>
                <c:pt idx="353">
                  <c:v>119.31712720676377</c:v>
                </c:pt>
                <c:pt idx="354">
                  <c:v>112.19152443838645</c:v>
                </c:pt>
                <c:pt idx="355">
                  <c:v>123.92044366065365</c:v>
                </c:pt>
                <c:pt idx="356">
                  <c:v>113.2157031434629</c:v>
                </c:pt>
                <c:pt idx="357">
                  <c:v>127.1245300887124</c:v>
                </c:pt>
                <c:pt idx="358">
                  <c:v>132.62991682626603</c:v>
                </c:pt>
                <c:pt idx="359">
                  <c:v>125.59133141017224</c:v>
                </c:pt>
                <c:pt idx="360">
                  <c:v>118.81604871099401</c:v>
                </c:pt>
                <c:pt idx="361">
                  <c:v>122.97830130608331</c:v>
                </c:pt>
                <c:pt idx="362">
                  <c:v>119.8824949528009</c:v>
                </c:pt>
                <c:pt idx="363">
                  <c:v>130.59540288334733</c:v>
                </c:pt>
                <c:pt idx="364">
                  <c:v>131.61017438478822</c:v>
                </c:pt>
                <c:pt idx="365">
                  <c:v>117.89434501157177</c:v>
                </c:pt>
                <c:pt idx="366">
                  <c:v>127.62181120974674</c:v>
                </c:pt>
                <c:pt idx="367">
                  <c:v>123.69809737345656</c:v>
                </c:pt>
                <c:pt idx="368">
                  <c:v>121.04128517233876</c:v>
                </c:pt>
                <c:pt idx="369">
                  <c:v>116.08565376411086</c:v>
                </c:pt>
                <c:pt idx="370">
                  <c:v>122.05762261314801</c:v>
                </c:pt>
                <c:pt idx="371">
                  <c:v>118.95600013018746</c:v>
                </c:pt>
                <c:pt idx="372">
                  <c:v>116.30760584082731</c:v>
                </c:pt>
                <c:pt idx="373">
                  <c:v>110.40562802519345</c:v>
                </c:pt>
                <c:pt idx="374">
                  <c:v>109.90992364923051</c:v>
                </c:pt>
                <c:pt idx="375">
                  <c:v>66.402583903262794</c:v>
                </c:pt>
                <c:pt idx="376">
                  <c:v>46.747170194608309</c:v>
                </c:pt>
                <c:pt idx="377">
                  <c:v>67.356435897228621</c:v>
                </c:pt>
                <c:pt idx="378">
                  <c:v>95.628368807638225</c:v>
                </c:pt>
                <c:pt idx="379">
                  <c:v>100.19255115828163</c:v>
                </c:pt>
                <c:pt idx="380">
                  <c:v>116.19161570336306</c:v>
                </c:pt>
                <c:pt idx="381">
                  <c:v>122.11687217081051</c:v>
                </c:pt>
                <c:pt idx="382">
                  <c:v>116.92739398702057</c:v>
                </c:pt>
                <c:pt idx="383">
                  <c:v>119.67049961920641</c:v>
                </c:pt>
                <c:pt idx="384">
                  <c:v>100.27391551826234</c:v>
                </c:pt>
                <c:pt idx="385">
                  <c:v>97.057697593206328</c:v>
                </c:pt>
                <c:pt idx="386">
                  <c:v>110.7711585246101</c:v>
                </c:pt>
                <c:pt idx="387">
                  <c:v>114.10273776802688</c:v>
                </c:pt>
                <c:pt idx="388">
                  <c:v>89.380954445638281</c:v>
                </c:pt>
                <c:pt idx="389">
                  <c:v>107.22352254136854</c:v>
                </c:pt>
                <c:pt idx="390">
                  <c:v>101.99122323800356</c:v>
                </c:pt>
                <c:pt idx="391">
                  <c:v>86.683322516925159</c:v>
                </c:pt>
                <c:pt idx="392">
                  <c:v>57.789552197178566</c:v>
                </c:pt>
                <c:pt idx="393">
                  <c:v>70.23572820246433</c:v>
                </c:pt>
                <c:pt idx="394">
                  <c:v>109.98372772215173</c:v>
                </c:pt>
                <c:pt idx="395">
                  <c:v>110.59495724079002</c:v>
                </c:pt>
                <c:pt idx="396">
                  <c:v>82.956443729288381</c:v>
                </c:pt>
                <c:pt idx="397">
                  <c:v>94.244712837621677</c:v>
                </c:pt>
                <c:pt idx="398">
                  <c:v>90.570249871087043</c:v>
                </c:pt>
                <c:pt idx="399">
                  <c:v>91.664277986637117</c:v>
                </c:pt>
                <c:pt idx="400">
                  <c:v>78.985458630275488</c:v>
                </c:pt>
                <c:pt idx="401">
                  <c:v>94.564939238430384</c:v>
                </c:pt>
                <c:pt idx="402">
                  <c:v>97.377067272969938</c:v>
                </c:pt>
                <c:pt idx="403">
                  <c:v>102.65298694811493</c:v>
                </c:pt>
                <c:pt idx="404">
                  <c:v>104.9509984428346</c:v>
                </c:pt>
                <c:pt idx="405">
                  <c:v>94.88724940210767</c:v>
                </c:pt>
                <c:pt idx="406">
                  <c:v>104.01256892134629</c:v>
                </c:pt>
                <c:pt idx="407">
                  <c:v>101.40219940752158</c:v>
                </c:pt>
                <c:pt idx="408" formatCode="General">
                  <c:v>94.399704667111806</c:v>
                </c:pt>
                <c:pt idx="409" formatCode="General">
                  <c:v>106.36538534113784</c:v>
                </c:pt>
                <c:pt idx="410" formatCode="General">
                  <c:v>113.18987810415327</c:v>
                </c:pt>
                <c:pt idx="411" formatCode="General">
                  <c:v>118.11411778830552</c:v>
                </c:pt>
                <c:pt idx="412" formatCode="General">
                  <c:v>123.55196634444727</c:v>
                </c:pt>
                <c:pt idx="413" formatCode="General">
                  <c:v>115.80039516824618</c:v>
                </c:pt>
                <c:pt idx="414" formatCode="General">
                  <c:v>115.89682844588611</c:v>
                </c:pt>
                <c:pt idx="415" formatCode="General">
                  <c:v>112.03112996289536</c:v>
                </c:pt>
                <c:pt idx="416" formatCode="General">
                  <c:v>122.60621356118781</c:v>
                </c:pt>
                <c:pt idx="417" formatCode="General">
                  <c:v>119.04971289226376</c:v>
                </c:pt>
                <c:pt idx="418" formatCode="General">
                  <c:v>119.26865647895835</c:v>
                </c:pt>
                <c:pt idx="419" formatCode="General">
                  <c:v>115.26233718065133</c:v>
                </c:pt>
                <c:pt idx="420" formatCode="General">
                  <c:v>100.77537264490539</c:v>
                </c:pt>
                <c:pt idx="421" formatCode="General">
                  <c:v>98.782673724772735</c:v>
                </c:pt>
                <c:pt idx="422" formatCode="General">
                  <c:v>98.31694055824633</c:v>
                </c:pt>
                <c:pt idx="423" formatCode="General">
                  <c:v>106.62139372466852</c:v>
                </c:pt>
                <c:pt idx="424" formatCode="General">
                  <c:v>125.64309485727772</c:v>
                </c:pt>
                <c:pt idx="425" formatCode="General">
                  <c:v>103.01929446486366</c:v>
                </c:pt>
                <c:pt idx="426" formatCode="General">
                  <c:v>115.01640762910417</c:v>
                </c:pt>
                <c:pt idx="427" formatCode="General">
                  <c:v>96.724593015712756</c:v>
                </c:pt>
                <c:pt idx="428" formatCode="General">
                  <c:v>108.85485653693144</c:v>
                </c:pt>
                <c:pt idx="429" formatCode="General">
                  <c:v>116.61677255756146</c:v>
                </c:pt>
                <c:pt idx="430" formatCode="General">
                  <c:v>104.52661744495559</c:v>
                </c:pt>
                <c:pt idx="431" formatCode="General">
                  <c:v>105.17293703844963</c:v>
                </c:pt>
              </c:numCache>
            </c:numRef>
          </c:val>
          <c:smooth val="0"/>
          <c:extLst>
            <c:ext xmlns:c16="http://schemas.microsoft.com/office/drawing/2014/chart" uri="{C3380CC4-5D6E-409C-BE32-E72D297353CC}">
              <c16:uniqueId val="{00000007-2B36-45D6-AD48-C7C9CBF7E67B}"/>
            </c:ext>
          </c:extLst>
        </c:ser>
        <c:ser>
          <c:idx val="5"/>
          <c:order val="5"/>
          <c:tx>
            <c:strRef>
              <c:f>G!$I$1</c:f>
              <c:strCache>
                <c:ptCount val="1"/>
                <c:pt idx="0">
                  <c:v>12ヶ月移動平均法12</c:v>
                </c:pt>
              </c:strCache>
            </c:strRef>
          </c:tx>
          <c:spPr>
            <a:ln w="28575" cap="rnd">
              <a:solidFill>
                <a:schemeClr val="accent1">
                  <a:shade val="93000"/>
                </a:schemeClr>
              </a:solidFill>
              <a:round/>
            </a:ln>
            <a:effectLst/>
          </c:spPr>
          <c:marker>
            <c:symbol val="circle"/>
            <c:size val="5"/>
            <c:spPr>
              <a:solidFill>
                <a:schemeClr val="accent1">
                  <a:shade val="93000"/>
                </a:schemeClr>
              </a:solidFill>
              <a:ln w="9525">
                <a:solidFill>
                  <a:schemeClr val="accent1">
                    <a:shade val="93000"/>
                  </a:schemeClr>
                </a:solidFill>
              </a:ln>
              <a:effectLst/>
            </c:spPr>
          </c:marker>
          <c:cat>
            <c:multiLvlStrRef>
              <c:f>G!$B$2:$C$438</c:f>
              <c:multiLvlStrCache>
                <c:ptCount val="437"/>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pt idx="48">
                    <c:v>1</c:v>
                  </c:pt>
                  <c:pt idx="49">
                    <c:v>2</c:v>
                  </c:pt>
                  <c:pt idx="50">
                    <c:v>3</c:v>
                  </c:pt>
                  <c:pt idx="51">
                    <c:v>4</c:v>
                  </c:pt>
                  <c:pt idx="52">
                    <c:v>5</c:v>
                  </c:pt>
                  <c:pt idx="53">
                    <c:v>6</c:v>
                  </c:pt>
                  <c:pt idx="54">
                    <c:v>7</c:v>
                  </c:pt>
                  <c:pt idx="55">
                    <c:v>8</c:v>
                  </c:pt>
                  <c:pt idx="56">
                    <c:v>9</c:v>
                  </c:pt>
                  <c:pt idx="57">
                    <c:v>10</c:v>
                  </c:pt>
                  <c:pt idx="58">
                    <c:v>11</c:v>
                  </c:pt>
                  <c:pt idx="59">
                    <c:v>12</c:v>
                  </c:pt>
                  <c:pt idx="60">
                    <c:v>1</c:v>
                  </c:pt>
                  <c:pt idx="61">
                    <c:v>2</c:v>
                  </c:pt>
                  <c:pt idx="62">
                    <c:v>3</c:v>
                  </c:pt>
                  <c:pt idx="63">
                    <c:v>4</c:v>
                  </c:pt>
                  <c:pt idx="64">
                    <c:v>5</c:v>
                  </c:pt>
                  <c:pt idx="65">
                    <c:v>6</c:v>
                  </c:pt>
                  <c:pt idx="66">
                    <c:v>7</c:v>
                  </c:pt>
                  <c:pt idx="67">
                    <c:v>8</c:v>
                  </c:pt>
                  <c:pt idx="68">
                    <c:v>9</c:v>
                  </c:pt>
                  <c:pt idx="69">
                    <c:v>10</c:v>
                  </c:pt>
                  <c:pt idx="70">
                    <c:v>11</c:v>
                  </c:pt>
                  <c:pt idx="71">
                    <c:v>12</c:v>
                  </c:pt>
                  <c:pt idx="72">
                    <c:v>1</c:v>
                  </c:pt>
                  <c:pt idx="73">
                    <c:v>2</c:v>
                  </c:pt>
                  <c:pt idx="74">
                    <c:v>3</c:v>
                  </c:pt>
                  <c:pt idx="75">
                    <c:v>4</c:v>
                  </c:pt>
                  <c:pt idx="76">
                    <c:v>5</c:v>
                  </c:pt>
                  <c:pt idx="77">
                    <c:v>6</c:v>
                  </c:pt>
                  <c:pt idx="78">
                    <c:v>7</c:v>
                  </c:pt>
                  <c:pt idx="79">
                    <c:v>8</c:v>
                  </c:pt>
                  <c:pt idx="80">
                    <c:v>9</c:v>
                  </c:pt>
                  <c:pt idx="81">
                    <c:v>10</c:v>
                  </c:pt>
                  <c:pt idx="82">
                    <c:v>11</c:v>
                  </c:pt>
                  <c:pt idx="83">
                    <c:v>12</c:v>
                  </c:pt>
                  <c:pt idx="84">
                    <c:v>1</c:v>
                  </c:pt>
                  <c:pt idx="85">
                    <c:v>2</c:v>
                  </c:pt>
                  <c:pt idx="86">
                    <c:v>3</c:v>
                  </c:pt>
                  <c:pt idx="87">
                    <c:v>4</c:v>
                  </c:pt>
                  <c:pt idx="88">
                    <c:v>5</c:v>
                  </c:pt>
                  <c:pt idx="89">
                    <c:v>6</c:v>
                  </c:pt>
                  <c:pt idx="90">
                    <c:v>7</c:v>
                  </c:pt>
                  <c:pt idx="91">
                    <c:v>8</c:v>
                  </c:pt>
                  <c:pt idx="92">
                    <c:v>9</c:v>
                  </c:pt>
                  <c:pt idx="93">
                    <c:v>10</c:v>
                  </c:pt>
                  <c:pt idx="94">
                    <c:v>11</c:v>
                  </c:pt>
                  <c:pt idx="95">
                    <c:v>12</c:v>
                  </c:pt>
                  <c:pt idx="96">
                    <c:v>1</c:v>
                  </c:pt>
                  <c:pt idx="97">
                    <c:v>2</c:v>
                  </c:pt>
                  <c:pt idx="98">
                    <c:v>3</c:v>
                  </c:pt>
                  <c:pt idx="99">
                    <c:v>4</c:v>
                  </c:pt>
                  <c:pt idx="100">
                    <c:v>5</c:v>
                  </c:pt>
                  <c:pt idx="101">
                    <c:v>6</c:v>
                  </c:pt>
                  <c:pt idx="102">
                    <c:v>7</c:v>
                  </c:pt>
                  <c:pt idx="103">
                    <c:v>8</c:v>
                  </c:pt>
                  <c:pt idx="104">
                    <c:v>9</c:v>
                  </c:pt>
                  <c:pt idx="105">
                    <c:v>10</c:v>
                  </c:pt>
                  <c:pt idx="106">
                    <c:v>11</c:v>
                  </c:pt>
                  <c:pt idx="107">
                    <c:v>12</c:v>
                  </c:pt>
                  <c:pt idx="108">
                    <c:v>1</c:v>
                  </c:pt>
                  <c:pt idx="109">
                    <c:v>2</c:v>
                  </c:pt>
                  <c:pt idx="110">
                    <c:v>3</c:v>
                  </c:pt>
                  <c:pt idx="111">
                    <c:v>4</c:v>
                  </c:pt>
                  <c:pt idx="112">
                    <c:v>5</c:v>
                  </c:pt>
                  <c:pt idx="113">
                    <c:v>6</c:v>
                  </c:pt>
                  <c:pt idx="114">
                    <c:v>7</c:v>
                  </c:pt>
                  <c:pt idx="115">
                    <c:v>8</c:v>
                  </c:pt>
                  <c:pt idx="116">
                    <c:v>9</c:v>
                  </c:pt>
                  <c:pt idx="117">
                    <c:v>10</c:v>
                  </c:pt>
                  <c:pt idx="118">
                    <c:v>11</c:v>
                  </c:pt>
                  <c:pt idx="119">
                    <c:v>12</c:v>
                  </c:pt>
                  <c:pt idx="120">
                    <c:v>1</c:v>
                  </c:pt>
                  <c:pt idx="121">
                    <c:v>2</c:v>
                  </c:pt>
                  <c:pt idx="122">
                    <c:v>3</c:v>
                  </c:pt>
                  <c:pt idx="123">
                    <c:v>4</c:v>
                  </c:pt>
                  <c:pt idx="124">
                    <c:v>5</c:v>
                  </c:pt>
                  <c:pt idx="125">
                    <c:v>6</c:v>
                  </c:pt>
                  <c:pt idx="126">
                    <c:v>7</c:v>
                  </c:pt>
                  <c:pt idx="127">
                    <c:v>8</c:v>
                  </c:pt>
                  <c:pt idx="128">
                    <c:v>9</c:v>
                  </c:pt>
                  <c:pt idx="129">
                    <c:v>10</c:v>
                  </c:pt>
                  <c:pt idx="130">
                    <c:v>11</c:v>
                  </c:pt>
                  <c:pt idx="131">
                    <c:v>12</c:v>
                  </c:pt>
                  <c:pt idx="132">
                    <c:v>1</c:v>
                  </c:pt>
                  <c:pt idx="133">
                    <c:v>2</c:v>
                  </c:pt>
                  <c:pt idx="134">
                    <c:v>3</c:v>
                  </c:pt>
                  <c:pt idx="135">
                    <c:v>4</c:v>
                  </c:pt>
                  <c:pt idx="136">
                    <c:v>5</c:v>
                  </c:pt>
                  <c:pt idx="137">
                    <c:v>6</c:v>
                  </c:pt>
                  <c:pt idx="138">
                    <c:v>7</c:v>
                  </c:pt>
                  <c:pt idx="139">
                    <c:v>8</c:v>
                  </c:pt>
                  <c:pt idx="140">
                    <c:v>9</c:v>
                  </c:pt>
                  <c:pt idx="141">
                    <c:v>10</c:v>
                  </c:pt>
                  <c:pt idx="142">
                    <c:v>11</c:v>
                  </c:pt>
                  <c:pt idx="143">
                    <c:v>12</c:v>
                  </c:pt>
                  <c:pt idx="144">
                    <c:v>1</c:v>
                  </c:pt>
                  <c:pt idx="145">
                    <c:v>2</c:v>
                  </c:pt>
                  <c:pt idx="146">
                    <c:v>3</c:v>
                  </c:pt>
                  <c:pt idx="147">
                    <c:v>4</c:v>
                  </c:pt>
                  <c:pt idx="148">
                    <c:v>5</c:v>
                  </c:pt>
                  <c:pt idx="149">
                    <c:v>6</c:v>
                  </c:pt>
                  <c:pt idx="150">
                    <c:v>7</c:v>
                  </c:pt>
                  <c:pt idx="151">
                    <c:v>8</c:v>
                  </c:pt>
                  <c:pt idx="152">
                    <c:v>9</c:v>
                  </c:pt>
                  <c:pt idx="153">
                    <c:v>10</c:v>
                  </c:pt>
                  <c:pt idx="154">
                    <c:v>11</c:v>
                  </c:pt>
                  <c:pt idx="155">
                    <c:v>12</c:v>
                  </c:pt>
                  <c:pt idx="156">
                    <c:v>1</c:v>
                  </c:pt>
                  <c:pt idx="157">
                    <c:v>2</c:v>
                  </c:pt>
                  <c:pt idx="158">
                    <c:v>3</c:v>
                  </c:pt>
                  <c:pt idx="159">
                    <c:v>4</c:v>
                  </c:pt>
                  <c:pt idx="160">
                    <c:v>5</c:v>
                  </c:pt>
                  <c:pt idx="161">
                    <c:v>6</c:v>
                  </c:pt>
                  <c:pt idx="162">
                    <c:v>7</c:v>
                  </c:pt>
                  <c:pt idx="163">
                    <c:v>8</c:v>
                  </c:pt>
                  <c:pt idx="164">
                    <c:v>9</c:v>
                  </c:pt>
                  <c:pt idx="165">
                    <c:v>10</c:v>
                  </c:pt>
                  <c:pt idx="166">
                    <c:v>11</c:v>
                  </c:pt>
                  <c:pt idx="167">
                    <c:v>12</c:v>
                  </c:pt>
                  <c:pt idx="168">
                    <c:v>1</c:v>
                  </c:pt>
                  <c:pt idx="169">
                    <c:v>2</c:v>
                  </c:pt>
                  <c:pt idx="170">
                    <c:v>3</c:v>
                  </c:pt>
                  <c:pt idx="171">
                    <c:v>4</c:v>
                  </c:pt>
                  <c:pt idx="172">
                    <c:v>5</c:v>
                  </c:pt>
                  <c:pt idx="173">
                    <c:v>6</c:v>
                  </c:pt>
                  <c:pt idx="174">
                    <c:v>7</c:v>
                  </c:pt>
                  <c:pt idx="175">
                    <c:v>8</c:v>
                  </c:pt>
                  <c:pt idx="176">
                    <c:v>9</c:v>
                  </c:pt>
                  <c:pt idx="177">
                    <c:v>10</c:v>
                  </c:pt>
                  <c:pt idx="178">
                    <c:v>11</c:v>
                  </c:pt>
                  <c:pt idx="179">
                    <c:v>12</c:v>
                  </c:pt>
                  <c:pt idx="180">
                    <c:v>1</c:v>
                  </c:pt>
                  <c:pt idx="181">
                    <c:v>2</c:v>
                  </c:pt>
                  <c:pt idx="182">
                    <c:v>3</c:v>
                  </c:pt>
                  <c:pt idx="183">
                    <c:v>4</c:v>
                  </c:pt>
                  <c:pt idx="184">
                    <c:v>5</c:v>
                  </c:pt>
                  <c:pt idx="185">
                    <c:v>6</c:v>
                  </c:pt>
                  <c:pt idx="186">
                    <c:v>7</c:v>
                  </c:pt>
                  <c:pt idx="187">
                    <c:v>8</c:v>
                  </c:pt>
                  <c:pt idx="188">
                    <c:v>9</c:v>
                  </c:pt>
                  <c:pt idx="189">
                    <c:v>10</c:v>
                  </c:pt>
                  <c:pt idx="190">
                    <c:v>11</c:v>
                  </c:pt>
                  <c:pt idx="191">
                    <c:v>12</c:v>
                  </c:pt>
                  <c:pt idx="192">
                    <c:v>1</c:v>
                  </c:pt>
                  <c:pt idx="193">
                    <c:v>2</c:v>
                  </c:pt>
                  <c:pt idx="194">
                    <c:v>3</c:v>
                  </c:pt>
                  <c:pt idx="195">
                    <c:v>4</c:v>
                  </c:pt>
                  <c:pt idx="196">
                    <c:v>5</c:v>
                  </c:pt>
                  <c:pt idx="197">
                    <c:v>6</c:v>
                  </c:pt>
                  <c:pt idx="198">
                    <c:v>7</c:v>
                  </c:pt>
                  <c:pt idx="199">
                    <c:v>8</c:v>
                  </c:pt>
                  <c:pt idx="200">
                    <c:v>9</c:v>
                  </c:pt>
                  <c:pt idx="201">
                    <c:v>10</c:v>
                  </c:pt>
                  <c:pt idx="202">
                    <c:v>11</c:v>
                  </c:pt>
                  <c:pt idx="203">
                    <c:v>12</c:v>
                  </c:pt>
                  <c:pt idx="204">
                    <c:v>1</c:v>
                  </c:pt>
                  <c:pt idx="205">
                    <c:v>2</c:v>
                  </c:pt>
                  <c:pt idx="206">
                    <c:v>3</c:v>
                  </c:pt>
                  <c:pt idx="207">
                    <c:v>4</c:v>
                  </c:pt>
                  <c:pt idx="208">
                    <c:v>5</c:v>
                  </c:pt>
                  <c:pt idx="209">
                    <c:v>6</c:v>
                  </c:pt>
                  <c:pt idx="210">
                    <c:v>7</c:v>
                  </c:pt>
                  <c:pt idx="211">
                    <c:v>8</c:v>
                  </c:pt>
                  <c:pt idx="212">
                    <c:v>9</c:v>
                  </c:pt>
                  <c:pt idx="213">
                    <c:v>10</c:v>
                  </c:pt>
                  <c:pt idx="214">
                    <c:v>11</c:v>
                  </c:pt>
                  <c:pt idx="215">
                    <c:v>12</c:v>
                  </c:pt>
                  <c:pt idx="216">
                    <c:v>1</c:v>
                  </c:pt>
                  <c:pt idx="217">
                    <c:v>2</c:v>
                  </c:pt>
                  <c:pt idx="218">
                    <c:v>3</c:v>
                  </c:pt>
                  <c:pt idx="219">
                    <c:v>4</c:v>
                  </c:pt>
                  <c:pt idx="220">
                    <c:v>5</c:v>
                  </c:pt>
                  <c:pt idx="221">
                    <c:v>6</c:v>
                  </c:pt>
                  <c:pt idx="222">
                    <c:v>7</c:v>
                  </c:pt>
                  <c:pt idx="223">
                    <c:v>8</c:v>
                  </c:pt>
                  <c:pt idx="224">
                    <c:v>9</c:v>
                  </c:pt>
                  <c:pt idx="225">
                    <c:v>10</c:v>
                  </c:pt>
                  <c:pt idx="226">
                    <c:v>11</c:v>
                  </c:pt>
                  <c:pt idx="227">
                    <c:v>12</c:v>
                  </c:pt>
                  <c:pt idx="228">
                    <c:v>1</c:v>
                  </c:pt>
                  <c:pt idx="229">
                    <c:v>2</c:v>
                  </c:pt>
                  <c:pt idx="230">
                    <c:v>3</c:v>
                  </c:pt>
                  <c:pt idx="231">
                    <c:v>4</c:v>
                  </c:pt>
                  <c:pt idx="232">
                    <c:v>5</c:v>
                  </c:pt>
                  <c:pt idx="233">
                    <c:v>6</c:v>
                  </c:pt>
                  <c:pt idx="234">
                    <c:v>7</c:v>
                  </c:pt>
                  <c:pt idx="235">
                    <c:v>8</c:v>
                  </c:pt>
                  <c:pt idx="236">
                    <c:v>9</c:v>
                  </c:pt>
                  <c:pt idx="237">
                    <c:v>10</c:v>
                  </c:pt>
                  <c:pt idx="238">
                    <c:v>11</c:v>
                  </c:pt>
                  <c:pt idx="239">
                    <c:v>12</c:v>
                  </c:pt>
                  <c:pt idx="240">
                    <c:v>1</c:v>
                  </c:pt>
                  <c:pt idx="241">
                    <c:v>2</c:v>
                  </c:pt>
                  <c:pt idx="242">
                    <c:v>3</c:v>
                  </c:pt>
                  <c:pt idx="243">
                    <c:v>4</c:v>
                  </c:pt>
                  <c:pt idx="244">
                    <c:v>5</c:v>
                  </c:pt>
                  <c:pt idx="245">
                    <c:v>6</c:v>
                  </c:pt>
                  <c:pt idx="246">
                    <c:v>7</c:v>
                  </c:pt>
                  <c:pt idx="247">
                    <c:v>8</c:v>
                  </c:pt>
                  <c:pt idx="248">
                    <c:v>9</c:v>
                  </c:pt>
                  <c:pt idx="249">
                    <c:v>10</c:v>
                  </c:pt>
                  <c:pt idx="250">
                    <c:v>11</c:v>
                  </c:pt>
                  <c:pt idx="251">
                    <c:v>12</c:v>
                  </c:pt>
                  <c:pt idx="252">
                    <c:v>1</c:v>
                  </c:pt>
                  <c:pt idx="253">
                    <c:v>2</c:v>
                  </c:pt>
                  <c:pt idx="254">
                    <c:v>3</c:v>
                  </c:pt>
                  <c:pt idx="255">
                    <c:v>4</c:v>
                  </c:pt>
                  <c:pt idx="256">
                    <c:v>5</c:v>
                  </c:pt>
                  <c:pt idx="257">
                    <c:v>6</c:v>
                  </c:pt>
                  <c:pt idx="258">
                    <c:v>7</c:v>
                  </c:pt>
                  <c:pt idx="259">
                    <c:v>8</c:v>
                  </c:pt>
                  <c:pt idx="260">
                    <c:v>9</c:v>
                  </c:pt>
                  <c:pt idx="261">
                    <c:v>10</c:v>
                  </c:pt>
                  <c:pt idx="262">
                    <c:v>11</c:v>
                  </c:pt>
                  <c:pt idx="263">
                    <c:v>12</c:v>
                  </c:pt>
                  <c:pt idx="264">
                    <c:v>1</c:v>
                  </c:pt>
                  <c:pt idx="265">
                    <c:v>2</c:v>
                  </c:pt>
                  <c:pt idx="266">
                    <c:v>3</c:v>
                  </c:pt>
                  <c:pt idx="267">
                    <c:v>4</c:v>
                  </c:pt>
                  <c:pt idx="268">
                    <c:v>5</c:v>
                  </c:pt>
                  <c:pt idx="269">
                    <c:v>6</c:v>
                  </c:pt>
                  <c:pt idx="270">
                    <c:v>7</c:v>
                  </c:pt>
                  <c:pt idx="271">
                    <c:v>8</c:v>
                  </c:pt>
                  <c:pt idx="272">
                    <c:v>9</c:v>
                  </c:pt>
                  <c:pt idx="273">
                    <c:v>10</c:v>
                  </c:pt>
                  <c:pt idx="274">
                    <c:v>11</c:v>
                  </c:pt>
                  <c:pt idx="275">
                    <c:v>12</c:v>
                  </c:pt>
                  <c:pt idx="276">
                    <c:v>1</c:v>
                  </c:pt>
                  <c:pt idx="277">
                    <c:v>2</c:v>
                  </c:pt>
                  <c:pt idx="278">
                    <c:v>3</c:v>
                  </c:pt>
                  <c:pt idx="279">
                    <c:v>4</c:v>
                  </c:pt>
                  <c:pt idx="280">
                    <c:v>5</c:v>
                  </c:pt>
                  <c:pt idx="281">
                    <c:v>6</c:v>
                  </c:pt>
                  <c:pt idx="282">
                    <c:v>7</c:v>
                  </c:pt>
                  <c:pt idx="283">
                    <c:v>8</c:v>
                  </c:pt>
                  <c:pt idx="284">
                    <c:v>9</c:v>
                  </c:pt>
                  <c:pt idx="285">
                    <c:v>10</c:v>
                  </c:pt>
                  <c:pt idx="286">
                    <c:v>11</c:v>
                  </c:pt>
                  <c:pt idx="287">
                    <c:v>12</c:v>
                  </c:pt>
                  <c:pt idx="288">
                    <c:v>1</c:v>
                  </c:pt>
                  <c:pt idx="289">
                    <c:v>2</c:v>
                  </c:pt>
                  <c:pt idx="290">
                    <c:v>3</c:v>
                  </c:pt>
                  <c:pt idx="291">
                    <c:v>4</c:v>
                  </c:pt>
                  <c:pt idx="292">
                    <c:v>5</c:v>
                  </c:pt>
                  <c:pt idx="293">
                    <c:v>6</c:v>
                  </c:pt>
                  <c:pt idx="294">
                    <c:v>7</c:v>
                  </c:pt>
                  <c:pt idx="295">
                    <c:v>8</c:v>
                  </c:pt>
                  <c:pt idx="296">
                    <c:v>9</c:v>
                  </c:pt>
                  <c:pt idx="297">
                    <c:v>10</c:v>
                  </c:pt>
                  <c:pt idx="298">
                    <c:v>11</c:v>
                  </c:pt>
                  <c:pt idx="299">
                    <c:v>12</c:v>
                  </c:pt>
                  <c:pt idx="300">
                    <c:v>1</c:v>
                  </c:pt>
                  <c:pt idx="301">
                    <c:v>2</c:v>
                  </c:pt>
                  <c:pt idx="302">
                    <c:v>3</c:v>
                  </c:pt>
                  <c:pt idx="303">
                    <c:v>4</c:v>
                  </c:pt>
                  <c:pt idx="304">
                    <c:v>5</c:v>
                  </c:pt>
                  <c:pt idx="305">
                    <c:v>6</c:v>
                  </c:pt>
                  <c:pt idx="306">
                    <c:v>7</c:v>
                  </c:pt>
                  <c:pt idx="307">
                    <c:v>8</c:v>
                  </c:pt>
                  <c:pt idx="308">
                    <c:v>9</c:v>
                  </c:pt>
                  <c:pt idx="309">
                    <c:v>10</c:v>
                  </c:pt>
                  <c:pt idx="310">
                    <c:v>11</c:v>
                  </c:pt>
                  <c:pt idx="311">
                    <c:v>12</c:v>
                  </c:pt>
                  <c:pt idx="312">
                    <c:v>1</c:v>
                  </c:pt>
                  <c:pt idx="313">
                    <c:v>2</c:v>
                  </c:pt>
                  <c:pt idx="314">
                    <c:v>3</c:v>
                  </c:pt>
                  <c:pt idx="315">
                    <c:v>4</c:v>
                  </c:pt>
                  <c:pt idx="316">
                    <c:v>5</c:v>
                  </c:pt>
                  <c:pt idx="317">
                    <c:v>6</c:v>
                  </c:pt>
                  <c:pt idx="318">
                    <c:v>7</c:v>
                  </c:pt>
                  <c:pt idx="319">
                    <c:v>8</c:v>
                  </c:pt>
                  <c:pt idx="320">
                    <c:v>9</c:v>
                  </c:pt>
                  <c:pt idx="321">
                    <c:v>10</c:v>
                  </c:pt>
                  <c:pt idx="322">
                    <c:v>11</c:v>
                  </c:pt>
                  <c:pt idx="323">
                    <c:v>12</c:v>
                  </c:pt>
                  <c:pt idx="324">
                    <c:v>1</c:v>
                  </c:pt>
                  <c:pt idx="325">
                    <c:v>2</c:v>
                  </c:pt>
                  <c:pt idx="326">
                    <c:v>3</c:v>
                  </c:pt>
                  <c:pt idx="327">
                    <c:v>4</c:v>
                  </c:pt>
                  <c:pt idx="328">
                    <c:v>5</c:v>
                  </c:pt>
                  <c:pt idx="329">
                    <c:v>6</c:v>
                  </c:pt>
                  <c:pt idx="330">
                    <c:v>7</c:v>
                  </c:pt>
                  <c:pt idx="331">
                    <c:v>8</c:v>
                  </c:pt>
                  <c:pt idx="332">
                    <c:v>9</c:v>
                  </c:pt>
                  <c:pt idx="333">
                    <c:v>10</c:v>
                  </c:pt>
                  <c:pt idx="334">
                    <c:v>11</c:v>
                  </c:pt>
                  <c:pt idx="335">
                    <c:v>12</c:v>
                  </c:pt>
                  <c:pt idx="336">
                    <c:v>1</c:v>
                  </c:pt>
                  <c:pt idx="337">
                    <c:v>2</c:v>
                  </c:pt>
                  <c:pt idx="338">
                    <c:v>3</c:v>
                  </c:pt>
                  <c:pt idx="339">
                    <c:v>4</c:v>
                  </c:pt>
                  <c:pt idx="340">
                    <c:v>5</c:v>
                  </c:pt>
                  <c:pt idx="341">
                    <c:v>6</c:v>
                  </c:pt>
                  <c:pt idx="342">
                    <c:v>7</c:v>
                  </c:pt>
                  <c:pt idx="343">
                    <c:v>8</c:v>
                  </c:pt>
                  <c:pt idx="344">
                    <c:v>9</c:v>
                  </c:pt>
                  <c:pt idx="345">
                    <c:v>10</c:v>
                  </c:pt>
                  <c:pt idx="346">
                    <c:v>11</c:v>
                  </c:pt>
                  <c:pt idx="347">
                    <c:v>12</c:v>
                  </c:pt>
                  <c:pt idx="348">
                    <c:v>1</c:v>
                  </c:pt>
                  <c:pt idx="349">
                    <c:v>2</c:v>
                  </c:pt>
                  <c:pt idx="350">
                    <c:v>3</c:v>
                  </c:pt>
                  <c:pt idx="351">
                    <c:v>4</c:v>
                  </c:pt>
                  <c:pt idx="352">
                    <c:v>5</c:v>
                  </c:pt>
                  <c:pt idx="353">
                    <c:v>6</c:v>
                  </c:pt>
                  <c:pt idx="354">
                    <c:v>7</c:v>
                  </c:pt>
                  <c:pt idx="355">
                    <c:v>8</c:v>
                  </c:pt>
                  <c:pt idx="356">
                    <c:v>9</c:v>
                  </c:pt>
                  <c:pt idx="357">
                    <c:v>10</c:v>
                  </c:pt>
                  <c:pt idx="358">
                    <c:v>11</c:v>
                  </c:pt>
                  <c:pt idx="359">
                    <c:v>12</c:v>
                  </c:pt>
                  <c:pt idx="360">
                    <c:v>1</c:v>
                  </c:pt>
                  <c:pt idx="361">
                    <c:v>2</c:v>
                  </c:pt>
                  <c:pt idx="362">
                    <c:v>3</c:v>
                  </c:pt>
                  <c:pt idx="363">
                    <c:v>4</c:v>
                  </c:pt>
                  <c:pt idx="364">
                    <c:v>5</c:v>
                  </c:pt>
                  <c:pt idx="365">
                    <c:v>6</c:v>
                  </c:pt>
                  <c:pt idx="366">
                    <c:v>7</c:v>
                  </c:pt>
                  <c:pt idx="367">
                    <c:v>8</c:v>
                  </c:pt>
                  <c:pt idx="368">
                    <c:v>9</c:v>
                  </c:pt>
                  <c:pt idx="369">
                    <c:v>10</c:v>
                  </c:pt>
                  <c:pt idx="370">
                    <c:v>11</c:v>
                  </c:pt>
                  <c:pt idx="371">
                    <c:v>12</c:v>
                  </c:pt>
                  <c:pt idx="372">
                    <c:v>1</c:v>
                  </c:pt>
                  <c:pt idx="373">
                    <c:v>2</c:v>
                  </c:pt>
                  <c:pt idx="374">
                    <c:v>3</c:v>
                  </c:pt>
                  <c:pt idx="375">
                    <c:v>4</c:v>
                  </c:pt>
                  <c:pt idx="376">
                    <c:v>5</c:v>
                  </c:pt>
                  <c:pt idx="377">
                    <c:v>6</c:v>
                  </c:pt>
                  <c:pt idx="378">
                    <c:v>7</c:v>
                  </c:pt>
                  <c:pt idx="379">
                    <c:v>8</c:v>
                  </c:pt>
                  <c:pt idx="380">
                    <c:v>9</c:v>
                  </c:pt>
                  <c:pt idx="381">
                    <c:v>10</c:v>
                  </c:pt>
                  <c:pt idx="382">
                    <c:v>11</c:v>
                  </c:pt>
                  <c:pt idx="383">
                    <c:v>12</c:v>
                  </c:pt>
                  <c:pt idx="384">
                    <c:v>1</c:v>
                  </c:pt>
                  <c:pt idx="385">
                    <c:v>2</c:v>
                  </c:pt>
                  <c:pt idx="386">
                    <c:v>3</c:v>
                  </c:pt>
                  <c:pt idx="387">
                    <c:v>4</c:v>
                  </c:pt>
                  <c:pt idx="388">
                    <c:v>5</c:v>
                  </c:pt>
                  <c:pt idx="389">
                    <c:v>6</c:v>
                  </c:pt>
                  <c:pt idx="390">
                    <c:v>7</c:v>
                  </c:pt>
                  <c:pt idx="391">
                    <c:v>8</c:v>
                  </c:pt>
                  <c:pt idx="392">
                    <c:v>9</c:v>
                  </c:pt>
                  <c:pt idx="393">
                    <c:v>10</c:v>
                  </c:pt>
                  <c:pt idx="394">
                    <c:v>11</c:v>
                  </c:pt>
                  <c:pt idx="395">
                    <c:v>12</c:v>
                  </c:pt>
                  <c:pt idx="396">
                    <c:v>1</c:v>
                  </c:pt>
                  <c:pt idx="397">
                    <c:v>2</c:v>
                  </c:pt>
                  <c:pt idx="398">
                    <c:v>3</c:v>
                  </c:pt>
                  <c:pt idx="399">
                    <c:v>4</c:v>
                  </c:pt>
                  <c:pt idx="400">
                    <c:v>5</c:v>
                  </c:pt>
                  <c:pt idx="401">
                    <c:v>6</c:v>
                  </c:pt>
                  <c:pt idx="402">
                    <c:v>7</c:v>
                  </c:pt>
                  <c:pt idx="403">
                    <c:v>8</c:v>
                  </c:pt>
                  <c:pt idx="404">
                    <c:v>9</c:v>
                  </c:pt>
                  <c:pt idx="405">
                    <c:v>10</c:v>
                  </c:pt>
                  <c:pt idx="406">
                    <c:v>11</c:v>
                  </c:pt>
                  <c:pt idx="407">
                    <c:v>12</c:v>
                  </c:pt>
                  <c:pt idx="408">
                    <c:v>1</c:v>
                  </c:pt>
                  <c:pt idx="409">
                    <c:v>2</c:v>
                  </c:pt>
                  <c:pt idx="410">
                    <c:v>3</c:v>
                  </c:pt>
                  <c:pt idx="411">
                    <c:v>4</c:v>
                  </c:pt>
                  <c:pt idx="412">
                    <c:v>5</c:v>
                  </c:pt>
                  <c:pt idx="413">
                    <c:v>6</c:v>
                  </c:pt>
                  <c:pt idx="414">
                    <c:v>7</c:v>
                  </c:pt>
                  <c:pt idx="415">
                    <c:v>8</c:v>
                  </c:pt>
                  <c:pt idx="416">
                    <c:v>9</c:v>
                  </c:pt>
                  <c:pt idx="417">
                    <c:v>10</c:v>
                  </c:pt>
                  <c:pt idx="418">
                    <c:v>11</c:v>
                  </c:pt>
                  <c:pt idx="419">
                    <c:v>12</c:v>
                  </c:pt>
                  <c:pt idx="420">
                    <c:v>1</c:v>
                  </c:pt>
                  <c:pt idx="421">
                    <c:v>2</c:v>
                  </c:pt>
                  <c:pt idx="422">
                    <c:v>3</c:v>
                  </c:pt>
                  <c:pt idx="423">
                    <c:v>4</c:v>
                  </c:pt>
                  <c:pt idx="424">
                    <c:v>5</c:v>
                  </c:pt>
                  <c:pt idx="425">
                    <c:v>6</c:v>
                  </c:pt>
                  <c:pt idx="426">
                    <c:v>7</c:v>
                  </c:pt>
                  <c:pt idx="427">
                    <c:v>8</c:v>
                  </c:pt>
                  <c:pt idx="428">
                    <c:v>9</c:v>
                  </c:pt>
                  <c:pt idx="429">
                    <c:v>10</c:v>
                  </c:pt>
                  <c:pt idx="430">
                    <c:v>11</c:v>
                  </c:pt>
                  <c:pt idx="431">
                    <c:v>12</c:v>
                  </c:pt>
                  <c:pt idx="432">
                    <c:v>1</c:v>
                  </c:pt>
                  <c:pt idx="433">
                    <c:v>2</c:v>
                  </c:pt>
                  <c:pt idx="434">
                    <c:v>3</c:v>
                  </c:pt>
                  <c:pt idx="435">
                    <c:v>4</c:v>
                  </c:pt>
                  <c:pt idx="436">
                    <c:v>5</c:v>
                  </c:pt>
                </c:lvl>
                <c:lvl>
                  <c:pt idx="0">
                    <c:v>1989</c:v>
                  </c:pt>
                  <c:pt idx="12">
                    <c:v>1990</c:v>
                  </c:pt>
                  <c:pt idx="24">
                    <c:v>1991</c:v>
                  </c:pt>
                  <c:pt idx="36">
                    <c:v>1992</c:v>
                  </c:pt>
                  <c:pt idx="48">
                    <c:v>1993</c:v>
                  </c:pt>
                  <c:pt idx="60">
                    <c:v>1994</c:v>
                  </c:pt>
                  <c:pt idx="72">
                    <c:v>1995</c:v>
                  </c:pt>
                  <c:pt idx="84">
                    <c:v>1996</c:v>
                  </c:pt>
                  <c:pt idx="96">
                    <c:v>1997</c:v>
                  </c:pt>
                  <c:pt idx="108">
                    <c:v>1998</c:v>
                  </c:pt>
                  <c:pt idx="120">
                    <c:v>1999</c:v>
                  </c:pt>
                  <c:pt idx="132">
                    <c:v>2000</c:v>
                  </c:pt>
                  <c:pt idx="144">
                    <c:v>2001</c:v>
                  </c:pt>
                  <c:pt idx="156">
                    <c:v>2002</c:v>
                  </c:pt>
                  <c:pt idx="168">
                    <c:v>2003</c:v>
                  </c:pt>
                  <c:pt idx="180">
                    <c:v>2004</c:v>
                  </c:pt>
                  <c:pt idx="192">
                    <c:v>2005</c:v>
                  </c:pt>
                  <c:pt idx="204">
                    <c:v>2006</c:v>
                  </c:pt>
                  <c:pt idx="216">
                    <c:v>2007</c:v>
                  </c:pt>
                  <c:pt idx="228">
                    <c:v>2008</c:v>
                  </c:pt>
                  <c:pt idx="240">
                    <c:v>2009</c:v>
                  </c:pt>
                  <c:pt idx="252">
                    <c:v>2010</c:v>
                  </c:pt>
                  <c:pt idx="264">
                    <c:v>2011</c:v>
                  </c:pt>
                  <c:pt idx="276">
                    <c:v>2012</c:v>
                  </c:pt>
                  <c:pt idx="288">
                    <c:v>2013</c:v>
                  </c:pt>
                  <c:pt idx="300">
                    <c:v>2014</c:v>
                  </c:pt>
                  <c:pt idx="312">
                    <c:v>2015</c:v>
                  </c:pt>
                  <c:pt idx="324">
                    <c:v>2016</c:v>
                  </c:pt>
                  <c:pt idx="336">
                    <c:v>2017</c:v>
                  </c:pt>
                  <c:pt idx="348">
                    <c:v>2018</c:v>
                  </c:pt>
                  <c:pt idx="360">
                    <c:v>2019</c:v>
                  </c:pt>
                  <c:pt idx="372">
                    <c:v>2020</c:v>
                  </c:pt>
                  <c:pt idx="384">
                    <c:v>2021</c:v>
                  </c:pt>
                  <c:pt idx="396">
                    <c:v>2022</c:v>
                  </c:pt>
                  <c:pt idx="408">
                    <c:v>2023</c:v>
                  </c:pt>
                  <c:pt idx="420">
                    <c:v>2024</c:v>
                  </c:pt>
                  <c:pt idx="432">
                    <c:v>2025</c:v>
                  </c:pt>
                </c:lvl>
              </c:multiLvlStrCache>
            </c:multiLvlStrRef>
          </c:cat>
          <c:val>
            <c:numRef>
              <c:f>G!$I$2:$I$438</c:f>
              <c:numCache>
                <c:formatCode>0.0_ ;[Red]\-0.0\ </c:formatCode>
                <c:ptCount val="437"/>
                <c:pt idx="12">
                  <c:v>96.030102359772513</c:v>
                </c:pt>
                <c:pt idx="13">
                  <c:v>103.67670258130168</c:v>
                </c:pt>
                <c:pt idx="14">
                  <c:v>104.00444636731685</c:v>
                </c:pt>
                <c:pt idx="15">
                  <c:v>98.81713905776931</c:v>
                </c:pt>
                <c:pt idx="16">
                  <c:v>101.74262803600386</c:v>
                </c:pt>
                <c:pt idx="17">
                  <c:v>100.78828480041091</c:v>
                </c:pt>
                <c:pt idx="18">
                  <c:v>102.69611120632054</c:v>
                </c:pt>
                <c:pt idx="19">
                  <c:v>114.77020110681586</c:v>
                </c:pt>
                <c:pt idx="20">
                  <c:v>100.80315043061951</c:v>
                </c:pt>
                <c:pt idx="21">
                  <c:v>111.85976773988702</c:v>
                </c:pt>
                <c:pt idx="22">
                  <c:v>106.24387626700735</c:v>
                </c:pt>
                <c:pt idx="23">
                  <c:v>105.52293699358688</c:v>
                </c:pt>
                <c:pt idx="24">
                  <c:v>109.28532349172957</c:v>
                </c:pt>
                <c:pt idx="25">
                  <c:v>105.83660269659711</c:v>
                </c:pt>
                <c:pt idx="26">
                  <c:v>98.568140812315306</c:v>
                </c:pt>
                <c:pt idx="27">
                  <c:v>93.565696298814629</c:v>
                </c:pt>
                <c:pt idx="28">
                  <c:v>99.358538404314757</c:v>
                </c:pt>
                <c:pt idx="29">
                  <c:v>94.051299508746169</c:v>
                </c:pt>
                <c:pt idx="30">
                  <c:v>108.66002298402131</c:v>
                </c:pt>
                <c:pt idx="31">
                  <c:v>111.90914275839002</c:v>
                </c:pt>
                <c:pt idx="32">
                  <c:v>101.88542535999406</c:v>
                </c:pt>
                <c:pt idx="33">
                  <c:v>110.92144706459466</c:v>
                </c:pt>
                <c:pt idx="34">
                  <c:v>114.17080677528617</c:v>
                </c:pt>
                <c:pt idx="35">
                  <c:v>111.10482236531043</c:v>
                </c:pt>
                <c:pt idx="36">
                  <c:v>114.00646521410025</c:v>
                </c:pt>
                <c:pt idx="37">
                  <c:v>106.02003004610437</c:v>
                </c:pt>
                <c:pt idx="38">
                  <c:v>107.80190588537968</c:v>
                </c:pt>
                <c:pt idx="39">
                  <c:v>100.99230566743319</c:v>
                </c:pt>
                <c:pt idx="40">
                  <c:v>98.440465086797985</c:v>
                </c:pt>
                <c:pt idx="41">
                  <c:v>103.43883710847813</c:v>
                </c:pt>
                <c:pt idx="42">
                  <c:v>106.87907221223188</c:v>
                </c:pt>
                <c:pt idx="43">
                  <c:v>102.08470020817084</c:v>
                </c:pt>
                <c:pt idx="44">
                  <c:v>109.59351821144195</c:v>
                </c:pt>
                <c:pt idx="45">
                  <c:v>101.16890745396414</c:v>
                </c:pt>
                <c:pt idx="46">
                  <c:v>105.88609241666109</c:v>
                </c:pt>
                <c:pt idx="47">
                  <c:v>102.72024204097664</c:v>
                </c:pt>
                <c:pt idx="48">
                  <c:v>104.46139250807114</c:v>
                </c:pt>
                <c:pt idx="49">
                  <c:v>111.20909305782267</c:v>
                </c:pt>
                <c:pt idx="50">
                  <c:v>113.48957394094286</c:v>
                </c:pt>
                <c:pt idx="51">
                  <c:v>97.176125172548268</c:v>
                </c:pt>
                <c:pt idx="52">
                  <c:v>95.93529387636552</c:v>
                </c:pt>
                <c:pt idx="53">
                  <c:v>98.523712977157857</c:v>
                </c:pt>
                <c:pt idx="54">
                  <c:v>99.500820684021235</c:v>
                </c:pt>
                <c:pt idx="55">
                  <c:v>100.04823052332215</c:v>
                </c:pt>
                <c:pt idx="56">
                  <c:v>104.38571536196581</c:v>
                </c:pt>
                <c:pt idx="57">
                  <c:v>95.481126376481328</c:v>
                </c:pt>
                <c:pt idx="58">
                  <c:v>100.8939795476512</c:v>
                </c:pt>
                <c:pt idx="59">
                  <c:v>91.679914845120024</c:v>
                </c:pt>
                <c:pt idx="60">
                  <c:v>94.461950975062209</c:v>
                </c:pt>
                <c:pt idx="61">
                  <c:v>97.394015405182017</c:v>
                </c:pt>
                <c:pt idx="62">
                  <c:v>103.87305016507888</c:v>
                </c:pt>
                <c:pt idx="63">
                  <c:v>89.327931610743377</c:v>
                </c:pt>
                <c:pt idx="64">
                  <c:v>83.786579535022724</c:v>
                </c:pt>
                <c:pt idx="65">
                  <c:v>98.489480996072487</c:v>
                </c:pt>
                <c:pt idx="66">
                  <c:v>91.105581553897423</c:v>
                </c:pt>
                <c:pt idx="67">
                  <c:v>93.373189652391915</c:v>
                </c:pt>
                <c:pt idx="68">
                  <c:v>96.831539039473981</c:v>
                </c:pt>
                <c:pt idx="69">
                  <c:v>91.594241179944262</c:v>
                </c:pt>
                <c:pt idx="70">
                  <c:v>97.631676656639499</c:v>
                </c:pt>
                <c:pt idx="71">
                  <c:v>96.043673313587703</c:v>
                </c:pt>
                <c:pt idx="72">
                  <c:v>89.790286437893343</c:v>
                </c:pt>
                <c:pt idx="73">
                  <c:v>101.23768583998518</c:v>
                </c:pt>
                <c:pt idx="74">
                  <c:v>104.63839563574342</c:v>
                </c:pt>
                <c:pt idx="75">
                  <c:v>96.464178880348399</c:v>
                </c:pt>
                <c:pt idx="76">
                  <c:v>88.175968859292979</c:v>
                </c:pt>
                <c:pt idx="77">
                  <c:v>92.565234775522157</c:v>
                </c:pt>
                <c:pt idx="78">
                  <c:v>87.171247703526191</c:v>
                </c:pt>
                <c:pt idx="79">
                  <c:v>91.186401270313709</c:v>
                </c:pt>
                <c:pt idx="80">
                  <c:v>89.253955679150792</c:v>
                </c:pt>
                <c:pt idx="81">
                  <c:v>86.109026295958628</c:v>
                </c:pt>
                <c:pt idx="82">
                  <c:v>90.989260859116357</c:v>
                </c:pt>
                <c:pt idx="83">
                  <c:v>88.785967432139017</c:v>
                </c:pt>
                <c:pt idx="84">
                  <c:v>91.407305119753744</c:v>
                </c:pt>
                <c:pt idx="85">
                  <c:v>100.54541951202162</c:v>
                </c:pt>
                <c:pt idx="86">
                  <c:v>92.828274264156747</c:v>
                </c:pt>
                <c:pt idx="87">
                  <c:v>86.655210368375933</c:v>
                </c:pt>
                <c:pt idx="88">
                  <c:v>92.41221468942588</c:v>
                </c:pt>
                <c:pt idx="89">
                  <c:v>86.999520859346589</c:v>
                </c:pt>
                <c:pt idx="90">
                  <c:v>97.056569641113214</c:v>
                </c:pt>
                <c:pt idx="91">
                  <c:v>89.125499507778187</c:v>
                </c:pt>
                <c:pt idx="92">
                  <c:v>98.570406974605447</c:v>
                </c:pt>
                <c:pt idx="93">
                  <c:v>103.02785203878997</c:v>
                </c:pt>
                <c:pt idx="94">
                  <c:v>102.03807705703343</c:v>
                </c:pt>
                <c:pt idx="95">
                  <c:v>98.200828982961781</c:v>
                </c:pt>
                <c:pt idx="96">
                  <c:v>113.24289368340675</c:v>
                </c:pt>
                <c:pt idx="97">
                  <c:v>102.78041996452814</c:v>
                </c:pt>
                <c:pt idx="98">
                  <c:v>109.8539349628586</c:v>
                </c:pt>
                <c:pt idx="99">
                  <c:v>105.318537281117</c:v>
                </c:pt>
                <c:pt idx="100">
                  <c:v>114.38058530588452</c:v>
                </c:pt>
                <c:pt idx="101">
                  <c:v>110.39492473421575</c:v>
                </c:pt>
                <c:pt idx="102">
                  <c:v>110.73813251907632</c:v>
                </c:pt>
                <c:pt idx="103">
                  <c:v>98.494904056503231</c:v>
                </c:pt>
                <c:pt idx="104">
                  <c:v>103.31297709054523</c:v>
                </c:pt>
                <c:pt idx="105">
                  <c:v>103.4194680584061</c:v>
                </c:pt>
                <c:pt idx="106">
                  <c:v>95.479570719821325</c:v>
                </c:pt>
                <c:pt idx="107">
                  <c:v>101.47794450863859</c:v>
                </c:pt>
                <c:pt idx="108">
                  <c:v>105.60312690428147</c:v>
                </c:pt>
                <c:pt idx="109">
                  <c:v>105.16741977536705</c:v>
                </c:pt>
                <c:pt idx="110">
                  <c:v>100.08824597836738</c:v>
                </c:pt>
                <c:pt idx="111">
                  <c:v>93.418399401829177</c:v>
                </c:pt>
                <c:pt idx="112">
                  <c:v>94.947687746862968</c:v>
                </c:pt>
                <c:pt idx="113">
                  <c:v>101.80764438674925</c:v>
                </c:pt>
                <c:pt idx="114">
                  <c:v>103.04441106834381</c:v>
                </c:pt>
                <c:pt idx="115">
                  <c:v>93.639697690559316</c:v>
                </c:pt>
                <c:pt idx="116">
                  <c:v>100.00766273915967</c:v>
                </c:pt>
                <c:pt idx="117">
                  <c:v>107.30238799388039</c:v>
                </c:pt>
                <c:pt idx="118">
                  <c:v>100.72541319057005</c:v>
                </c:pt>
                <c:pt idx="119">
                  <c:v>101.06965064084901</c:v>
                </c:pt>
                <c:pt idx="120">
                  <c:v>102.1998782336443</c:v>
                </c:pt>
                <c:pt idx="121">
                  <c:v>103.30873396453524</c:v>
                </c:pt>
                <c:pt idx="122">
                  <c:v>105.12702747264866</c:v>
                </c:pt>
                <c:pt idx="123">
                  <c:v>91.068182616113162</c:v>
                </c:pt>
                <c:pt idx="124">
                  <c:v>96.338012374552065</c:v>
                </c:pt>
                <c:pt idx="125">
                  <c:v>101.52751094537231</c:v>
                </c:pt>
                <c:pt idx="126">
                  <c:v>100.18711774701032</c:v>
                </c:pt>
                <c:pt idx="127">
                  <c:v>103.54020722433299</c:v>
                </c:pt>
                <c:pt idx="128">
                  <c:v>109.66843957655298</c:v>
                </c:pt>
                <c:pt idx="129">
                  <c:v>101.56285543107626</c:v>
                </c:pt>
                <c:pt idx="130">
                  <c:v>106.93924594000059</c:v>
                </c:pt>
                <c:pt idx="131">
                  <c:v>101.43041381970886</c:v>
                </c:pt>
                <c:pt idx="132">
                  <c:v>101.47023116088204</c:v>
                </c:pt>
                <c:pt idx="133">
                  <c:v>110.88585166594946</c:v>
                </c:pt>
                <c:pt idx="134">
                  <c:v>110.62935935535087</c:v>
                </c:pt>
                <c:pt idx="135">
                  <c:v>105.56027818920116</c:v>
                </c:pt>
                <c:pt idx="136">
                  <c:v>106.14606058372304</c:v>
                </c:pt>
                <c:pt idx="137">
                  <c:v>112.45312735350733</c:v>
                </c:pt>
                <c:pt idx="138">
                  <c:v>105.20840784697482</c:v>
                </c:pt>
                <c:pt idx="139">
                  <c:v>111.15325536335079</c:v>
                </c:pt>
                <c:pt idx="140">
                  <c:v>100.19825636477901</c:v>
                </c:pt>
                <c:pt idx="141">
                  <c:v>103.82021447962255</c:v>
                </c:pt>
                <c:pt idx="142">
                  <c:v>105.4496161981555</c:v>
                </c:pt>
                <c:pt idx="143">
                  <c:v>106.47756858016358</c:v>
                </c:pt>
                <c:pt idx="144">
                  <c:v>101.73230924696961</c:v>
                </c:pt>
                <c:pt idx="145">
                  <c:v>107.87193311356269</c:v>
                </c:pt>
                <c:pt idx="146">
                  <c:v>104.35123011436596</c:v>
                </c:pt>
                <c:pt idx="147">
                  <c:v>102.44416510221468</c:v>
                </c:pt>
                <c:pt idx="148">
                  <c:v>105.2172552405803</c:v>
                </c:pt>
                <c:pt idx="149">
                  <c:v>106.84944782491439</c:v>
                </c:pt>
                <c:pt idx="150">
                  <c:v>107.25919390546426</c:v>
                </c:pt>
                <c:pt idx="151">
                  <c:v>116.63594073285488</c:v>
                </c:pt>
                <c:pt idx="152">
                  <c:v>102.87676760609826</c:v>
                </c:pt>
                <c:pt idx="153">
                  <c:v>108.16290260185775</c:v>
                </c:pt>
                <c:pt idx="154">
                  <c:v>103.61826607291104</c:v>
                </c:pt>
                <c:pt idx="155">
                  <c:v>98.923508399077321</c:v>
                </c:pt>
                <c:pt idx="156">
                  <c:v>108.8956747078045</c:v>
                </c:pt>
                <c:pt idx="157">
                  <c:v>108.89139284861579</c:v>
                </c:pt>
                <c:pt idx="158">
                  <c:v>105.84743875303802</c:v>
                </c:pt>
                <c:pt idx="159">
                  <c:v>109.6963644881112</c:v>
                </c:pt>
                <c:pt idx="160">
                  <c:v>117.8767458476899</c:v>
                </c:pt>
                <c:pt idx="161">
                  <c:v>105.59903928745358</c:v>
                </c:pt>
                <c:pt idx="162">
                  <c:v>111.71751469582138</c:v>
                </c:pt>
                <c:pt idx="163">
                  <c:v>117.10686647042927</c:v>
                </c:pt>
                <c:pt idx="164">
                  <c:v>113.05773618649759</c:v>
                </c:pt>
                <c:pt idx="165">
                  <c:v>115.11204758528343</c:v>
                </c:pt>
                <c:pt idx="166">
                  <c:v>115.51547050082507</c:v>
                </c:pt>
                <c:pt idx="167">
                  <c:v>115.61816254849313</c:v>
                </c:pt>
                <c:pt idx="168">
                  <c:v>119.45937663602031</c:v>
                </c:pt>
                <c:pt idx="169">
                  <c:v>109.66988000728659</c:v>
                </c:pt>
                <c:pt idx="170">
                  <c:v>103.85421185759942</c:v>
                </c:pt>
                <c:pt idx="171">
                  <c:v>108.2257621354245</c:v>
                </c:pt>
                <c:pt idx="172">
                  <c:v>113.90805997824943</c:v>
                </c:pt>
                <c:pt idx="173">
                  <c:v>108.61002643529436</c:v>
                </c:pt>
                <c:pt idx="174">
                  <c:v>110.13230573028277</c:v>
                </c:pt>
                <c:pt idx="175">
                  <c:v>112.12426038986642</c:v>
                </c:pt>
                <c:pt idx="176">
                  <c:v>113.71754655605474</c:v>
                </c:pt>
                <c:pt idx="177">
                  <c:v>117.69710363247428</c:v>
                </c:pt>
                <c:pt idx="178">
                  <c:v>109.17987338501256</c:v>
                </c:pt>
                <c:pt idx="179">
                  <c:v>113.75655711769869</c:v>
                </c:pt>
                <c:pt idx="180">
                  <c:v>117.14438981306297</c:v>
                </c:pt>
                <c:pt idx="181">
                  <c:v>112.82578557658118</c:v>
                </c:pt>
                <c:pt idx="182">
                  <c:v>115.14426640199302</c:v>
                </c:pt>
                <c:pt idx="183">
                  <c:v>121.01174027522094</c:v>
                </c:pt>
                <c:pt idx="184">
                  <c:v>111.56088829289071</c:v>
                </c:pt>
                <c:pt idx="185">
                  <c:v>119.69492453678403</c:v>
                </c:pt>
                <c:pt idx="186">
                  <c:v>114.72616807215037</c:v>
                </c:pt>
                <c:pt idx="187">
                  <c:v>117.53821083874385</c:v>
                </c:pt>
                <c:pt idx="188">
                  <c:v>121.13030642315989</c:v>
                </c:pt>
                <c:pt idx="189">
                  <c:v>113.16066278659751</c:v>
                </c:pt>
                <c:pt idx="190">
                  <c:v>117.14189438520756</c:v>
                </c:pt>
                <c:pt idx="191">
                  <c:v>111.81680731320618</c:v>
                </c:pt>
                <c:pt idx="192">
                  <c:v>120.61503883038202</c:v>
                </c:pt>
                <c:pt idx="193">
                  <c:v>118.76491309062907</c:v>
                </c:pt>
                <c:pt idx="194">
                  <c:v>118.8563110715795</c:v>
                </c:pt>
                <c:pt idx="195">
                  <c:v>124.42060124926596</c:v>
                </c:pt>
                <c:pt idx="196">
                  <c:v>116.07124348667629</c:v>
                </c:pt>
                <c:pt idx="197">
                  <c:v>119.98736368253957</c:v>
                </c:pt>
                <c:pt idx="198">
                  <c:v>114.23637037614995</c:v>
                </c:pt>
                <c:pt idx="199">
                  <c:v>120.16665496849419</c:v>
                </c:pt>
                <c:pt idx="200">
                  <c:v>124.19880432850201</c:v>
                </c:pt>
                <c:pt idx="201">
                  <c:v>112.17064742257405</c:v>
                </c:pt>
                <c:pt idx="202">
                  <c:v>125.53071083597851</c:v>
                </c:pt>
                <c:pt idx="203">
                  <c:v>127.52483646531287</c:v>
                </c:pt>
                <c:pt idx="204">
                  <c:v>127.87060260701708</c:v>
                </c:pt>
                <c:pt idx="205">
                  <c:v>127.37831701625963</c:v>
                </c:pt>
                <c:pt idx="206">
                  <c:v>130.93443045766006</c:v>
                </c:pt>
                <c:pt idx="207">
                  <c:v>132.80146226915917</c:v>
                </c:pt>
                <c:pt idx="208">
                  <c:v>125.83497460277124</c:v>
                </c:pt>
                <c:pt idx="209">
                  <c:v>134.09041113411445</c:v>
                </c:pt>
                <c:pt idx="210">
                  <c:v>124.9655328707296</c:v>
                </c:pt>
                <c:pt idx="211">
                  <c:v>140.73023998059827</c:v>
                </c:pt>
                <c:pt idx="212">
                  <c:v>131.1682119274991</c:v>
                </c:pt>
                <c:pt idx="213">
                  <c:v>134.46102005375838</c:v>
                </c:pt>
                <c:pt idx="214">
                  <c:v>142.41275090187909</c:v>
                </c:pt>
                <c:pt idx="215">
                  <c:v>145.61586919858377</c:v>
                </c:pt>
                <c:pt idx="216">
                  <c:v>136.46318194545555</c:v>
                </c:pt>
                <c:pt idx="217">
                  <c:v>135.6513061125753</c:v>
                </c:pt>
                <c:pt idx="218">
                  <c:v>134.3278353504142</c:v>
                </c:pt>
                <c:pt idx="219">
                  <c:v>137.40385021346512</c:v>
                </c:pt>
                <c:pt idx="220">
                  <c:v>141.84906557513511</c:v>
                </c:pt>
                <c:pt idx="221">
                  <c:v>140.23845621174135</c:v>
                </c:pt>
                <c:pt idx="222">
                  <c:v>122.2187383002381</c:v>
                </c:pt>
                <c:pt idx="223">
                  <c:v>158.1186043192701</c:v>
                </c:pt>
                <c:pt idx="224">
                  <c:v>141.76751695348642</c:v>
                </c:pt>
                <c:pt idx="225">
                  <c:v>153.76690141328564</c:v>
                </c:pt>
                <c:pt idx="226">
                  <c:v>154.6957942318428</c:v>
                </c:pt>
                <c:pt idx="227">
                  <c:v>152.54784666384177</c:v>
                </c:pt>
                <c:pt idx="228">
                  <c:v>152.16186611876111</c:v>
                </c:pt>
                <c:pt idx="229">
                  <c:v>152.06315655064756</c:v>
                </c:pt>
                <c:pt idx="230">
                  <c:v>140.55013297798931</c:v>
                </c:pt>
                <c:pt idx="231">
                  <c:v>146.4514209286873</c:v>
                </c:pt>
                <c:pt idx="232">
                  <c:v>153.19418784182713</c:v>
                </c:pt>
                <c:pt idx="233">
                  <c:v>145.8128814083762</c:v>
                </c:pt>
                <c:pt idx="234">
                  <c:v>151.46163687771059</c:v>
                </c:pt>
                <c:pt idx="235">
                  <c:v>138.72988176807465</c:v>
                </c:pt>
                <c:pt idx="236">
                  <c:v>142.90766461826712</c:v>
                </c:pt>
                <c:pt idx="237">
                  <c:v>135.78707966075831</c:v>
                </c:pt>
                <c:pt idx="238">
                  <c:v>114.39178684087561</c:v>
                </c:pt>
                <c:pt idx="239">
                  <c:v>104.13605975680278</c:v>
                </c:pt>
                <c:pt idx="240">
                  <c:v>80.70538563645988</c:v>
                </c:pt>
                <c:pt idx="241">
                  <c:v>57.704251725398237</c:v>
                </c:pt>
                <c:pt idx="242">
                  <c:v>61.931215466928599</c:v>
                </c:pt>
                <c:pt idx="243">
                  <c:v>70.172361752450556</c:v>
                </c:pt>
                <c:pt idx="244">
                  <c:v>86.086806396735767</c:v>
                </c:pt>
                <c:pt idx="245">
                  <c:v>93.315487533682898</c:v>
                </c:pt>
                <c:pt idx="246">
                  <c:v>100.26081496388421</c:v>
                </c:pt>
                <c:pt idx="247">
                  <c:v>98.930518651197346</c:v>
                </c:pt>
                <c:pt idx="248">
                  <c:v>110.0175370342763</c:v>
                </c:pt>
                <c:pt idx="249">
                  <c:v>109.19372083536949</c:v>
                </c:pt>
                <c:pt idx="250">
                  <c:v>115.65310611889544</c:v>
                </c:pt>
                <c:pt idx="251">
                  <c:v>118.32653427938762</c:v>
                </c:pt>
                <c:pt idx="252">
                  <c:v>117.07124679486705</c:v>
                </c:pt>
                <c:pt idx="253">
                  <c:v>117.9771018450203</c:v>
                </c:pt>
                <c:pt idx="254">
                  <c:v>122.94405660503334</c:v>
                </c:pt>
                <c:pt idx="255">
                  <c:v>117.36926495772504</c:v>
                </c:pt>
                <c:pt idx="256">
                  <c:v>116.99666322031486</c:v>
                </c:pt>
                <c:pt idx="257">
                  <c:v>119.72927214545199</c:v>
                </c:pt>
                <c:pt idx="258">
                  <c:v>119.98037145404967</c:v>
                </c:pt>
                <c:pt idx="259">
                  <c:v>121.61980705677466</c:v>
                </c:pt>
                <c:pt idx="260">
                  <c:v>123.32523321659548</c:v>
                </c:pt>
                <c:pt idx="261">
                  <c:v>102.58835338350427</c:v>
                </c:pt>
                <c:pt idx="262">
                  <c:v>109.4882862559808</c:v>
                </c:pt>
                <c:pt idx="263">
                  <c:v>113.269280587635</c:v>
                </c:pt>
                <c:pt idx="264">
                  <c:v>109.90984983415788</c:v>
                </c:pt>
                <c:pt idx="265">
                  <c:v>111.37484627899572</c:v>
                </c:pt>
                <c:pt idx="266">
                  <c:v>55.228462265553887</c:v>
                </c:pt>
                <c:pt idx="267">
                  <c:v>48.081931744044525</c:v>
                </c:pt>
                <c:pt idx="268">
                  <c:v>78.987210527847523</c:v>
                </c:pt>
                <c:pt idx="269">
                  <c:v>100.35227577566594</c:v>
                </c:pt>
                <c:pt idx="270">
                  <c:v>105.67188380582624</c:v>
                </c:pt>
                <c:pt idx="271">
                  <c:v>120.48200714326755</c:v>
                </c:pt>
                <c:pt idx="272">
                  <c:v>116.0540853971703</c:v>
                </c:pt>
                <c:pt idx="273">
                  <c:v>120.77641482221236</c:v>
                </c:pt>
                <c:pt idx="274">
                  <c:v>111.18602705651573</c:v>
                </c:pt>
                <c:pt idx="275">
                  <c:v>124.09820522444399</c:v>
                </c:pt>
                <c:pt idx="276">
                  <c:v>125.82403205680225</c:v>
                </c:pt>
                <c:pt idx="277">
                  <c:v>129.67027636978804</c:v>
                </c:pt>
                <c:pt idx="278">
                  <c:v>131.58506910374228</c:v>
                </c:pt>
                <c:pt idx="279">
                  <c:v>130.61140609132028</c:v>
                </c:pt>
                <c:pt idx="280">
                  <c:v>125.69410202331545</c:v>
                </c:pt>
                <c:pt idx="281">
                  <c:v>119.31426371924421</c:v>
                </c:pt>
                <c:pt idx="282">
                  <c:v>122.55318653069102</c:v>
                </c:pt>
                <c:pt idx="283">
                  <c:v>121.55110090266037</c:v>
                </c:pt>
                <c:pt idx="284">
                  <c:v>99.277298126490379</c:v>
                </c:pt>
                <c:pt idx="285">
                  <c:v>104.04298786476139</c:v>
                </c:pt>
                <c:pt idx="286">
                  <c:v>101.04323046056598</c:v>
                </c:pt>
                <c:pt idx="287">
                  <c:v>102.17930678030629</c:v>
                </c:pt>
                <c:pt idx="288">
                  <c:v>113.78092624566149</c:v>
                </c:pt>
                <c:pt idx="289">
                  <c:v>112.1021052585464</c:v>
                </c:pt>
                <c:pt idx="290">
                  <c:v>111.73206949779643</c:v>
                </c:pt>
                <c:pt idx="291">
                  <c:v>123.15074830437611</c:v>
                </c:pt>
                <c:pt idx="292">
                  <c:v>120.5992696544332</c:v>
                </c:pt>
                <c:pt idx="293">
                  <c:v>110.80779015669029</c:v>
                </c:pt>
                <c:pt idx="294">
                  <c:v>122.67359096196353</c:v>
                </c:pt>
                <c:pt idx="295">
                  <c:v>114.73481812063025</c:v>
                </c:pt>
                <c:pt idx="296">
                  <c:v>115.51008193923873</c:v>
                </c:pt>
                <c:pt idx="297">
                  <c:v>118.38575299174568</c:v>
                </c:pt>
                <c:pt idx="298">
                  <c:v>113.37058206948518</c:v>
                </c:pt>
                <c:pt idx="299">
                  <c:v>114.22432187955502</c:v>
                </c:pt>
                <c:pt idx="300">
                  <c:v>127.88796224648212</c:v>
                </c:pt>
                <c:pt idx="301">
                  <c:v>119.255343847821</c:v>
                </c:pt>
                <c:pt idx="302">
                  <c:v>124.97184518347981</c:v>
                </c:pt>
                <c:pt idx="303">
                  <c:v>124.55806349798111</c:v>
                </c:pt>
                <c:pt idx="304">
                  <c:v>124.93150079402294</c:v>
                </c:pt>
                <c:pt idx="305">
                  <c:v>116.28437925513194</c:v>
                </c:pt>
                <c:pt idx="306">
                  <c:v>119.93978123671631</c:v>
                </c:pt>
                <c:pt idx="307">
                  <c:v>107.42354454909187</c:v>
                </c:pt>
                <c:pt idx="308">
                  <c:v>111.62479215918073</c:v>
                </c:pt>
                <c:pt idx="309">
                  <c:v>108.54524390045943</c:v>
                </c:pt>
                <c:pt idx="310">
                  <c:v>100.2593507194066</c:v>
                </c:pt>
                <c:pt idx="311">
                  <c:v>111.4101005717649</c:v>
                </c:pt>
                <c:pt idx="312">
                  <c:v>114.64708549988494</c:v>
                </c:pt>
                <c:pt idx="313">
                  <c:v>113.58703898775499</c:v>
                </c:pt>
                <c:pt idx="314">
                  <c:v>118.29174160042012</c:v>
                </c:pt>
                <c:pt idx="315">
                  <c:v>116.43663048411508</c:v>
                </c:pt>
                <c:pt idx="316">
                  <c:v>108.4026093426971</c:v>
                </c:pt>
                <c:pt idx="317">
                  <c:v>114.10829372812643</c:v>
                </c:pt>
                <c:pt idx="318">
                  <c:v>116.31446400931731</c:v>
                </c:pt>
                <c:pt idx="319">
                  <c:v>105.44801746876786</c:v>
                </c:pt>
                <c:pt idx="320">
                  <c:v>111.55381133115137</c:v>
                </c:pt>
                <c:pt idx="321">
                  <c:v>113.4977305736288</c:v>
                </c:pt>
                <c:pt idx="322">
                  <c:v>111.69155762179035</c:v>
                </c:pt>
                <c:pt idx="323">
                  <c:v>115.32570455493236</c:v>
                </c:pt>
                <c:pt idx="324">
                  <c:v>115.00171224428013</c:v>
                </c:pt>
                <c:pt idx="325">
                  <c:v>109.23310210450383</c:v>
                </c:pt>
                <c:pt idx="326">
                  <c:v>125.14052069431099</c:v>
                </c:pt>
                <c:pt idx="327">
                  <c:v>111.73136070035008</c:v>
                </c:pt>
                <c:pt idx="328">
                  <c:v>114.61746175091032</c:v>
                </c:pt>
                <c:pt idx="329">
                  <c:v>117.34071140843538</c:v>
                </c:pt>
                <c:pt idx="330">
                  <c:v>114.97319114865674</c:v>
                </c:pt>
                <c:pt idx="331">
                  <c:v>118.08300580033628</c:v>
                </c:pt>
                <c:pt idx="332">
                  <c:v>117.22023320330122</c:v>
                </c:pt>
                <c:pt idx="333">
                  <c:v>112.94674241719183</c:v>
                </c:pt>
                <c:pt idx="334">
                  <c:v>123.75646270387975</c:v>
                </c:pt>
                <c:pt idx="335">
                  <c:v>121.23130735435514</c:v>
                </c:pt>
                <c:pt idx="336">
                  <c:v>118.45892048412128</c:v>
                </c:pt>
                <c:pt idx="337">
                  <c:v>121.78827421996839</c:v>
                </c:pt>
                <c:pt idx="338">
                  <c:v>131.64960846424009</c:v>
                </c:pt>
                <c:pt idx="339">
                  <c:v>130.92140732972757</c:v>
                </c:pt>
                <c:pt idx="340">
                  <c:v>120.05265280525728</c:v>
                </c:pt>
                <c:pt idx="341">
                  <c:v>123.61565806217547</c:v>
                </c:pt>
                <c:pt idx="342">
                  <c:v>115.7046279090026</c:v>
                </c:pt>
                <c:pt idx="343">
                  <c:v>122.55104336214073</c:v>
                </c:pt>
                <c:pt idx="344">
                  <c:v>118.34738032257451</c:v>
                </c:pt>
                <c:pt idx="345">
                  <c:v>118.26326003853249</c:v>
                </c:pt>
                <c:pt idx="346">
                  <c:v>123.14277321308286</c:v>
                </c:pt>
                <c:pt idx="347">
                  <c:v>123.31567757759537</c:v>
                </c:pt>
                <c:pt idx="348">
                  <c:v>115.58528153637913</c:v>
                </c:pt>
                <c:pt idx="349">
                  <c:v>126.7349615619828</c:v>
                </c:pt>
                <c:pt idx="350">
                  <c:v>135.19788826906131</c:v>
                </c:pt>
                <c:pt idx="351">
                  <c:v>136.53347987857401</c:v>
                </c:pt>
                <c:pt idx="352">
                  <c:v>123.68401892675548</c:v>
                </c:pt>
                <c:pt idx="353">
                  <c:v>117.77210364066674</c:v>
                </c:pt>
                <c:pt idx="354">
                  <c:v>110.73101689727731</c:v>
                </c:pt>
                <c:pt idx="355">
                  <c:v>121.47161315451638</c:v>
                </c:pt>
                <c:pt idx="356">
                  <c:v>109.36584393808585</c:v>
                </c:pt>
                <c:pt idx="357">
                  <c:v>123.45151927220395</c:v>
                </c:pt>
                <c:pt idx="358">
                  <c:v>127.15161066076138</c:v>
                </c:pt>
                <c:pt idx="359">
                  <c:v>121.84044429036905</c:v>
                </c:pt>
                <c:pt idx="360">
                  <c:v>123.21055378554597</c:v>
                </c:pt>
                <c:pt idx="361">
                  <c:v>128.26454208723152</c:v>
                </c:pt>
                <c:pt idx="362">
                  <c:v>129.98481745273301</c:v>
                </c:pt>
                <c:pt idx="363">
                  <c:v>142.11715074531836</c:v>
                </c:pt>
                <c:pt idx="364">
                  <c:v>135.17059823316615</c:v>
                </c:pt>
                <c:pt idx="365">
                  <c:v>117.29339880476668</c:v>
                </c:pt>
                <c:pt idx="366">
                  <c:v>125.64396107017414</c:v>
                </c:pt>
                <c:pt idx="367">
                  <c:v>120.13212680022455</c:v>
                </c:pt>
                <c:pt idx="368">
                  <c:v>115.00683046380342</c:v>
                </c:pt>
                <c:pt idx="369">
                  <c:v>110.34926672935177</c:v>
                </c:pt>
                <c:pt idx="370">
                  <c:v>116.07470771865633</c:v>
                </c:pt>
                <c:pt idx="371">
                  <c:v>111.47102639173339</c:v>
                </c:pt>
                <c:pt idx="372">
                  <c:v>118.6891631456853</c:v>
                </c:pt>
                <c:pt idx="373">
                  <c:v>111.9045809520405</c:v>
                </c:pt>
                <c:pt idx="374">
                  <c:v>115.55127217946544</c:v>
                </c:pt>
                <c:pt idx="375">
                  <c:v>71.888326934512278</c:v>
                </c:pt>
                <c:pt idx="376">
                  <c:v>48.433237188852111</c:v>
                </c:pt>
                <c:pt idx="377">
                  <c:v>67.507985927883965</c:v>
                </c:pt>
                <c:pt idx="378">
                  <c:v>94.206979517405344</c:v>
                </c:pt>
                <c:pt idx="379">
                  <c:v>96.923494634964683</c:v>
                </c:pt>
                <c:pt idx="380">
                  <c:v>112.9374266613552</c:v>
                </c:pt>
                <c:pt idx="381">
                  <c:v>118.69664922917526</c:v>
                </c:pt>
                <c:pt idx="382">
                  <c:v>112.89751274878259</c:v>
                </c:pt>
                <c:pt idx="383">
                  <c:v>113.77445526035632</c:v>
                </c:pt>
                <c:pt idx="384">
                  <c:v>102.99458648583928</c:v>
                </c:pt>
                <c:pt idx="385">
                  <c:v>97.068936418164554</c:v>
                </c:pt>
                <c:pt idx="386">
                  <c:v>116.12202951284914</c:v>
                </c:pt>
                <c:pt idx="387">
                  <c:v>121.49114877722566</c:v>
                </c:pt>
                <c:pt idx="388">
                  <c:v>90.478288578354466</c:v>
                </c:pt>
                <c:pt idx="389">
                  <c:v>109.40266861429706</c:v>
                </c:pt>
                <c:pt idx="390">
                  <c:v>100.33815063088063</c:v>
                </c:pt>
                <c:pt idx="391">
                  <c:v>83.771612576186087</c:v>
                </c:pt>
                <c:pt idx="392">
                  <c:v>56.780484320849922</c:v>
                </c:pt>
                <c:pt idx="393">
                  <c:v>69.185481477832681</c:v>
                </c:pt>
                <c:pt idx="394">
                  <c:v>106.28546248529467</c:v>
                </c:pt>
                <c:pt idx="395">
                  <c:v>104.96637627763981</c:v>
                </c:pt>
                <c:pt idx="396">
                  <c:v>82.288151885289437</c:v>
                </c:pt>
                <c:pt idx="397">
                  <c:v>92.703543550945852</c:v>
                </c:pt>
                <c:pt idx="398">
                  <c:v>93.818692812097609</c:v>
                </c:pt>
                <c:pt idx="399">
                  <c:v>95.990340040427256</c:v>
                </c:pt>
                <c:pt idx="400">
                  <c:v>76.513876185117098</c:v>
                </c:pt>
                <c:pt idx="401">
                  <c:v>96.151378915341127</c:v>
                </c:pt>
                <c:pt idx="402">
                  <c:v>95.108365814204305</c:v>
                </c:pt>
                <c:pt idx="403">
                  <c:v>100.88534572021122</c:v>
                </c:pt>
                <c:pt idx="404">
                  <c:v>104.72785308184966</c:v>
                </c:pt>
                <c:pt idx="405">
                  <c:v>94.548257191240609</c:v>
                </c:pt>
                <c:pt idx="406">
                  <c:v>105.07475487630764</c:v>
                </c:pt>
                <c:pt idx="407">
                  <c:v>100.17383224881264</c:v>
                </c:pt>
                <c:pt idx="408">
                  <c:v>92.537395778075549</c:v>
                </c:pt>
                <c:pt idx="409">
                  <c:v>105.22274985833884</c:v>
                </c:pt>
                <c:pt idx="410">
                  <c:v>113.42050514090722</c:v>
                </c:pt>
                <c:pt idx="411">
                  <c:v>119.23311604456089</c:v>
                </c:pt>
                <c:pt idx="412">
                  <c:v>118.72003241348193</c:v>
                </c:pt>
                <c:pt idx="413">
                  <c:v>118.28292504996882</c:v>
                </c:pt>
                <c:pt idx="414">
                  <c:v>113.64141650689747</c:v>
                </c:pt>
                <c:pt idx="415">
                  <c:v>113.44130605616807</c:v>
                </c:pt>
                <c:pt idx="416">
                  <c:v>124.35780180692615</c:v>
                </c:pt>
                <c:pt idx="417">
                  <c:v>119.93041953992136</c:v>
                </c:pt>
                <c:pt idx="418">
                  <c:v>121.5227409732899</c:v>
                </c:pt>
                <c:pt idx="419">
                  <c:v>114.91166214419695</c:v>
                </c:pt>
              </c:numCache>
            </c:numRef>
          </c:val>
          <c:smooth val="0"/>
          <c:extLst>
            <c:ext xmlns:c16="http://schemas.microsoft.com/office/drawing/2014/chart" uri="{C3380CC4-5D6E-409C-BE32-E72D297353CC}">
              <c16:uniqueId val="{00000008-2B36-45D6-AD48-C7C9CBF7E67B}"/>
            </c:ext>
          </c:extLst>
        </c:ser>
        <c:ser>
          <c:idx val="6"/>
          <c:order val="6"/>
          <c:tx>
            <c:strRef>
              <c:f>G!$J$1</c:f>
              <c:strCache>
                <c:ptCount val="1"/>
                <c:pt idx="0">
                  <c:v>12ヶ月移動平均法8</c:v>
                </c:pt>
              </c:strCache>
            </c:strRef>
          </c:tx>
          <c:spPr>
            <a:ln w="28575" cap="rnd">
              <a:solidFill>
                <a:schemeClr val="accent1">
                  <a:shade val="80000"/>
                </a:schemeClr>
              </a:solidFill>
              <a:round/>
            </a:ln>
            <a:effectLst/>
          </c:spPr>
          <c:marker>
            <c:symbol val="circle"/>
            <c:size val="5"/>
            <c:spPr>
              <a:solidFill>
                <a:schemeClr val="accent1">
                  <a:shade val="80000"/>
                </a:schemeClr>
              </a:solidFill>
              <a:ln w="9525">
                <a:solidFill>
                  <a:schemeClr val="accent1">
                    <a:shade val="80000"/>
                  </a:schemeClr>
                </a:solidFill>
              </a:ln>
              <a:effectLst/>
            </c:spPr>
          </c:marker>
          <c:cat>
            <c:multiLvlStrRef>
              <c:f>G!$B$2:$C$438</c:f>
              <c:multiLvlStrCache>
                <c:ptCount val="437"/>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pt idx="48">
                    <c:v>1</c:v>
                  </c:pt>
                  <c:pt idx="49">
                    <c:v>2</c:v>
                  </c:pt>
                  <c:pt idx="50">
                    <c:v>3</c:v>
                  </c:pt>
                  <c:pt idx="51">
                    <c:v>4</c:v>
                  </c:pt>
                  <c:pt idx="52">
                    <c:v>5</c:v>
                  </c:pt>
                  <c:pt idx="53">
                    <c:v>6</c:v>
                  </c:pt>
                  <c:pt idx="54">
                    <c:v>7</c:v>
                  </c:pt>
                  <c:pt idx="55">
                    <c:v>8</c:v>
                  </c:pt>
                  <c:pt idx="56">
                    <c:v>9</c:v>
                  </c:pt>
                  <c:pt idx="57">
                    <c:v>10</c:v>
                  </c:pt>
                  <c:pt idx="58">
                    <c:v>11</c:v>
                  </c:pt>
                  <c:pt idx="59">
                    <c:v>12</c:v>
                  </c:pt>
                  <c:pt idx="60">
                    <c:v>1</c:v>
                  </c:pt>
                  <c:pt idx="61">
                    <c:v>2</c:v>
                  </c:pt>
                  <c:pt idx="62">
                    <c:v>3</c:v>
                  </c:pt>
                  <c:pt idx="63">
                    <c:v>4</c:v>
                  </c:pt>
                  <c:pt idx="64">
                    <c:v>5</c:v>
                  </c:pt>
                  <c:pt idx="65">
                    <c:v>6</c:v>
                  </c:pt>
                  <c:pt idx="66">
                    <c:v>7</c:v>
                  </c:pt>
                  <c:pt idx="67">
                    <c:v>8</c:v>
                  </c:pt>
                  <c:pt idx="68">
                    <c:v>9</c:v>
                  </c:pt>
                  <c:pt idx="69">
                    <c:v>10</c:v>
                  </c:pt>
                  <c:pt idx="70">
                    <c:v>11</c:v>
                  </c:pt>
                  <c:pt idx="71">
                    <c:v>12</c:v>
                  </c:pt>
                  <c:pt idx="72">
                    <c:v>1</c:v>
                  </c:pt>
                  <c:pt idx="73">
                    <c:v>2</c:v>
                  </c:pt>
                  <c:pt idx="74">
                    <c:v>3</c:v>
                  </c:pt>
                  <c:pt idx="75">
                    <c:v>4</c:v>
                  </c:pt>
                  <c:pt idx="76">
                    <c:v>5</c:v>
                  </c:pt>
                  <c:pt idx="77">
                    <c:v>6</c:v>
                  </c:pt>
                  <c:pt idx="78">
                    <c:v>7</c:v>
                  </c:pt>
                  <c:pt idx="79">
                    <c:v>8</c:v>
                  </c:pt>
                  <c:pt idx="80">
                    <c:v>9</c:v>
                  </c:pt>
                  <c:pt idx="81">
                    <c:v>10</c:v>
                  </c:pt>
                  <c:pt idx="82">
                    <c:v>11</c:v>
                  </c:pt>
                  <c:pt idx="83">
                    <c:v>12</c:v>
                  </c:pt>
                  <c:pt idx="84">
                    <c:v>1</c:v>
                  </c:pt>
                  <c:pt idx="85">
                    <c:v>2</c:v>
                  </c:pt>
                  <c:pt idx="86">
                    <c:v>3</c:v>
                  </c:pt>
                  <c:pt idx="87">
                    <c:v>4</c:v>
                  </c:pt>
                  <c:pt idx="88">
                    <c:v>5</c:v>
                  </c:pt>
                  <c:pt idx="89">
                    <c:v>6</c:v>
                  </c:pt>
                  <c:pt idx="90">
                    <c:v>7</c:v>
                  </c:pt>
                  <c:pt idx="91">
                    <c:v>8</c:v>
                  </c:pt>
                  <c:pt idx="92">
                    <c:v>9</c:v>
                  </c:pt>
                  <c:pt idx="93">
                    <c:v>10</c:v>
                  </c:pt>
                  <c:pt idx="94">
                    <c:v>11</c:v>
                  </c:pt>
                  <c:pt idx="95">
                    <c:v>12</c:v>
                  </c:pt>
                  <c:pt idx="96">
                    <c:v>1</c:v>
                  </c:pt>
                  <c:pt idx="97">
                    <c:v>2</c:v>
                  </c:pt>
                  <c:pt idx="98">
                    <c:v>3</c:v>
                  </c:pt>
                  <c:pt idx="99">
                    <c:v>4</c:v>
                  </c:pt>
                  <c:pt idx="100">
                    <c:v>5</c:v>
                  </c:pt>
                  <c:pt idx="101">
                    <c:v>6</c:v>
                  </c:pt>
                  <c:pt idx="102">
                    <c:v>7</c:v>
                  </c:pt>
                  <c:pt idx="103">
                    <c:v>8</c:v>
                  </c:pt>
                  <c:pt idx="104">
                    <c:v>9</c:v>
                  </c:pt>
                  <c:pt idx="105">
                    <c:v>10</c:v>
                  </c:pt>
                  <c:pt idx="106">
                    <c:v>11</c:v>
                  </c:pt>
                  <c:pt idx="107">
                    <c:v>12</c:v>
                  </c:pt>
                  <c:pt idx="108">
                    <c:v>1</c:v>
                  </c:pt>
                  <c:pt idx="109">
                    <c:v>2</c:v>
                  </c:pt>
                  <c:pt idx="110">
                    <c:v>3</c:v>
                  </c:pt>
                  <c:pt idx="111">
                    <c:v>4</c:v>
                  </c:pt>
                  <c:pt idx="112">
                    <c:v>5</c:v>
                  </c:pt>
                  <c:pt idx="113">
                    <c:v>6</c:v>
                  </c:pt>
                  <c:pt idx="114">
                    <c:v>7</c:v>
                  </c:pt>
                  <c:pt idx="115">
                    <c:v>8</c:v>
                  </c:pt>
                  <c:pt idx="116">
                    <c:v>9</c:v>
                  </c:pt>
                  <c:pt idx="117">
                    <c:v>10</c:v>
                  </c:pt>
                  <c:pt idx="118">
                    <c:v>11</c:v>
                  </c:pt>
                  <c:pt idx="119">
                    <c:v>12</c:v>
                  </c:pt>
                  <c:pt idx="120">
                    <c:v>1</c:v>
                  </c:pt>
                  <c:pt idx="121">
                    <c:v>2</c:v>
                  </c:pt>
                  <c:pt idx="122">
                    <c:v>3</c:v>
                  </c:pt>
                  <c:pt idx="123">
                    <c:v>4</c:v>
                  </c:pt>
                  <c:pt idx="124">
                    <c:v>5</c:v>
                  </c:pt>
                  <c:pt idx="125">
                    <c:v>6</c:v>
                  </c:pt>
                  <c:pt idx="126">
                    <c:v>7</c:v>
                  </c:pt>
                  <c:pt idx="127">
                    <c:v>8</c:v>
                  </c:pt>
                  <c:pt idx="128">
                    <c:v>9</c:v>
                  </c:pt>
                  <c:pt idx="129">
                    <c:v>10</c:v>
                  </c:pt>
                  <c:pt idx="130">
                    <c:v>11</c:v>
                  </c:pt>
                  <c:pt idx="131">
                    <c:v>12</c:v>
                  </c:pt>
                  <c:pt idx="132">
                    <c:v>1</c:v>
                  </c:pt>
                  <c:pt idx="133">
                    <c:v>2</c:v>
                  </c:pt>
                  <c:pt idx="134">
                    <c:v>3</c:v>
                  </c:pt>
                  <c:pt idx="135">
                    <c:v>4</c:v>
                  </c:pt>
                  <c:pt idx="136">
                    <c:v>5</c:v>
                  </c:pt>
                  <c:pt idx="137">
                    <c:v>6</c:v>
                  </c:pt>
                  <c:pt idx="138">
                    <c:v>7</c:v>
                  </c:pt>
                  <c:pt idx="139">
                    <c:v>8</c:v>
                  </c:pt>
                  <c:pt idx="140">
                    <c:v>9</c:v>
                  </c:pt>
                  <c:pt idx="141">
                    <c:v>10</c:v>
                  </c:pt>
                  <c:pt idx="142">
                    <c:v>11</c:v>
                  </c:pt>
                  <c:pt idx="143">
                    <c:v>12</c:v>
                  </c:pt>
                  <c:pt idx="144">
                    <c:v>1</c:v>
                  </c:pt>
                  <c:pt idx="145">
                    <c:v>2</c:v>
                  </c:pt>
                  <c:pt idx="146">
                    <c:v>3</c:v>
                  </c:pt>
                  <c:pt idx="147">
                    <c:v>4</c:v>
                  </c:pt>
                  <c:pt idx="148">
                    <c:v>5</c:v>
                  </c:pt>
                  <c:pt idx="149">
                    <c:v>6</c:v>
                  </c:pt>
                  <c:pt idx="150">
                    <c:v>7</c:v>
                  </c:pt>
                  <c:pt idx="151">
                    <c:v>8</c:v>
                  </c:pt>
                  <c:pt idx="152">
                    <c:v>9</c:v>
                  </c:pt>
                  <c:pt idx="153">
                    <c:v>10</c:v>
                  </c:pt>
                  <c:pt idx="154">
                    <c:v>11</c:v>
                  </c:pt>
                  <c:pt idx="155">
                    <c:v>12</c:v>
                  </c:pt>
                  <c:pt idx="156">
                    <c:v>1</c:v>
                  </c:pt>
                  <c:pt idx="157">
                    <c:v>2</c:v>
                  </c:pt>
                  <c:pt idx="158">
                    <c:v>3</c:v>
                  </c:pt>
                  <c:pt idx="159">
                    <c:v>4</c:v>
                  </c:pt>
                  <c:pt idx="160">
                    <c:v>5</c:v>
                  </c:pt>
                  <c:pt idx="161">
                    <c:v>6</c:v>
                  </c:pt>
                  <c:pt idx="162">
                    <c:v>7</c:v>
                  </c:pt>
                  <c:pt idx="163">
                    <c:v>8</c:v>
                  </c:pt>
                  <c:pt idx="164">
                    <c:v>9</c:v>
                  </c:pt>
                  <c:pt idx="165">
                    <c:v>10</c:v>
                  </c:pt>
                  <c:pt idx="166">
                    <c:v>11</c:v>
                  </c:pt>
                  <c:pt idx="167">
                    <c:v>12</c:v>
                  </c:pt>
                  <c:pt idx="168">
                    <c:v>1</c:v>
                  </c:pt>
                  <c:pt idx="169">
                    <c:v>2</c:v>
                  </c:pt>
                  <c:pt idx="170">
                    <c:v>3</c:v>
                  </c:pt>
                  <c:pt idx="171">
                    <c:v>4</c:v>
                  </c:pt>
                  <c:pt idx="172">
                    <c:v>5</c:v>
                  </c:pt>
                  <c:pt idx="173">
                    <c:v>6</c:v>
                  </c:pt>
                  <c:pt idx="174">
                    <c:v>7</c:v>
                  </c:pt>
                  <c:pt idx="175">
                    <c:v>8</c:v>
                  </c:pt>
                  <c:pt idx="176">
                    <c:v>9</c:v>
                  </c:pt>
                  <c:pt idx="177">
                    <c:v>10</c:v>
                  </c:pt>
                  <c:pt idx="178">
                    <c:v>11</c:v>
                  </c:pt>
                  <c:pt idx="179">
                    <c:v>12</c:v>
                  </c:pt>
                  <c:pt idx="180">
                    <c:v>1</c:v>
                  </c:pt>
                  <c:pt idx="181">
                    <c:v>2</c:v>
                  </c:pt>
                  <c:pt idx="182">
                    <c:v>3</c:v>
                  </c:pt>
                  <c:pt idx="183">
                    <c:v>4</c:v>
                  </c:pt>
                  <c:pt idx="184">
                    <c:v>5</c:v>
                  </c:pt>
                  <c:pt idx="185">
                    <c:v>6</c:v>
                  </c:pt>
                  <c:pt idx="186">
                    <c:v>7</c:v>
                  </c:pt>
                  <c:pt idx="187">
                    <c:v>8</c:v>
                  </c:pt>
                  <c:pt idx="188">
                    <c:v>9</c:v>
                  </c:pt>
                  <c:pt idx="189">
                    <c:v>10</c:v>
                  </c:pt>
                  <c:pt idx="190">
                    <c:v>11</c:v>
                  </c:pt>
                  <c:pt idx="191">
                    <c:v>12</c:v>
                  </c:pt>
                  <c:pt idx="192">
                    <c:v>1</c:v>
                  </c:pt>
                  <c:pt idx="193">
                    <c:v>2</c:v>
                  </c:pt>
                  <c:pt idx="194">
                    <c:v>3</c:v>
                  </c:pt>
                  <c:pt idx="195">
                    <c:v>4</c:v>
                  </c:pt>
                  <c:pt idx="196">
                    <c:v>5</c:v>
                  </c:pt>
                  <c:pt idx="197">
                    <c:v>6</c:v>
                  </c:pt>
                  <c:pt idx="198">
                    <c:v>7</c:v>
                  </c:pt>
                  <c:pt idx="199">
                    <c:v>8</c:v>
                  </c:pt>
                  <c:pt idx="200">
                    <c:v>9</c:v>
                  </c:pt>
                  <c:pt idx="201">
                    <c:v>10</c:v>
                  </c:pt>
                  <c:pt idx="202">
                    <c:v>11</c:v>
                  </c:pt>
                  <c:pt idx="203">
                    <c:v>12</c:v>
                  </c:pt>
                  <c:pt idx="204">
                    <c:v>1</c:v>
                  </c:pt>
                  <c:pt idx="205">
                    <c:v>2</c:v>
                  </c:pt>
                  <c:pt idx="206">
                    <c:v>3</c:v>
                  </c:pt>
                  <c:pt idx="207">
                    <c:v>4</c:v>
                  </c:pt>
                  <c:pt idx="208">
                    <c:v>5</c:v>
                  </c:pt>
                  <c:pt idx="209">
                    <c:v>6</c:v>
                  </c:pt>
                  <c:pt idx="210">
                    <c:v>7</c:v>
                  </c:pt>
                  <c:pt idx="211">
                    <c:v>8</c:v>
                  </c:pt>
                  <c:pt idx="212">
                    <c:v>9</c:v>
                  </c:pt>
                  <c:pt idx="213">
                    <c:v>10</c:v>
                  </c:pt>
                  <c:pt idx="214">
                    <c:v>11</c:v>
                  </c:pt>
                  <c:pt idx="215">
                    <c:v>12</c:v>
                  </c:pt>
                  <c:pt idx="216">
                    <c:v>1</c:v>
                  </c:pt>
                  <c:pt idx="217">
                    <c:v>2</c:v>
                  </c:pt>
                  <c:pt idx="218">
                    <c:v>3</c:v>
                  </c:pt>
                  <c:pt idx="219">
                    <c:v>4</c:v>
                  </c:pt>
                  <c:pt idx="220">
                    <c:v>5</c:v>
                  </c:pt>
                  <c:pt idx="221">
                    <c:v>6</c:v>
                  </c:pt>
                  <c:pt idx="222">
                    <c:v>7</c:v>
                  </c:pt>
                  <c:pt idx="223">
                    <c:v>8</c:v>
                  </c:pt>
                  <c:pt idx="224">
                    <c:v>9</c:v>
                  </c:pt>
                  <c:pt idx="225">
                    <c:v>10</c:v>
                  </c:pt>
                  <c:pt idx="226">
                    <c:v>11</c:v>
                  </c:pt>
                  <c:pt idx="227">
                    <c:v>12</c:v>
                  </c:pt>
                  <c:pt idx="228">
                    <c:v>1</c:v>
                  </c:pt>
                  <c:pt idx="229">
                    <c:v>2</c:v>
                  </c:pt>
                  <c:pt idx="230">
                    <c:v>3</c:v>
                  </c:pt>
                  <c:pt idx="231">
                    <c:v>4</c:v>
                  </c:pt>
                  <c:pt idx="232">
                    <c:v>5</c:v>
                  </c:pt>
                  <c:pt idx="233">
                    <c:v>6</c:v>
                  </c:pt>
                  <c:pt idx="234">
                    <c:v>7</c:v>
                  </c:pt>
                  <c:pt idx="235">
                    <c:v>8</c:v>
                  </c:pt>
                  <c:pt idx="236">
                    <c:v>9</c:v>
                  </c:pt>
                  <c:pt idx="237">
                    <c:v>10</c:v>
                  </c:pt>
                  <c:pt idx="238">
                    <c:v>11</c:v>
                  </c:pt>
                  <c:pt idx="239">
                    <c:v>12</c:v>
                  </c:pt>
                  <c:pt idx="240">
                    <c:v>1</c:v>
                  </c:pt>
                  <c:pt idx="241">
                    <c:v>2</c:v>
                  </c:pt>
                  <c:pt idx="242">
                    <c:v>3</c:v>
                  </c:pt>
                  <c:pt idx="243">
                    <c:v>4</c:v>
                  </c:pt>
                  <c:pt idx="244">
                    <c:v>5</c:v>
                  </c:pt>
                  <c:pt idx="245">
                    <c:v>6</c:v>
                  </c:pt>
                  <c:pt idx="246">
                    <c:v>7</c:v>
                  </c:pt>
                  <c:pt idx="247">
                    <c:v>8</c:v>
                  </c:pt>
                  <c:pt idx="248">
                    <c:v>9</c:v>
                  </c:pt>
                  <c:pt idx="249">
                    <c:v>10</c:v>
                  </c:pt>
                  <c:pt idx="250">
                    <c:v>11</c:v>
                  </c:pt>
                  <c:pt idx="251">
                    <c:v>12</c:v>
                  </c:pt>
                  <c:pt idx="252">
                    <c:v>1</c:v>
                  </c:pt>
                  <c:pt idx="253">
                    <c:v>2</c:v>
                  </c:pt>
                  <c:pt idx="254">
                    <c:v>3</c:v>
                  </c:pt>
                  <c:pt idx="255">
                    <c:v>4</c:v>
                  </c:pt>
                  <c:pt idx="256">
                    <c:v>5</c:v>
                  </c:pt>
                  <c:pt idx="257">
                    <c:v>6</c:v>
                  </c:pt>
                  <c:pt idx="258">
                    <c:v>7</c:v>
                  </c:pt>
                  <c:pt idx="259">
                    <c:v>8</c:v>
                  </c:pt>
                  <c:pt idx="260">
                    <c:v>9</c:v>
                  </c:pt>
                  <c:pt idx="261">
                    <c:v>10</c:v>
                  </c:pt>
                  <c:pt idx="262">
                    <c:v>11</c:v>
                  </c:pt>
                  <c:pt idx="263">
                    <c:v>12</c:v>
                  </c:pt>
                  <c:pt idx="264">
                    <c:v>1</c:v>
                  </c:pt>
                  <c:pt idx="265">
                    <c:v>2</c:v>
                  </c:pt>
                  <c:pt idx="266">
                    <c:v>3</c:v>
                  </c:pt>
                  <c:pt idx="267">
                    <c:v>4</c:v>
                  </c:pt>
                  <c:pt idx="268">
                    <c:v>5</c:v>
                  </c:pt>
                  <c:pt idx="269">
                    <c:v>6</c:v>
                  </c:pt>
                  <c:pt idx="270">
                    <c:v>7</c:v>
                  </c:pt>
                  <c:pt idx="271">
                    <c:v>8</c:v>
                  </c:pt>
                  <c:pt idx="272">
                    <c:v>9</c:v>
                  </c:pt>
                  <c:pt idx="273">
                    <c:v>10</c:v>
                  </c:pt>
                  <c:pt idx="274">
                    <c:v>11</c:v>
                  </c:pt>
                  <c:pt idx="275">
                    <c:v>12</c:v>
                  </c:pt>
                  <c:pt idx="276">
                    <c:v>1</c:v>
                  </c:pt>
                  <c:pt idx="277">
                    <c:v>2</c:v>
                  </c:pt>
                  <c:pt idx="278">
                    <c:v>3</c:v>
                  </c:pt>
                  <c:pt idx="279">
                    <c:v>4</c:v>
                  </c:pt>
                  <c:pt idx="280">
                    <c:v>5</c:v>
                  </c:pt>
                  <c:pt idx="281">
                    <c:v>6</c:v>
                  </c:pt>
                  <c:pt idx="282">
                    <c:v>7</c:v>
                  </c:pt>
                  <c:pt idx="283">
                    <c:v>8</c:v>
                  </c:pt>
                  <c:pt idx="284">
                    <c:v>9</c:v>
                  </c:pt>
                  <c:pt idx="285">
                    <c:v>10</c:v>
                  </c:pt>
                  <c:pt idx="286">
                    <c:v>11</c:v>
                  </c:pt>
                  <c:pt idx="287">
                    <c:v>12</c:v>
                  </c:pt>
                  <c:pt idx="288">
                    <c:v>1</c:v>
                  </c:pt>
                  <c:pt idx="289">
                    <c:v>2</c:v>
                  </c:pt>
                  <c:pt idx="290">
                    <c:v>3</c:v>
                  </c:pt>
                  <c:pt idx="291">
                    <c:v>4</c:v>
                  </c:pt>
                  <c:pt idx="292">
                    <c:v>5</c:v>
                  </c:pt>
                  <c:pt idx="293">
                    <c:v>6</c:v>
                  </c:pt>
                  <c:pt idx="294">
                    <c:v>7</c:v>
                  </c:pt>
                  <c:pt idx="295">
                    <c:v>8</c:v>
                  </c:pt>
                  <c:pt idx="296">
                    <c:v>9</c:v>
                  </c:pt>
                  <c:pt idx="297">
                    <c:v>10</c:v>
                  </c:pt>
                  <c:pt idx="298">
                    <c:v>11</c:v>
                  </c:pt>
                  <c:pt idx="299">
                    <c:v>12</c:v>
                  </c:pt>
                  <c:pt idx="300">
                    <c:v>1</c:v>
                  </c:pt>
                  <c:pt idx="301">
                    <c:v>2</c:v>
                  </c:pt>
                  <c:pt idx="302">
                    <c:v>3</c:v>
                  </c:pt>
                  <c:pt idx="303">
                    <c:v>4</c:v>
                  </c:pt>
                  <c:pt idx="304">
                    <c:v>5</c:v>
                  </c:pt>
                  <c:pt idx="305">
                    <c:v>6</c:v>
                  </c:pt>
                  <c:pt idx="306">
                    <c:v>7</c:v>
                  </c:pt>
                  <c:pt idx="307">
                    <c:v>8</c:v>
                  </c:pt>
                  <c:pt idx="308">
                    <c:v>9</c:v>
                  </c:pt>
                  <c:pt idx="309">
                    <c:v>10</c:v>
                  </c:pt>
                  <c:pt idx="310">
                    <c:v>11</c:v>
                  </c:pt>
                  <c:pt idx="311">
                    <c:v>12</c:v>
                  </c:pt>
                  <c:pt idx="312">
                    <c:v>1</c:v>
                  </c:pt>
                  <c:pt idx="313">
                    <c:v>2</c:v>
                  </c:pt>
                  <c:pt idx="314">
                    <c:v>3</c:v>
                  </c:pt>
                  <c:pt idx="315">
                    <c:v>4</c:v>
                  </c:pt>
                  <c:pt idx="316">
                    <c:v>5</c:v>
                  </c:pt>
                  <c:pt idx="317">
                    <c:v>6</c:v>
                  </c:pt>
                  <c:pt idx="318">
                    <c:v>7</c:v>
                  </c:pt>
                  <c:pt idx="319">
                    <c:v>8</c:v>
                  </c:pt>
                  <c:pt idx="320">
                    <c:v>9</c:v>
                  </c:pt>
                  <c:pt idx="321">
                    <c:v>10</c:v>
                  </c:pt>
                  <c:pt idx="322">
                    <c:v>11</c:v>
                  </c:pt>
                  <c:pt idx="323">
                    <c:v>12</c:v>
                  </c:pt>
                  <c:pt idx="324">
                    <c:v>1</c:v>
                  </c:pt>
                  <c:pt idx="325">
                    <c:v>2</c:v>
                  </c:pt>
                  <c:pt idx="326">
                    <c:v>3</c:v>
                  </c:pt>
                  <c:pt idx="327">
                    <c:v>4</c:v>
                  </c:pt>
                  <c:pt idx="328">
                    <c:v>5</c:v>
                  </c:pt>
                  <c:pt idx="329">
                    <c:v>6</c:v>
                  </c:pt>
                  <c:pt idx="330">
                    <c:v>7</c:v>
                  </c:pt>
                  <c:pt idx="331">
                    <c:v>8</c:v>
                  </c:pt>
                  <c:pt idx="332">
                    <c:v>9</c:v>
                  </c:pt>
                  <c:pt idx="333">
                    <c:v>10</c:v>
                  </c:pt>
                  <c:pt idx="334">
                    <c:v>11</c:v>
                  </c:pt>
                  <c:pt idx="335">
                    <c:v>12</c:v>
                  </c:pt>
                  <c:pt idx="336">
                    <c:v>1</c:v>
                  </c:pt>
                  <c:pt idx="337">
                    <c:v>2</c:v>
                  </c:pt>
                  <c:pt idx="338">
                    <c:v>3</c:v>
                  </c:pt>
                  <c:pt idx="339">
                    <c:v>4</c:v>
                  </c:pt>
                  <c:pt idx="340">
                    <c:v>5</c:v>
                  </c:pt>
                  <c:pt idx="341">
                    <c:v>6</c:v>
                  </c:pt>
                  <c:pt idx="342">
                    <c:v>7</c:v>
                  </c:pt>
                  <c:pt idx="343">
                    <c:v>8</c:v>
                  </c:pt>
                  <c:pt idx="344">
                    <c:v>9</c:v>
                  </c:pt>
                  <c:pt idx="345">
                    <c:v>10</c:v>
                  </c:pt>
                  <c:pt idx="346">
                    <c:v>11</c:v>
                  </c:pt>
                  <c:pt idx="347">
                    <c:v>12</c:v>
                  </c:pt>
                  <c:pt idx="348">
                    <c:v>1</c:v>
                  </c:pt>
                  <c:pt idx="349">
                    <c:v>2</c:v>
                  </c:pt>
                  <c:pt idx="350">
                    <c:v>3</c:v>
                  </c:pt>
                  <c:pt idx="351">
                    <c:v>4</c:v>
                  </c:pt>
                  <c:pt idx="352">
                    <c:v>5</c:v>
                  </c:pt>
                  <c:pt idx="353">
                    <c:v>6</c:v>
                  </c:pt>
                  <c:pt idx="354">
                    <c:v>7</c:v>
                  </c:pt>
                  <c:pt idx="355">
                    <c:v>8</c:v>
                  </c:pt>
                  <c:pt idx="356">
                    <c:v>9</c:v>
                  </c:pt>
                  <c:pt idx="357">
                    <c:v>10</c:v>
                  </c:pt>
                  <c:pt idx="358">
                    <c:v>11</c:v>
                  </c:pt>
                  <c:pt idx="359">
                    <c:v>12</c:v>
                  </c:pt>
                  <c:pt idx="360">
                    <c:v>1</c:v>
                  </c:pt>
                  <c:pt idx="361">
                    <c:v>2</c:v>
                  </c:pt>
                  <c:pt idx="362">
                    <c:v>3</c:v>
                  </c:pt>
                  <c:pt idx="363">
                    <c:v>4</c:v>
                  </c:pt>
                  <c:pt idx="364">
                    <c:v>5</c:v>
                  </c:pt>
                  <c:pt idx="365">
                    <c:v>6</c:v>
                  </c:pt>
                  <c:pt idx="366">
                    <c:v>7</c:v>
                  </c:pt>
                  <c:pt idx="367">
                    <c:v>8</c:v>
                  </c:pt>
                  <c:pt idx="368">
                    <c:v>9</c:v>
                  </c:pt>
                  <c:pt idx="369">
                    <c:v>10</c:v>
                  </c:pt>
                  <c:pt idx="370">
                    <c:v>11</c:v>
                  </c:pt>
                  <c:pt idx="371">
                    <c:v>12</c:v>
                  </c:pt>
                  <c:pt idx="372">
                    <c:v>1</c:v>
                  </c:pt>
                  <c:pt idx="373">
                    <c:v>2</c:v>
                  </c:pt>
                  <c:pt idx="374">
                    <c:v>3</c:v>
                  </c:pt>
                  <c:pt idx="375">
                    <c:v>4</c:v>
                  </c:pt>
                  <c:pt idx="376">
                    <c:v>5</c:v>
                  </c:pt>
                  <c:pt idx="377">
                    <c:v>6</c:v>
                  </c:pt>
                  <c:pt idx="378">
                    <c:v>7</c:v>
                  </c:pt>
                  <c:pt idx="379">
                    <c:v>8</c:v>
                  </c:pt>
                  <c:pt idx="380">
                    <c:v>9</c:v>
                  </c:pt>
                  <c:pt idx="381">
                    <c:v>10</c:v>
                  </c:pt>
                  <c:pt idx="382">
                    <c:v>11</c:v>
                  </c:pt>
                  <c:pt idx="383">
                    <c:v>12</c:v>
                  </c:pt>
                  <c:pt idx="384">
                    <c:v>1</c:v>
                  </c:pt>
                  <c:pt idx="385">
                    <c:v>2</c:v>
                  </c:pt>
                  <c:pt idx="386">
                    <c:v>3</c:v>
                  </c:pt>
                  <c:pt idx="387">
                    <c:v>4</c:v>
                  </c:pt>
                  <c:pt idx="388">
                    <c:v>5</c:v>
                  </c:pt>
                  <c:pt idx="389">
                    <c:v>6</c:v>
                  </c:pt>
                  <c:pt idx="390">
                    <c:v>7</c:v>
                  </c:pt>
                  <c:pt idx="391">
                    <c:v>8</c:v>
                  </c:pt>
                  <c:pt idx="392">
                    <c:v>9</c:v>
                  </c:pt>
                  <c:pt idx="393">
                    <c:v>10</c:v>
                  </c:pt>
                  <c:pt idx="394">
                    <c:v>11</c:v>
                  </c:pt>
                  <c:pt idx="395">
                    <c:v>12</c:v>
                  </c:pt>
                  <c:pt idx="396">
                    <c:v>1</c:v>
                  </c:pt>
                  <c:pt idx="397">
                    <c:v>2</c:v>
                  </c:pt>
                  <c:pt idx="398">
                    <c:v>3</c:v>
                  </c:pt>
                  <c:pt idx="399">
                    <c:v>4</c:v>
                  </c:pt>
                  <c:pt idx="400">
                    <c:v>5</c:v>
                  </c:pt>
                  <c:pt idx="401">
                    <c:v>6</c:v>
                  </c:pt>
                  <c:pt idx="402">
                    <c:v>7</c:v>
                  </c:pt>
                  <c:pt idx="403">
                    <c:v>8</c:v>
                  </c:pt>
                  <c:pt idx="404">
                    <c:v>9</c:v>
                  </c:pt>
                  <c:pt idx="405">
                    <c:v>10</c:v>
                  </c:pt>
                  <c:pt idx="406">
                    <c:v>11</c:v>
                  </c:pt>
                  <c:pt idx="407">
                    <c:v>12</c:v>
                  </c:pt>
                  <c:pt idx="408">
                    <c:v>1</c:v>
                  </c:pt>
                  <c:pt idx="409">
                    <c:v>2</c:v>
                  </c:pt>
                  <c:pt idx="410">
                    <c:v>3</c:v>
                  </c:pt>
                  <c:pt idx="411">
                    <c:v>4</c:v>
                  </c:pt>
                  <c:pt idx="412">
                    <c:v>5</c:v>
                  </c:pt>
                  <c:pt idx="413">
                    <c:v>6</c:v>
                  </c:pt>
                  <c:pt idx="414">
                    <c:v>7</c:v>
                  </c:pt>
                  <c:pt idx="415">
                    <c:v>8</c:v>
                  </c:pt>
                  <c:pt idx="416">
                    <c:v>9</c:v>
                  </c:pt>
                  <c:pt idx="417">
                    <c:v>10</c:v>
                  </c:pt>
                  <c:pt idx="418">
                    <c:v>11</c:v>
                  </c:pt>
                  <c:pt idx="419">
                    <c:v>12</c:v>
                  </c:pt>
                  <c:pt idx="420">
                    <c:v>1</c:v>
                  </c:pt>
                  <c:pt idx="421">
                    <c:v>2</c:v>
                  </c:pt>
                  <c:pt idx="422">
                    <c:v>3</c:v>
                  </c:pt>
                  <c:pt idx="423">
                    <c:v>4</c:v>
                  </c:pt>
                  <c:pt idx="424">
                    <c:v>5</c:v>
                  </c:pt>
                  <c:pt idx="425">
                    <c:v>6</c:v>
                  </c:pt>
                  <c:pt idx="426">
                    <c:v>7</c:v>
                  </c:pt>
                  <c:pt idx="427">
                    <c:v>8</c:v>
                  </c:pt>
                  <c:pt idx="428">
                    <c:v>9</c:v>
                  </c:pt>
                  <c:pt idx="429">
                    <c:v>10</c:v>
                  </c:pt>
                  <c:pt idx="430">
                    <c:v>11</c:v>
                  </c:pt>
                  <c:pt idx="431">
                    <c:v>12</c:v>
                  </c:pt>
                  <c:pt idx="432">
                    <c:v>1</c:v>
                  </c:pt>
                  <c:pt idx="433">
                    <c:v>2</c:v>
                  </c:pt>
                  <c:pt idx="434">
                    <c:v>3</c:v>
                  </c:pt>
                  <c:pt idx="435">
                    <c:v>4</c:v>
                  </c:pt>
                  <c:pt idx="436">
                    <c:v>5</c:v>
                  </c:pt>
                </c:lvl>
                <c:lvl>
                  <c:pt idx="0">
                    <c:v>1989</c:v>
                  </c:pt>
                  <c:pt idx="12">
                    <c:v>1990</c:v>
                  </c:pt>
                  <c:pt idx="24">
                    <c:v>1991</c:v>
                  </c:pt>
                  <c:pt idx="36">
                    <c:v>1992</c:v>
                  </c:pt>
                  <c:pt idx="48">
                    <c:v>1993</c:v>
                  </c:pt>
                  <c:pt idx="60">
                    <c:v>1994</c:v>
                  </c:pt>
                  <c:pt idx="72">
                    <c:v>1995</c:v>
                  </c:pt>
                  <c:pt idx="84">
                    <c:v>1996</c:v>
                  </c:pt>
                  <c:pt idx="96">
                    <c:v>1997</c:v>
                  </c:pt>
                  <c:pt idx="108">
                    <c:v>1998</c:v>
                  </c:pt>
                  <c:pt idx="120">
                    <c:v>1999</c:v>
                  </c:pt>
                  <c:pt idx="132">
                    <c:v>2000</c:v>
                  </c:pt>
                  <c:pt idx="144">
                    <c:v>2001</c:v>
                  </c:pt>
                  <c:pt idx="156">
                    <c:v>2002</c:v>
                  </c:pt>
                  <c:pt idx="168">
                    <c:v>2003</c:v>
                  </c:pt>
                  <c:pt idx="180">
                    <c:v>2004</c:v>
                  </c:pt>
                  <c:pt idx="192">
                    <c:v>2005</c:v>
                  </c:pt>
                  <c:pt idx="204">
                    <c:v>2006</c:v>
                  </c:pt>
                  <c:pt idx="216">
                    <c:v>2007</c:v>
                  </c:pt>
                  <c:pt idx="228">
                    <c:v>2008</c:v>
                  </c:pt>
                  <c:pt idx="240">
                    <c:v>2009</c:v>
                  </c:pt>
                  <c:pt idx="252">
                    <c:v>2010</c:v>
                  </c:pt>
                  <c:pt idx="264">
                    <c:v>2011</c:v>
                  </c:pt>
                  <c:pt idx="276">
                    <c:v>2012</c:v>
                  </c:pt>
                  <c:pt idx="288">
                    <c:v>2013</c:v>
                  </c:pt>
                  <c:pt idx="300">
                    <c:v>2014</c:v>
                  </c:pt>
                  <c:pt idx="312">
                    <c:v>2015</c:v>
                  </c:pt>
                  <c:pt idx="324">
                    <c:v>2016</c:v>
                  </c:pt>
                  <c:pt idx="336">
                    <c:v>2017</c:v>
                  </c:pt>
                  <c:pt idx="348">
                    <c:v>2018</c:v>
                  </c:pt>
                  <c:pt idx="360">
                    <c:v>2019</c:v>
                  </c:pt>
                  <c:pt idx="372">
                    <c:v>2020</c:v>
                  </c:pt>
                  <c:pt idx="384">
                    <c:v>2021</c:v>
                  </c:pt>
                  <c:pt idx="396">
                    <c:v>2022</c:v>
                  </c:pt>
                  <c:pt idx="408">
                    <c:v>2023</c:v>
                  </c:pt>
                  <c:pt idx="420">
                    <c:v>2024</c:v>
                  </c:pt>
                  <c:pt idx="432">
                    <c:v>2025</c:v>
                  </c:pt>
                </c:lvl>
              </c:multiLvlStrCache>
            </c:multiLvlStrRef>
          </c:cat>
          <c:val>
            <c:numRef>
              <c:f>G!$J$2:$J$438</c:f>
              <c:numCache>
                <c:formatCode>0.0_ ;[Red]\-0.0\ </c:formatCode>
                <c:ptCount val="437"/>
                <c:pt idx="12">
                  <c:v>95.390123514884607</c:v>
                </c:pt>
                <c:pt idx="13">
                  <c:v>102.76026887169776</c:v>
                </c:pt>
                <c:pt idx="14">
                  <c:v>102.71979538038431</c:v>
                </c:pt>
                <c:pt idx="15">
                  <c:v>99.792847070193147</c:v>
                </c:pt>
                <c:pt idx="16">
                  <c:v>103.27105297128062</c:v>
                </c:pt>
                <c:pt idx="17">
                  <c:v>101.46053260999992</c:v>
                </c:pt>
                <c:pt idx="18">
                  <c:v>103.2651672987289</c:v>
                </c:pt>
                <c:pt idx="19">
                  <c:v>113.17935060779085</c:v>
                </c:pt>
                <c:pt idx="20">
                  <c:v>100.86355499347617</c:v>
                </c:pt>
                <c:pt idx="21">
                  <c:v>111.91107615133835</c:v>
                </c:pt>
                <c:pt idx="22">
                  <c:v>106.05637230582555</c:v>
                </c:pt>
                <c:pt idx="23">
                  <c:v>105.83211464644033</c:v>
                </c:pt>
                <c:pt idx="24">
                  <c:v>108.31437992586834</c:v>
                </c:pt>
                <c:pt idx="25">
                  <c:v>105.02359838591664</c:v>
                </c:pt>
                <c:pt idx="26">
                  <c:v>98.421877194597755</c:v>
                </c:pt>
                <c:pt idx="27">
                  <c:v>94.842125854864477</c:v>
                </c:pt>
                <c:pt idx="28">
                  <c:v>100.29446615647689</c:v>
                </c:pt>
                <c:pt idx="29">
                  <c:v>95.146388299350477</c:v>
                </c:pt>
                <c:pt idx="30">
                  <c:v>109.1759688423284</c:v>
                </c:pt>
                <c:pt idx="31">
                  <c:v>109.3064776747983</c:v>
                </c:pt>
                <c:pt idx="32">
                  <c:v>103.07477570721402</c:v>
                </c:pt>
                <c:pt idx="33">
                  <c:v>109.41425264031986</c:v>
                </c:pt>
                <c:pt idx="34">
                  <c:v>113.80263610060469</c:v>
                </c:pt>
                <c:pt idx="35">
                  <c:v>111.35023945357368</c:v>
                </c:pt>
                <c:pt idx="36">
                  <c:v>112.90697524024421</c:v>
                </c:pt>
                <c:pt idx="37">
                  <c:v>105.39747051247774</c:v>
                </c:pt>
                <c:pt idx="38">
                  <c:v>107.76886396085359</c:v>
                </c:pt>
                <c:pt idx="39">
                  <c:v>102.16498083484662</c:v>
                </c:pt>
                <c:pt idx="40">
                  <c:v>100.74844624623158</c:v>
                </c:pt>
                <c:pt idx="41">
                  <c:v>104.95707742002354</c:v>
                </c:pt>
                <c:pt idx="42">
                  <c:v>106.87927879127899</c:v>
                </c:pt>
                <c:pt idx="43">
                  <c:v>100.38489285189401</c:v>
                </c:pt>
                <c:pt idx="44">
                  <c:v>109.33068173733335</c:v>
                </c:pt>
                <c:pt idx="45">
                  <c:v>99.530056711046598</c:v>
                </c:pt>
                <c:pt idx="46">
                  <c:v>106.09701661524001</c:v>
                </c:pt>
                <c:pt idx="47">
                  <c:v>102.47840842497634</c:v>
                </c:pt>
                <c:pt idx="48">
                  <c:v>103.39633809593327</c:v>
                </c:pt>
                <c:pt idx="49">
                  <c:v>110.64933427511723</c:v>
                </c:pt>
                <c:pt idx="50">
                  <c:v>113.00687803913402</c:v>
                </c:pt>
                <c:pt idx="51">
                  <c:v>98.661608008774394</c:v>
                </c:pt>
                <c:pt idx="52">
                  <c:v>99.076721779736857</c:v>
                </c:pt>
                <c:pt idx="53">
                  <c:v>99.434508355332994</c:v>
                </c:pt>
                <c:pt idx="54">
                  <c:v>99.329264289375857</c:v>
                </c:pt>
                <c:pt idx="55">
                  <c:v>99.089259258749067</c:v>
                </c:pt>
                <c:pt idx="56">
                  <c:v>103.05019261465486</c:v>
                </c:pt>
                <c:pt idx="57">
                  <c:v>94.523044139435953</c:v>
                </c:pt>
                <c:pt idx="58">
                  <c:v>100.98015189066776</c:v>
                </c:pt>
                <c:pt idx="59">
                  <c:v>91.462338506937357</c:v>
                </c:pt>
                <c:pt idx="60">
                  <c:v>94.112017168916793</c:v>
                </c:pt>
                <c:pt idx="61">
                  <c:v>96.823730779806539</c:v>
                </c:pt>
                <c:pt idx="62">
                  <c:v>102.15375638346941</c:v>
                </c:pt>
                <c:pt idx="63">
                  <c:v>90.969080770899978</c:v>
                </c:pt>
                <c:pt idx="64">
                  <c:v>87.423541512608679</c:v>
                </c:pt>
                <c:pt idx="65">
                  <c:v>98.894978874287688</c:v>
                </c:pt>
                <c:pt idx="66">
                  <c:v>91.636521270951917</c:v>
                </c:pt>
                <c:pt idx="67">
                  <c:v>92.477435314531519</c:v>
                </c:pt>
                <c:pt idx="68">
                  <c:v>95.386496402319494</c:v>
                </c:pt>
                <c:pt idx="69">
                  <c:v>91.190513366346195</c:v>
                </c:pt>
                <c:pt idx="70">
                  <c:v>96.634733946355894</c:v>
                </c:pt>
                <c:pt idx="71">
                  <c:v>96.049670103799315</c:v>
                </c:pt>
                <c:pt idx="72">
                  <c:v>89.829836615352022</c:v>
                </c:pt>
                <c:pt idx="73">
                  <c:v>100.37929989141534</c:v>
                </c:pt>
                <c:pt idx="74">
                  <c:v>102.09534667975097</c:v>
                </c:pt>
                <c:pt idx="75">
                  <c:v>98.088724599328543</c:v>
                </c:pt>
                <c:pt idx="76">
                  <c:v>91.247126918102509</c:v>
                </c:pt>
                <c:pt idx="77">
                  <c:v>92.961581286977619</c:v>
                </c:pt>
                <c:pt idx="78">
                  <c:v>88.267931711860868</c:v>
                </c:pt>
                <c:pt idx="79">
                  <c:v>90.537513945198995</c:v>
                </c:pt>
                <c:pt idx="80">
                  <c:v>88.394829983046108</c:v>
                </c:pt>
                <c:pt idx="81">
                  <c:v>86.763295638532767</c:v>
                </c:pt>
                <c:pt idx="82">
                  <c:v>89.26084163312494</c:v>
                </c:pt>
                <c:pt idx="83">
                  <c:v>88.706058394396763</c:v>
                </c:pt>
                <c:pt idx="84">
                  <c:v>91.273693535272074</c:v>
                </c:pt>
                <c:pt idx="85">
                  <c:v>99.460513266000291</c:v>
                </c:pt>
                <c:pt idx="86">
                  <c:v>90.983818417084734</c:v>
                </c:pt>
                <c:pt idx="87">
                  <c:v>88.70478425002743</c:v>
                </c:pt>
                <c:pt idx="88">
                  <c:v>94.014925836065942</c:v>
                </c:pt>
                <c:pt idx="89">
                  <c:v>87.62459117973026</c:v>
                </c:pt>
                <c:pt idx="90">
                  <c:v>97.757748660344731</c:v>
                </c:pt>
                <c:pt idx="91">
                  <c:v>87.96905091669241</c:v>
                </c:pt>
                <c:pt idx="92">
                  <c:v>98.738858473706486</c:v>
                </c:pt>
                <c:pt idx="93">
                  <c:v>103.59912150717597</c:v>
                </c:pt>
                <c:pt idx="94">
                  <c:v>100.37656648159592</c:v>
                </c:pt>
                <c:pt idx="95">
                  <c:v>98.426696195327452</c:v>
                </c:pt>
                <c:pt idx="96">
                  <c:v>113.00386857239077</c:v>
                </c:pt>
                <c:pt idx="97">
                  <c:v>101.13068434417869</c:v>
                </c:pt>
                <c:pt idx="98">
                  <c:v>108.15268854090272</c:v>
                </c:pt>
                <c:pt idx="99">
                  <c:v>107.45626535239951</c:v>
                </c:pt>
                <c:pt idx="100">
                  <c:v>114.91050330133483</c:v>
                </c:pt>
                <c:pt idx="101">
                  <c:v>111.86888798456297</c:v>
                </c:pt>
                <c:pt idx="102">
                  <c:v>110.73343412479471</c:v>
                </c:pt>
                <c:pt idx="103">
                  <c:v>98.572635153962565</c:v>
                </c:pt>
                <c:pt idx="104">
                  <c:v>104.18578228792174</c:v>
                </c:pt>
                <c:pt idx="105">
                  <c:v>103.47919830394534</c:v>
                </c:pt>
                <c:pt idx="106">
                  <c:v>94.281696223728801</c:v>
                </c:pt>
                <c:pt idx="107">
                  <c:v>101.74462507049088</c:v>
                </c:pt>
                <c:pt idx="108">
                  <c:v>104.18745313364317</c:v>
                </c:pt>
                <c:pt idx="109">
                  <c:v>103.41745007893819</c:v>
                </c:pt>
                <c:pt idx="110">
                  <c:v>98.909527268048151</c:v>
                </c:pt>
                <c:pt idx="111">
                  <c:v>95.266996331947084</c:v>
                </c:pt>
                <c:pt idx="112">
                  <c:v>95.534602604447542</c:v>
                </c:pt>
                <c:pt idx="113">
                  <c:v>102.83267279953363</c:v>
                </c:pt>
                <c:pt idx="114">
                  <c:v>102.12020253909</c:v>
                </c:pt>
                <c:pt idx="115">
                  <c:v>95.211076974027847</c:v>
                </c:pt>
                <c:pt idx="116">
                  <c:v>100.17814775643616</c:v>
                </c:pt>
                <c:pt idx="117">
                  <c:v>107.93905549110008</c:v>
                </c:pt>
                <c:pt idx="118">
                  <c:v>100.14365022621021</c:v>
                </c:pt>
                <c:pt idx="119">
                  <c:v>101.50230068472624</c:v>
                </c:pt>
                <c:pt idx="120">
                  <c:v>101.25121907274692</c:v>
                </c:pt>
                <c:pt idx="121">
                  <c:v>101.53577913845201</c:v>
                </c:pt>
                <c:pt idx="122">
                  <c:v>102.81708973893997</c:v>
                </c:pt>
                <c:pt idx="123">
                  <c:v>92.551843723296358</c:v>
                </c:pt>
                <c:pt idx="124">
                  <c:v>97.628675209460056</c:v>
                </c:pt>
                <c:pt idx="125">
                  <c:v>101.30291365553705</c:v>
                </c:pt>
                <c:pt idx="126">
                  <c:v>99.678311275469142</c:v>
                </c:pt>
                <c:pt idx="127">
                  <c:v>105.986641004432</c:v>
                </c:pt>
                <c:pt idx="128">
                  <c:v>108.49114031310796</c:v>
                </c:pt>
                <c:pt idx="129">
                  <c:v>102.59845759120442</c:v>
                </c:pt>
                <c:pt idx="130">
                  <c:v>107.38379336076069</c:v>
                </c:pt>
                <c:pt idx="131">
                  <c:v>102.71104650812379</c:v>
                </c:pt>
                <c:pt idx="132">
                  <c:v>101.69824283015028</c:v>
                </c:pt>
                <c:pt idx="133">
                  <c:v>108.20546118968491</c:v>
                </c:pt>
                <c:pt idx="134">
                  <c:v>107.69051494555116</c:v>
                </c:pt>
                <c:pt idx="135">
                  <c:v>106.76651232894645</c:v>
                </c:pt>
                <c:pt idx="136">
                  <c:v>107.64894862372057</c:v>
                </c:pt>
                <c:pt idx="137">
                  <c:v>111.78167643478376</c:v>
                </c:pt>
                <c:pt idx="138">
                  <c:v>105.5473378778243</c:v>
                </c:pt>
                <c:pt idx="139">
                  <c:v>113.79950102314518</c:v>
                </c:pt>
                <c:pt idx="140">
                  <c:v>99.48798000407227</c:v>
                </c:pt>
                <c:pt idx="141">
                  <c:v>104.65228403709349</c:v>
                </c:pt>
                <c:pt idx="142">
                  <c:v>105.84949166643401</c:v>
                </c:pt>
                <c:pt idx="143">
                  <c:v>107.81864985857665</c:v>
                </c:pt>
                <c:pt idx="144">
                  <c:v>101.8860229151082</c:v>
                </c:pt>
                <c:pt idx="145">
                  <c:v>106.26412194248908</c:v>
                </c:pt>
                <c:pt idx="146">
                  <c:v>102.20674860809984</c:v>
                </c:pt>
                <c:pt idx="147">
                  <c:v>103.1834244696667</c:v>
                </c:pt>
                <c:pt idx="148">
                  <c:v>106.37432441974768</c:v>
                </c:pt>
                <c:pt idx="149">
                  <c:v>105.37148603995226</c:v>
                </c:pt>
                <c:pt idx="150">
                  <c:v>107.78360024803723</c:v>
                </c:pt>
                <c:pt idx="151">
                  <c:v>118.09321278039057</c:v>
                </c:pt>
                <c:pt idx="152">
                  <c:v>102.90979863545513</c:v>
                </c:pt>
                <c:pt idx="153">
                  <c:v>108.59767854889246</c:v>
                </c:pt>
                <c:pt idx="154">
                  <c:v>104.51768296655356</c:v>
                </c:pt>
                <c:pt idx="155">
                  <c:v>99.808671803105668</c:v>
                </c:pt>
                <c:pt idx="156">
                  <c:v>109.31995153643396</c:v>
                </c:pt>
                <c:pt idx="157">
                  <c:v>107.30365524750567</c:v>
                </c:pt>
                <c:pt idx="158">
                  <c:v>104.84211092817488</c:v>
                </c:pt>
                <c:pt idx="159">
                  <c:v>110.05362230705246</c:v>
                </c:pt>
                <c:pt idx="160">
                  <c:v>117.17543837846758</c:v>
                </c:pt>
                <c:pt idx="161">
                  <c:v>105.22528556373855</c:v>
                </c:pt>
                <c:pt idx="162">
                  <c:v>112.09511671325019</c:v>
                </c:pt>
                <c:pt idx="163">
                  <c:v>117.66490790212956</c:v>
                </c:pt>
                <c:pt idx="164">
                  <c:v>114.00959534291847</c:v>
                </c:pt>
                <c:pt idx="165">
                  <c:v>114.36270504112068</c:v>
                </c:pt>
                <c:pt idx="166">
                  <c:v>116.79240885656546</c:v>
                </c:pt>
                <c:pt idx="167">
                  <c:v>116.65112155867799</c:v>
                </c:pt>
                <c:pt idx="168">
                  <c:v>118.27424735665262</c:v>
                </c:pt>
                <c:pt idx="169">
                  <c:v>108.88635422474653</c:v>
                </c:pt>
                <c:pt idx="170">
                  <c:v>105.0661032137625</c:v>
                </c:pt>
                <c:pt idx="171">
                  <c:v>110.18437567476795</c:v>
                </c:pt>
                <c:pt idx="172">
                  <c:v>112.61936939934569</c:v>
                </c:pt>
                <c:pt idx="173">
                  <c:v>109.22234935172685</c:v>
                </c:pt>
                <c:pt idx="174">
                  <c:v>109.36603594510896</c:v>
                </c:pt>
                <c:pt idx="175">
                  <c:v>112.06890670236702</c:v>
                </c:pt>
                <c:pt idx="176">
                  <c:v>114.49237584797443</c:v>
                </c:pt>
                <c:pt idx="177">
                  <c:v>115.52716054073353</c:v>
                </c:pt>
                <c:pt idx="178">
                  <c:v>110.09469330321777</c:v>
                </c:pt>
                <c:pt idx="179">
                  <c:v>114.14599677154962</c:v>
                </c:pt>
                <c:pt idx="180">
                  <c:v>115.35315081554107</c:v>
                </c:pt>
                <c:pt idx="181">
                  <c:v>113.73532577478827</c:v>
                </c:pt>
                <c:pt idx="182">
                  <c:v>116.7939648394716</c:v>
                </c:pt>
                <c:pt idx="183">
                  <c:v>122.5216669570862</c:v>
                </c:pt>
                <c:pt idx="184">
                  <c:v>110.65437903700834</c:v>
                </c:pt>
                <c:pt idx="185">
                  <c:v>118.98530459108581</c:v>
                </c:pt>
                <c:pt idx="186">
                  <c:v>113.87391058930767</c:v>
                </c:pt>
                <c:pt idx="187">
                  <c:v>116.58142051577276</c:v>
                </c:pt>
                <c:pt idx="188">
                  <c:v>121.52126581783094</c:v>
                </c:pt>
                <c:pt idx="189">
                  <c:v>112.16786335910133</c:v>
                </c:pt>
                <c:pt idx="190">
                  <c:v>118.29129389285598</c:v>
                </c:pt>
                <c:pt idx="191">
                  <c:v>112.00320094085738</c:v>
                </c:pt>
                <c:pt idx="192">
                  <c:v>119.75256790278897</c:v>
                </c:pt>
                <c:pt idx="193">
                  <c:v>118.55582064652121</c:v>
                </c:pt>
                <c:pt idx="194">
                  <c:v>120.17943930959312</c:v>
                </c:pt>
                <c:pt idx="195">
                  <c:v>126.0302584633951</c:v>
                </c:pt>
                <c:pt idx="196">
                  <c:v>116.68608858187959</c:v>
                </c:pt>
                <c:pt idx="197">
                  <c:v>120.04017964650711</c:v>
                </c:pt>
                <c:pt idx="198">
                  <c:v>114.39512729844228</c:v>
                </c:pt>
                <c:pt idx="199">
                  <c:v>118.0746436915887</c:v>
                </c:pt>
                <c:pt idx="200">
                  <c:v>123.66383266643722</c:v>
                </c:pt>
                <c:pt idx="201">
                  <c:v>111.70321436651705</c:v>
                </c:pt>
                <c:pt idx="202">
                  <c:v>125.01303302043002</c:v>
                </c:pt>
                <c:pt idx="203">
                  <c:v>128.12545994320055</c:v>
                </c:pt>
                <c:pt idx="204">
                  <c:v>127.80468025828522</c:v>
                </c:pt>
                <c:pt idx="205">
                  <c:v>127.76020825289012</c:v>
                </c:pt>
                <c:pt idx="206">
                  <c:v>131.50225802041655</c:v>
                </c:pt>
                <c:pt idx="207">
                  <c:v>133.69943585148349</c:v>
                </c:pt>
                <c:pt idx="208">
                  <c:v>126.6372950172632</c:v>
                </c:pt>
                <c:pt idx="209">
                  <c:v>133.6532200995772</c:v>
                </c:pt>
                <c:pt idx="210">
                  <c:v>126.2521223049869</c:v>
                </c:pt>
                <c:pt idx="211">
                  <c:v>136.76949633837492</c:v>
                </c:pt>
                <c:pt idx="212">
                  <c:v>130.46724933096704</c:v>
                </c:pt>
                <c:pt idx="213">
                  <c:v>135.53786272022552</c:v>
                </c:pt>
                <c:pt idx="214">
                  <c:v>141.27172907736195</c:v>
                </c:pt>
                <c:pt idx="215">
                  <c:v>145.85550392348205</c:v>
                </c:pt>
                <c:pt idx="216">
                  <c:v>137.35930362846659</c:v>
                </c:pt>
                <c:pt idx="217">
                  <c:v>135.92482928181809</c:v>
                </c:pt>
                <c:pt idx="218">
                  <c:v>134.80217704511784</c:v>
                </c:pt>
                <c:pt idx="219">
                  <c:v>135.93664361344617</c:v>
                </c:pt>
                <c:pt idx="220">
                  <c:v>142.05079273588879</c:v>
                </c:pt>
                <c:pt idx="221">
                  <c:v>139.68669207525855</c:v>
                </c:pt>
                <c:pt idx="222">
                  <c:v>124.64814511874467</c:v>
                </c:pt>
                <c:pt idx="223">
                  <c:v>153.20150042225504</c:v>
                </c:pt>
                <c:pt idx="224">
                  <c:v>142.87426448994432</c:v>
                </c:pt>
                <c:pt idx="225">
                  <c:v>154.91348471597979</c:v>
                </c:pt>
                <c:pt idx="226">
                  <c:v>153.63856384393205</c:v>
                </c:pt>
                <c:pt idx="227">
                  <c:v>152.04101161979287</c:v>
                </c:pt>
                <c:pt idx="228">
                  <c:v>152.27344785460974</c:v>
                </c:pt>
                <c:pt idx="229">
                  <c:v>152.00366470294378</c:v>
                </c:pt>
                <c:pt idx="230">
                  <c:v>142.43484551328734</c:v>
                </c:pt>
                <c:pt idx="231">
                  <c:v>145.44901692728462</c:v>
                </c:pt>
                <c:pt idx="232">
                  <c:v>153.22259960662404</c:v>
                </c:pt>
                <c:pt idx="233">
                  <c:v>147.30884499335548</c:v>
                </c:pt>
                <c:pt idx="234">
                  <c:v>153.63698073009851</c:v>
                </c:pt>
                <c:pt idx="235">
                  <c:v>135.72602248756144</c:v>
                </c:pt>
                <c:pt idx="236">
                  <c:v>141.99026229320393</c:v>
                </c:pt>
                <c:pt idx="237">
                  <c:v>135.11538810346829</c:v>
                </c:pt>
                <c:pt idx="238">
                  <c:v>113.52027868732735</c:v>
                </c:pt>
                <c:pt idx="239">
                  <c:v>104.50883043672823</c:v>
                </c:pt>
                <c:pt idx="240">
                  <c:v>80.399174160164691</c:v>
                </c:pt>
                <c:pt idx="241">
                  <c:v>59.072054958396826</c:v>
                </c:pt>
                <c:pt idx="242">
                  <c:v>63.513864395016519</c:v>
                </c:pt>
                <c:pt idx="243">
                  <c:v>69.838079561467879</c:v>
                </c:pt>
                <c:pt idx="244">
                  <c:v>85.361867795046294</c:v>
                </c:pt>
                <c:pt idx="245">
                  <c:v>93.744567265911797</c:v>
                </c:pt>
                <c:pt idx="246">
                  <c:v>101.04991495016631</c:v>
                </c:pt>
                <c:pt idx="247">
                  <c:v>98.184005154658038</c:v>
                </c:pt>
                <c:pt idx="248">
                  <c:v>108.35215064280843</c:v>
                </c:pt>
                <c:pt idx="249">
                  <c:v>108.61158404708742</c:v>
                </c:pt>
                <c:pt idx="250">
                  <c:v>114.57721077965155</c:v>
                </c:pt>
                <c:pt idx="251">
                  <c:v>116.99976840069665</c:v>
                </c:pt>
                <c:pt idx="252">
                  <c:v>116.34830593891128</c:v>
                </c:pt>
                <c:pt idx="253">
                  <c:v>120.8196999574066</c:v>
                </c:pt>
                <c:pt idx="254">
                  <c:v>125.87648936077534</c:v>
                </c:pt>
                <c:pt idx="255">
                  <c:v>117.45729269939855</c:v>
                </c:pt>
                <c:pt idx="256">
                  <c:v>117.68275500047913</c:v>
                </c:pt>
                <c:pt idx="257">
                  <c:v>119.23605352628984</c:v>
                </c:pt>
                <c:pt idx="258">
                  <c:v>120.66176804533258</c:v>
                </c:pt>
                <c:pt idx="259">
                  <c:v>121.57448469782075</c:v>
                </c:pt>
                <c:pt idx="260">
                  <c:v>120.96246980347172</c:v>
                </c:pt>
                <c:pt idx="261">
                  <c:v>101.88368981408</c:v>
                </c:pt>
                <c:pt idx="262">
                  <c:v>108.57129068449902</c:v>
                </c:pt>
                <c:pt idx="263">
                  <c:v>111.66459343968546</c:v>
                </c:pt>
                <c:pt idx="264">
                  <c:v>109.33685901233348</c:v>
                </c:pt>
                <c:pt idx="265">
                  <c:v>112.98800451561797</c:v>
                </c:pt>
                <c:pt idx="266">
                  <c:v>57.115086404467995</c:v>
                </c:pt>
                <c:pt idx="267">
                  <c:v>49.390795636177579</c:v>
                </c:pt>
                <c:pt idx="268">
                  <c:v>80.652093763769756</c:v>
                </c:pt>
                <c:pt idx="269">
                  <c:v>99.468648043005047</c:v>
                </c:pt>
                <c:pt idx="270">
                  <c:v>106.03106097578821</c:v>
                </c:pt>
                <c:pt idx="271">
                  <c:v>119.08073368997829</c:v>
                </c:pt>
                <c:pt idx="272">
                  <c:v>112.73668456422689</c:v>
                </c:pt>
                <c:pt idx="273">
                  <c:v>120.10579762153857</c:v>
                </c:pt>
                <c:pt idx="274">
                  <c:v>109.48762015700891</c:v>
                </c:pt>
                <c:pt idx="275">
                  <c:v>122.11826806322736</c:v>
                </c:pt>
                <c:pt idx="276">
                  <c:v>125.85103295362214</c:v>
                </c:pt>
                <c:pt idx="277">
                  <c:v>130.93351668328609</c:v>
                </c:pt>
                <c:pt idx="278">
                  <c:v>135.88724107337862</c:v>
                </c:pt>
                <c:pt idx="279">
                  <c:v>134.91496582848964</c:v>
                </c:pt>
                <c:pt idx="280">
                  <c:v>127.51816892701196</c:v>
                </c:pt>
                <c:pt idx="281">
                  <c:v>118.13013551838606</c:v>
                </c:pt>
                <c:pt idx="282">
                  <c:v>122.69804798272723</c:v>
                </c:pt>
                <c:pt idx="283">
                  <c:v>119.26525709542177</c:v>
                </c:pt>
                <c:pt idx="284">
                  <c:v>97.749939256425094</c:v>
                </c:pt>
                <c:pt idx="285">
                  <c:v>103.4277339940554</c:v>
                </c:pt>
                <c:pt idx="286">
                  <c:v>99.763810693589306</c:v>
                </c:pt>
                <c:pt idx="287">
                  <c:v>99.939879152615546</c:v>
                </c:pt>
                <c:pt idx="288">
                  <c:v>114.33754499893118</c:v>
                </c:pt>
                <c:pt idx="289">
                  <c:v>113.25750478181152</c:v>
                </c:pt>
                <c:pt idx="290">
                  <c:v>116.24832895394366</c:v>
                </c:pt>
                <c:pt idx="291">
                  <c:v>128.36685218894942</c:v>
                </c:pt>
                <c:pt idx="292">
                  <c:v>121.79214617376095</c:v>
                </c:pt>
                <c:pt idx="293">
                  <c:v>109.87106960977242</c:v>
                </c:pt>
                <c:pt idx="294">
                  <c:v>121.43920495153517</c:v>
                </c:pt>
                <c:pt idx="295">
                  <c:v>111.31210956407196</c:v>
                </c:pt>
                <c:pt idx="296">
                  <c:v>114.23007405850207</c:v>
                </c:pt>
                <c:pt idx="297">
                  <c:v>116.06881279448262</c:v>
                </c:pt>
                <c:pt idx="298">
                  <c:v>112.49479640977125</c:v>
                </c:pt>
                <c:pt idx="299">
                  <c:v>112.75335768187307</c:v>
                </c:pt>
                <c:pt idx="300">
                  <c:v>128.23818294133466</c:v>
                </c:pt>
                <c:pt idx="301">
                  <c:v>120.69482096029438</c:v>
                </c:pt>
                <c:pt idx="302">
                  <c:v>131.0984289870068</c:v>
                </c:pt>
                <c:pt idx="303">
                  <c:v>130.42334663449333</c:v>
                </c:pt>
                <c:pt idx="304">
                  <c:v>124.42286308196431</c:v>
                </c:pt>
                <c:pt idx="305">
                  <c:v>115.94068221837344</c:v>
                </c:pt>
                <c:pt idx="306">
                  <c:v>117.41694020349924</c:v>
                </c:pt>
                <c:pt idx="307">
                  <c:v>104.45071592485976</c:v>
                </c:pt>
                <c:pt idx="308">
                  <c:v>109.88816999595126</c:v>
                </c:pt>
                <c:pt idx="309">
                  <c:v>106.21619106047081</c:v>
                </c:pt>
                <c:pt idx="310">
                  <c:v>100.20437914478077</c:v>
                </c:pt>
                <c:pt idx="311">
                  <c:v>110.44972584802655</c:v>
                </c:pt>
                <c:pt idx="312">
                  <c:v>114.26726352963645</c:v>
                </c:pt>
                <c:pt idx="313">
                  <c:v>115.10072060173435</c:v>
                </c:pt>
                <c:pt idx="314">
                  <c:v>124.48739249523253</c:v>
                </c:pt>
                <c:pt idx="315">
                  <c:v>122.08257134713345</c:v>
                </c:pt>
                <c:pt idx="316">
                  <c:v>108.09254046145389</c:v>
                </c:pt>
                <c:pt idx="317">
                  <c:v>113.69683334921952</c:v>
                </c:pt>
                <c:pt idx="318">
                  <c:v>111.57864588928692</c:v>
                </c:pt>
                <c:pt idx="319">
                  <c:v>103.76615015386452</c:v>
                </c:pt>
                <c:pt idx="320">
                  <c:v>109.19635663149964</c:v>
                </c:pt>
                <c:pt idx="321">
                  <c:v>111.42925885847612</c:v>
                </c:pt>
                <c:pt idx="322">
                  <c:v>112.8639290137734</c:v>
                </c:pt>
                <c:pt idx="323">
                  <c:v>114.70079108208162</c:v>
                </c:pt>
                <c:pt idx="324">
                  <c:v>114.00217946539696</c:v>
                </c:pt>
                <c:pt idx="325">
                  <c:v>110.65687696535542</c:v>
                </c:pt>
                <c:pt idx="326">
                  <c:v>129.53478006850946</c:v>
                </c:pt>
                <c:pt idx="327">
                  <c:v>116.14623289253694</c:v>
                </c:pt>
                <c:pt idx="328">
                  <c:v>114.77831467488843</c:v>
                </c:pt>
                <c:pt idx="329">
                  <c:v>116.1545354071702</c:v>
                </c:pt>
                <c:pt idx="330">
                  <c:v>110.83289155182187</c:v>
                </c:pt>
                <c:pt idx="331">
                  <c:v>116.16497065231097</c:v>
                </c:pt>
                <c:pt idx="332">
                  <c:v>115.93207711678681</c:v>
                </c:pt>
                <c:pt idx="333">
                  <c:v>113.33257641889625</c:v>
                </c:pt>
                <c:pt idx="334">
                  <c:v>124.77055379986541</c:v>
                </c:pt>
                <c:pt idx="335">
                  <c:v>120.02393820667918</c:v>
                </c:pt>
                <c:pt idx="336">
                  <c:v>115.52568611570726</c:v>
                </c:pt>
                <c:pt idx="337">
                  <c:v>118.03670110835674</c:v>
                </c:pt>
                <c:pt idx="338">
                  <c:v>130.64059086552012</c:v>
                </c:pt>
                <c:pt idx="339">
                  <c:v>132.0158356649998</c:v>
                </c:pt>
                <c:pt idx="340">
                  <c:v>120.92276526728538</c:v>
                </c:pt>
                <c:pt idx="341">
                  <c:v>123.77522228101483</c:v>
                </c:pt>
                <c:pt idx="342">
                  <c:v>114.19710715600952</c:v>
                </c:pt>
                <c:pt idx="343">
                  <c:v>122.15319382048105</c:v>
                </c:pt>
                <c:pt idx="344">
                  <c:v>119.33675165564783</c:v>
                </c:pt>
                <c:pt idx="345">
                  <c:v>121.4426522760367</c:v>
                </c:pt>
                <c:pt idx="346">
                  <c:v>126.29942131756783</c:v>
                </c:pt>
                <c:pt idx="347">
                  <c:v>123.79165059548352</c:v>
                </c:pt>
                <c:pt idx="348">
                  <c:v>112.43022251646575</c:v>
                </c:pt>
                <c:pt idx="349">
                  <c:v>121.94844203664668</c:v>
                </c:pt>
                <c:pt idx="350">
                  <c:v>133.32473259472931</c:v>
                </c:pt>
                <c:pt idx="351">
                  <c:v>135.8634792271946</c:v>
                </c:pt>
                <c:pt idx="352">
                  <c:v>124.3807519770908</c:v>
                </c:pt>
                <c:pt idx="353">
                  <c:v>117.91335182684746</c:v>
                </c:pt>
                <c:pt idx="354">
                  <c:v>110.11363883958319</c:v>
                </c:pt>
                <c:pt idx="355">
                  <c:v>121.14539891356218</c:v>
                </c:pt>
                <c:pt idx="356">
                  <c:v>112.22351848081598</c:v>
                </c:pt>
                <c:pt idx="357">
                  <c:v>125.76716341984336</c:v>
                </c:pt>
                <c:pt idx="358">
                  <c:v>130.72012580024187</c:v>
                </c:pt>
                <c:pt idx="359">
                  <c:v>123.32337852565203</c:v>
                </c:pt>
                <c:pt idx="360">
                  <c:v>122.14743667270076</c:v>
                </c:pt>
                <c:pt idx="361">
                  <c:v>126.01971675086364</c:v>
                </c:pt>
                <c:pt idx="362">
                  <c:v>121.67004693671456</c:v>
                </c:pt>
                <c:pt idx="363">
                  <c:v>132.51940458491492</c:v>
                </c:pt>
                <c:pt idx="364">
                  <c:v>132.51734517980827</c:v>
                </c:pt>
                <c:pt idx="365">
                  <c:v>118.69004363900326</c:v>
                </c:pt>
                <c:pt idx="366">
                  <c:v>127.68552871653537</c:v>
                </c:pt>
                <c:pt idx="367">
                  <c:v>122.83448953195919</c:v>
                </c:pt>
                <c:pt idx="368">
                  <c:v>120.95317810882895</c:v>
                </c:pt>
                <c:pt idx="369">
                  <c:v>114.09443278587005</c:v>
                </c:pt>
                <c:pt idx="370">
                  <c:v>118.66605356204074</c:v>
                </c:pt>
                <c:pt idx="371">
                  <c:v>113.53675066783254</c:v>
                </c:pt>
                <c:pt idx="372">
                  <c:v>117.50164519597813</c:v>
                </c:pt>
                <c:pt idx="373">
                  <c:v>110.33764885402424</c:v>
                </c:pt>
                <c:pt idx="374">
                  <c:v>108.8432917742882</c:v>
                </c:pt>
                <c:pt idx="375">
                  <c:v>68.430799513115076</c:v>
                </c:pt>
                <c:pt idx="376">
                  <c:v>48.789949257050964</c:v>
                </c:pt>
                <c:pt idx="377">
                  <c:v>69.624616756524887</c:v>
                </c:pt>
                <c:pt idx="378">
                  <c:v>96.205548181454731</c:v>
                </c:pt>
                <c:pt idx="379">
                  <c:v>100.17110768252758</c:v>
                </c:pt>
                <c:pt idx="380">
                  <c:v>115.16115947992695</c:v>
                </c:pt>
                <c:pt idx="381">
                  <c:v>119.37811228830641</c:v>
                </c:pt>
                <c:pt idx="382">
                  <c:v>113.73099224201925</c:v>
                </c:pt>
                <c:pt idx="383">
                  <c:v>114.94996053493568</c:v>
                </c:pt>
                <c:pt idx="384">
                  <c:v>103.36146461027924</c:v>
                </c:pt>
                <c:pt idx="385">
                  <c:v>98.717309862788909</c:v>
                </c:pt>
                <c:pt idx="386">
                  <c:v>110.75993279123936</c:v>
                </c:pt>
                <c:pt idx="387">
                  <c:v>117.24878696731511</c:v>
                </c:pt>
                <c:pt idx="388">
                  <c:v>92.042001199006577</c:v>
                </c:pt>
                <c:pt idx="389">
                  <c:v>110.68299028145651</c:v>
                </c:pt>
                <c:pt idx="390">
                  <c:v>101.62561818186818</c:v>
                </c:pt>
                <c:pt idx="391">
                  <c:v>86.305797002871756</c:v>
                </c:pt>
                <c:pt idx="392">
                  <c:v>58.132106453979183</c:v>
                </c:pt>
                <c:pt idx="393">
                  <c:v>69.726498181223789</c:v>
                </c:pt>
                <c:pt idx="394">
                  <c:v>104.4034863211776</c:v>
                </c:pt>
                <c:pt idx="395">
                  <c:v>103.50845787374629</c:v>
                </c:pt>
                <c:pt idx="396">
                  <c:v>83.762686039932902</c:v>
                </c:pt>
                <c:pt idx="397">
                  <c:v>94.152758987598204</c:v>
                </c:pt>
                <c:pt idx="398">
                  <c:v>89.289694035810484</c:v>
                </c:pt>
                <c:pt idx="399">
                  <c:v>93.241159298239921</c:v>
                </c:pt>
                <c:pt idx="400">
                  <c:v>79.739797262674827</c:v>
                </c:pt>
                <c:pt idx="401">
                  <c:v>97.434705170395077</c:v>
                </c:pt>
                <c:pt idx="402">
                  <c:v>96.912807667355523</c:v>
                </c:pt>
                <c:pt idx="403">
                  <c:v>102.89397067906529</c:v>
                </c:pt>
                <c:pt idx="404">
                  <c:v>106.27325854411298</c:v>
                </c:pt>
                <c:pt idx="405">
                  <c:v>95.649346575755033</c:v>
                </c:pt>
                <c:pt idx="406">
                  <c:v>101.1949034017789</c:v>
                </c:pt>
                <c:pt idx="407">
                  <c:v>98.054821785375751</c:v>
                </c:pt>
                <c:pt idx="408">
                  <c:v>94.021810907581383</c:v>
                </c:pt>
                <c:pt idx="409">
                  <c:v>105.59664051908241</c:v>
                </c:pt>
                <c:pt idx="410">
                  <c:v>111.55654598785078</c:v>
                </c:pt>
                <c:pt idx="411">
                  <c:v>120.43636154375589</c:v>
                </c:pt>
                <c:pt idx="412">
                  <c:v>124.99381269725343</c:v>
                </c:pt>
                <c:pt idx="413">
                  <c:v>119.58599462777808</c:v>
                </c:pt>
                <c:pt idx="414">
                  <c:v>115.56553490205881</c:v>
                </c:pt>
                <c:pt idx="415">
                  <c:v>112.80103608403098</c:v>
                </c:pt>
                <c:pt idx="416">
                  <c:v>124.41986625460102</c:v>
                </c:pt>
                <c:pt idx="417">
                  <c:v>119.98355008057801</c:v>
                </c:pt>
                <c:pt idx="418">
                  <c:v>116.38206927001346</c:v>
                </c:pt>
                <c:pt idx="419">
                  <c:v>111.79765320391368</c:v>
                </c:pt>
              </c:numCache>
            </c:numRef>
          </c:val>
          <c:smooth val="0"/>
          <c:extLst>
            <c:ext xmlns:c16="http://schemas.microsoft.com/office/drawing/2014/chart" uri="{C3380CC4-5D6E-409C-BE32-E72D297353CC}">
              <c16:uniqueId val="{00000009-2B36-45D6-AD48-C7C9CBF7E67B}"/>
            </c:ext>
          </c:extLst>
        </c:ser>
        <c:ser>
          <c:idx val="7"/>
          <c:order val="7"/>
          <c:tx>
            <c:strRef>
              <c:f>G!$K$1</c:f>
              <c:strCache>
                <c:ptCount val="1"/>
                <c:pt idx="0">
                  <c:v>DecompNA</c:v>
                </c:pt>
              </c:strCache>
            </c:strRef>
          </c:tx>
          <c:spPr>
            <a:ln w="28575" cap="rnd">
              <a:solidFill>
                <a:schemeClr val="accent1">
                  <a:shade val="68000"/>
                </a:schemeClr>
              </a:solidFill>
              <a:round/>
            </a:ln>
            <a:effectLst/>
          </c:spPr>
          <c:marker>
            <c:symbol val="circle"/>
            <c:size val="5"/>
            <c:spPr>
              <a:solidFill>
                <a:schemeClr val="accent1">
                  <a:shade val="68000"/>
                </a:schemeClr>
              </a:solidFill>
              <a:ln w="9525">
                <a:solidFill>
                  <a:schemeClr val="accent1">
                    <a:shade val="68000"/>
                  </a:schemeClr>
                </a:solidFill>
              </a:ln>
              <a:effectLst/>
            </c:spPr>
          </c:marker>
          <c:cat>
            <c:multiLvlStrRef>
              <c:f>G!$B$2:$C$438</c:f>
              <c:multiLvlStrCache>
                <c:ptCount val="437"/>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pt idx="48">
                    <c:v>1</c:v>
                  </c:pt>
                  <c:pt idx="49">
                    <c:v>2</c:v>
                  </c:pt>
                  <c:pt idx="50">
                    <c:v>3</c:v>
                  </c:pt>
                  <c:pt idx="51">
                    <c:v>4</c:v>
                  </c:pt>
                  <c:pt idx="52">
                    <c:v>5</c:v>
                  </c:pt>
                  <c:pt idx="53">
                    <c:v>6</c:v>
                  </c:pt>
                  <c:pt idx="54">
                    <c:v>7</c:v>
                  </c:pt>
                  <c:pt idx="55">
                    <c:v>8</c:v>
                  </c:pt>
                  <c:pt idx="56">
                    <c:v>9</c:v>
                  </c:pt>
                  <c:pt idx="57">
                    <c:v>10</c:v>
                  </c:pt>
                  <c:pt idx="58">
                    <c:v>11</c:v>
                  </c:pt>
                  <c:pt idx="59">
                    <c:v>12</c:v>
                  </c:pt>
                  <c:pt idx="60">
                    <c:v>1</c:v>
                  </c:pt>
                  <c:pt idx="61">
                    <c:v>2</c:v>
                  </c:pt>
                  <c:pt idx="62">
                    <c:v>3</c:v>
                  </c:pt>
                  <c:pt idx="63">
                    <c:v>4</c:v>
                  </c:pt>
                  <c:pt idx="64">
                    <c:v>5</c:v>
                  </c:pt>
                  <c:pt idx="65">
                    <c:v>6</c:v>
                  </c:pt>
                  <c:pt idx="66">
                    <c:v>7</c:v>
                  </c:pt>
                  <c:pt idx="67">
                    <c:v>8</c:v>
                  </c:pt>
                  <c:pt idx="68">
                    <c:v>9</c:v>
                  </c:pt>
                  <c:pt idx="69">
                    <c:v>10</c:v>
                  </c:pt>
                  <c:pt idx="70">
                    <c:v>11</c:v>
                  </c:pt>
                  <c:pt idx="71">
                    <c:v>12</c:v>
                  </c:pt>
                  <c:pt idx="72">
                    <c:v>1</c:v>
                  </c:pt>
                  <c:pt idx="73">
                    <c:v>2</c:v>
                  </c:pt>
                  <c:pt idx="74">
                    <c:v>3</c:v>
                  </c:pt>
                  <c:pt idx="75">
                    <c:v>4</c:v>
                  </c:pt>
                  <c:pt idx="76">
                    <c:v>5</c:v>
                  </c:pt>
                  <c:pt idx="77">
                    <c:v>6</c:v>
                  </c:pt>
                  <c:pt idx="78">
                    <c:v>7</c:v>
                  </c:pt>
                  <c:pt idx="79">
                    <c:v>8</c:v>
                  </c:pt>
                  <c:pt idx="80">
                    <c:v>9</c:v>
                  </c:pt>
                  <c:pt idx="81">
                    <c:v>10</c:v>
                  </c:pt>
                  <c:pt idx="82">
                    <c:v>11</c:v>
                  </c:pt>
                  <c:pt idx="83">
                    <c:v>12</c:v>
                  </c:pt>
                  <c:pt idx="84">
                    <c:v>1</c:v>
                  </c:pt>
                  <c:pt idx="85">
                    <c:v>2</c:v>
                  </c:pt>
                  <c:pt idx="86">
                    <c:v>3</c:v>
                  </c:pt>
                  <c:pt idx="87">
                    <c:v>4</c:v>
                  </c:pt>
                  <c:pt idx="88">
                    <c:v>5</c:v>
                  </c:pt>
                  <c:pt idx="89">
                    <c:v>6</c:v>
                  </c:pt>
                  <c:pt idx="90">
                    <c:v>7</c:v>
                  </c:pt>
                  <c:pt idx="91">
                    <c:v>8</c:v>
                  </c:pt>
                  <c:pt idx="92">
                    <c:v>9</c:v>
                  </c:pt>
                  <c:pt idx="93">
                    <c:v>10</c:v>
                  </c:pt>
                  <c:pt idx="94">
                    <c:v>11</c:v>
                  </c:pt>
                  <c:pt idx="95">
                    <c:v>12</c:v>
                  </c:pt>
                  <c:pt idx="96">
                    <c:v>1</c:v>
                  </c:pt>
                  <c:pt idx="97">
                    <c:v>2</c:v>
                  </c:pt>
                  <c:pt idx="98">
                    <c:v>3</c:v>
                  </c:pt>
                  <c:pt idx="99">
                    <c:v>4</c:v>
                  </c:pt>
                  <c:pt idx="100">
                    <c:v>5</c:v>
                  </c:pt>
                  <c:pt idx="101">
                    <c:v>6</c:v>
                  </c:pt>
                  <c:pt idx="102">
                    <c:v>7</c:v>
                  </c:pt>
                  <c:pt idx="103">
                    <c:v>8</c:v>
                  </c:pt>
                  <c:pt idx="104">
                    <c:v>9</c:v>
                  </c:pt>
                  <c:pt idx="105">
                    <c:v>10</c:v>
                  </c:pt>
                  <c:pt idx="106">
                    <c:v>11</c:v>
                  </c:pt>
                  <c:pt idx="107">
                    <c:v>12</c:v>
                  </c:pt>
                  <c:pt idx="108">
                    <c:v>1</c:v>
                  </c:pt>
                  <c:pt idx="109">
                    <c:v>2</c:v>
                  </c:pt>
                  <c:pt idx="110">
                    <c:v>3</c:v>
                  </c:pt>
                  <c:pt idx="111">
                    <c:v>4</c:v>
                  </c:pt>
                  <c:pt idx="112">
                    <c:v>5</c:v>
                  </c:pt>
                  <c:pt idx="113">
                    <c:v>6</c:v>
                  </c:pt>
                  <c:pt idx="114">
                    <c:v>7</c:v>
                  </c:pt>
                  <c:pt idx="115">
                    <c:v>8</c:v>
                  </c:pt>
                  <c:pt idx="116">
                    <c:v>9</c:v>
                  </c:pt>
                  <c:pt idx="117">
                    <c:v>10</c:v>
                  </c:pt>
                  <c:pt idx="118">
                    <c:v>11</c:v>
                  </c:pt>
                  <c:pt idx="119">
                    <c:v>12</c:v>
                  </c:pt>
                  <c:pt idx="120">
                    <c:v>1</c:v>
                  </c:pt>
                  <c:pt idx="121">
                    <c:v>2</c:v>
                  </c:pt>
                  <c:pt idx="122">
                    <c:v>3</c:v>
                  </c:pt>
                  <c:pt idx="123">
                    <c:v>4</c:v>
                  </c:pt>
                  <c:pt idx="124">
                    <c:v>5</c:v>
                  </c:pt>
                  <c:pt idx="125">
                    <c:v>6</c:v>
                  </c:pt>
                  <c:pt idx="126">
                    <c:v>7</c:v>
                  </c:pt>
                  <c:pt idx="127">
                    <c:v>8</c:v>
                  </c:pt>
                  <c:pt idx="128">
                    <c:v>9</c:v>
                  </c:pt>
                  <c:pt idx="129">
                    <c:v>10</c:v>
                  </c:pt>
                  <c:pt idx="130">
                    <c:v>11</c:v>
                  </c:pt>
                  <c:pt idx="131">
                    <c:v>12</c:v>
                  </c:pt>
                  <c:pt idx="132">
                    <c:v>1</c:v>
                  </c:pt>
                  <c:pt idx="133">
                    <c:v>2</c:v>
                  </c:pt>
                  <c:pt idx="134">
                    <c:v>3</c:v>
                  </c:pt>
                  <c:pt idx="135">
                    <c:v>4</c:v>
                  </c:pt>
                  <c:pt idx="136">
                    <c:v>5</c:v>
                  </c:pt>
                  <c:pt idx="137">
                    <c:v>6</c:v>
                  </c:pt>
                  <c:pt idx="138">
                    <c:v>7</c:v>
                  </c:pt>
                  <c:pt idx="139">
                    <c:v>8</c:v>
                  </c:pt>
                  <c:pt idx="140">
                    <c:v>9</c:v>
                  </c:pt>
                  <c:pt idx="141">
                    <c:v>10</c:v>
                  </c:pt>
                  <c:pt idx="142">
                    <c:v>11</c:v>
                  </c:pt>
                  <c:pt idx="143">
                    <c:v>12</c:v>
                  </c:pt>
                  <c:pt idx="144">
                    <c:v>1</c:v>
                  </c:pt>
                  <c:pt idx="145">
                    <c:v>2</c:v>
                  </c:pt>
                  <c:pt idx="146">
                    <c:v>3</c:v>
                  </c:pt>
                  <c:pt idx="147">
                    <c:v>4</c:v>
                  </c:pt>
                  <c:pt idx="148">
                    <c:v>5</c:v>
                  </c:pt>
                  <c:pt idx="149">
                    <c:v>6</c:v>
                  </c:pt>
                  <c:pt idx="150">
                    <c:v>7</c:v>
                  </c:pt>
                  <c:pt idx="151">
                    <c:v>8</c:v>
                  </c:pt>
                  <c:pt idx="152">
                    <c:v>9</c:v>
                  </c:pt>
                  <c:pt idx="153">
                    <c:v>10</c:v>
                  </c:pt>
                  <c:pt idx="154">
                    <c:v>11</c:v>
                  </c:pt>
                  <c:pt idx="155">
                    <c:v>12</c:v>
                  </c:pt>
                  <c:pt idx="156">
                    <c:v>1</c:v>
                  </c:pt>
                  <c:pt idx="157">
                    <c:v>2</c:v>
                  </c:pt>
                  <c:pt idx="158">
                    <c:v>3</c:v>
                  </c:pt>
                  <c:pt idx="159">
                    <c:v>4</c:v>
                  </c:pt>
                  <c:pt idx="160">
                    <c:v>5</c:v>
                  </c:pt>
                  <c:pt idx="161">
                    <c:v>6</c:v>
                  </c:pt>
                  <c:pt idx="162">
                    <c:v>7</c:v>
                  </c:pt>
                  <c:pt idx="163">
                    <c:v>8</c:v>
                  </c:pt>
                  <c:pt idx="164">
                    <c:v>9</c:v>
                  </c:pt>
                  <c:pt idx="165">
                    <c:v>10</c:v>
                  </c:pt>
                  <c:pt idx="166">
                    <c:v>11</c:v>
                  </c:pt>
                  <c:pt idx="167">
                    <c:v>12</c:v>
                  </c:pt>
                  <c:pt idx="168">
                    <c:v>1</c:v>
                  </c:pt>
                  <c:pt idx="169">
                    <c:v>2</c:v>
                  </c:pt>
                  <c:pt idx="170">
                    <c:v>3</c:v>
                  </c:pt>
                  <c:pt idx="171">
                    <c:v>4</c:v>
                  </c:pt>
                  <c:pt idx="172">
                    <c:v>5</c:v>
                  </c:pt>
                  <c:pt idx="173">
                    <c:v>6</c:v>
                  </c:pt>
                  <c:pt idx="174">
                    <c:v>7</c:v>
                  </c:pt>
                  <c:pt idx="175">
                    <c:v>8</c:v>
                  </c:pt>
                  <c:pt idx="176">
                    <c:v>9</c:v>
                  </c:pt>
                  <c:pt idx="177">
                    <c:v>10</c:v>
                  </c:pt>
                  <c:pt idx="178">
                    <c:v>11</c:v>
                  </c:pt>
                  <c:pt idx="179">
                    <c:v>12</c:v>
                  </c:pt>
                  <c:pt idx="180">
                    <c:v>1</c:v>
                  </c:pt>
                  <c:pt idx="181">
                    <c:v>2</c:v>
                  </c:pt>
                  <c:pt idx="182">
                    <c:v>3</c:v>
                  </c:pt>
                  <c:pt idx="183">
                    <c:v>4</c:v>
                  </c:pt>
                  <c:pt idx="184">
                    <c:v>5</c:v>
                  </c:pt>
                  <c:pt idx="185">
                    <c:v>6</c:v>
                  </c:pt>
                  <c:pt idx="186">
                    <c:v>7</c:v>
                  </c:pt>
                  <c:pt idx="187">
                    <c:v>8</c:v>
                  </c:pt>
                  <c:pt idx="188">
                    <c:v>9</c:v>
                  </c:pt>
                  <c:pt idx="189">
                    <c:v>10</c:v>
                  </c:pt>
                  <c:pt idx="190">
                    <c:v>11</c:v>
                  </c:pt>
                  <c:pt idx="191">
                    <c:v>12</c:v>
                  </c:pt>
                  <c:pt idx="192">
                    <c:v>1</c:v>
                  </c:pt>
                  <c:pt idx="193">
                    <c:v>2</c:v>
                  </c:pt>
                  <c:pt idx="194">
                    <c:v>3</c:v>
                  </c:pt>
                  <c:pt idx="195">
                    <c:v>4</c:v>
                  </c:pt>
                  <c:pt idx="196">
                    <c:v>5</c:v>
                  </c:pt>
                  <c:pt idx="197">
                    <c:v>6</c:v>
                  </c:pt>
                  <c:pt idx="198">
                    <c:v>7</c:v>
                  </c:pt>
                  <c:pt idx="199">
                    <c:v>8</c:v>
                  </c:pt>
                  <c:pt idx="200">
                    <c:v>9</c:v>
                  </c:pt>
                  <c:pt idx="201">
                    <c:v>10</c:v>
                  </c:pt>
                  <c:pt idx="202">
                    <c:v>11</c:v>
                  </c:pt>
                  <c:pt idx="203">
                    <c:v>12</c:v>
                  </c:pt>
                  <c:pt idx="204">
                    <c:v>1</c:v>
                  </c:pt>
                  <c:pt idx="205">
                    <c:v>2</c:v>
                  </c:pt>
                  <c:pt idx="206">
                    <c:v>3</c:v>
                  </c:pt>
                  <c:pt idx="207">
                    <c:v>4</c:v>
                  </c:pt>
                  <c:pt idx="208">
                    <c:v>5</c:v>
                  </c:pt>
                  <c:pt idx="209">
                    <c:v>6</c:v>
                  </c:pt>
                  <c:pt idx="210">
                    <c:v>7</c:v>
                  </c:pt>
                  <c:pt idx="211">
                    <c:v>8</c:v>
                  </c:pt>
                  <c:pt idx="212">
                    <c:v>9</c:v>
                  </c:pt>
                  <c:pt idx="213">
                    <c:v>10</c:v>
                  </c:pt>
                  <c:pt idx="214">
                    <c:v>11</c:v>
                  </c:pt>
                  <c:pt idx="215">
                    <c:v>12</c:v>
                  </c:pt>
                  <c:pt idx="216">
                    <c:v>1</c:v>
                  </c:pt>
                  <c:pt idx="217">
                    <c:v>2</c:v>
                  </c:pt>
                  <c:pt idx="218">
                    <c:v>3</c:v>
                  </c:pt>
                  <c:pt idx="219">
                    <c:v>4</c:v>
                  </c:pt>
                  <c:pt idx="220">
                    <c:v>5</c:v>
                  </c:pt>
                  <c:pt idx="221">
                    <c:v>6</c:v>
                  </c:pt>
                  <c:pt idx="222">
                    <c:v>7</c:v>
                  </c:pt>
                  <c:pt idx="223">
                    <c:v>8</c:v>
                  </c:pt>
                  <c:pt idx="224">
                    <c:v>9</c:v>
                  </c:pt>
                  <c:pt idx="225">
                    <c:v>10</c:v>
                  </c:pt>
                  <c:pt idx="226">
                    <c:v>11</c:v>
                  </c:pt>
                  <c:pt idx="227">
                    <c:v>12</c:v>
                  </c:pt>
                  <c:pt idx="228">
                    <c:v>1</c:v>
                  </c:pt>
                  <c:pt idx="229">
                    <c:v>2</c:v>
                  </c:pt>
                  <c:pt idx="230">
                    <c:v>3</c:v>
                  </c:pt>
                  <c:pt idx="231">
                    <c:v>4</c:v>
                  </c:pt>
                  <c:pt idx="232">
                    <c:v>5</c:v>
                  </c:pt>
                  <c:pt idx="233">
                    <c:v>6</c:v>
                  </c:pt>
                  <c:pt idx="234">
                    <c:v>7</c:v>
                  </c:pt>
                  <c:pt idx="235">
                    <c:v>8</c:v>
                  </c:pt>
                  <c:pt idx="236">
                    <c:v>9</c:v>
                  </c:pt>
                  <c:pt idx="237">
                    <c:v>10</c:v>
                  </c:pt>
                  <c:pt idx="238">
                    <c:v>11</c:v>
                  </c:pt>
                  <c:pt idx="239">
                    <c:v>12</c:v>
                  </c:pt>
                  <c:pt idx="240">
                    <c:v>1</c:v>
                  </c:pt>
                  <c:pt idx="241">
                    <c:v>2</c:v>
                  </c:pt>
                  <c:pt idx="242">
                    <c:v>3</c:v>
                  </c:pt>
                  <c:pt idx="243">
                    <c:v>4</c:v>
                  </c:pt>
                  <c:pt idx="244">
                    <c:v>5</c:v>
                  </c:pt>
                  <c:pt idx="245">
                    <c:v>6</c:v>
                  </c:pt>
                  <c:pt idx="246">
                    <c:v>7</c:v>
                  </c:pt>
                  <c:pt idx="247">
                    <c:v>8</c:v>
                  </c:pt>
                  <c:pt idx="248">
                    <c:v>9</c:v>
                  </c:pt>
                  <c:pt idx="249">
                    <c:v>10</c:v>
                  </c:pt>
                  <c:pt idx="250">
                    <c:v>11</c:v>
                  </c:pt>
                  <c:pt idx="251">
                    <c:v>12</c:v>
                  </c:pt>
                  <c:pt idx="252">
                    <c:v>1</c:v>
                  </c:pt>
                  <c:pt idx="253">
                    <c:v>2</c:v>
                  </c:pt>
                  <c:pt idx="254">
                    <c:v>3</c:v>
                  </c:pt>
                  <c:pt idx="255">
                    <c:v>4</c:v>
                  </c:pt>
                  <c:pt idx="256">
                    <c:v>5</c:v>
                  </c:pt>
                  <c:pt idx="257">
                    <c:v>6</c:v>
                  </c:pt>
                  <c:pt idx="258">
                    <c:v>7</c:v>
                  </c:pt>
                  <c:pt idx="259">
                    <c:v>8</c:v>
                  </c:pt>
                  <c:pt idx="260">
                    <c:v>9</c:v>
                  </c:pt>
                  <c:pt idx="261">
                    <c:v>10</c:v>
                  </c:pt>
                  <c:pt idx="262">
                    <c:v>11</c:v>
                  </c:pt>
                  <c:pt idx="263">
                    <c:v>12</c:v>
                  </c:pt>
                  <c:pt idx="264">
                    <c:v>1</c:v>
                  </c:pt>
                  <c:pt idx="265">
                    <c:v>2</c:v>
                  </c:pt>
                  <c:pt idx="266">
                    <c:v>3</c:v>
                  </c:pt>
                  <c:pt idx="267">
                    <c:v>4</c:v>
                  </c:pt>
                  <c:pt idx="268">
                    <c:v>5</c:v>
                  </c:pt>
                  <c:pt idx="269">
                    <c:v>6</c:v>
                  </c:pt>
                  <c:pt idx="270">
                    <c:v>7</c:v>
                  </c:pt>
                  <c:pt idx="271">
                    <c:v>8</c:v>
                  </c:pt>
                  <c:pt idx="272">
                    <c:v>9</c:v>
                  </c:pt>
                  <c:pt idx="273">
                    <c:v>10</c:v>
                  </c:pt>
                  <c:pt idx="274">
                    <c:v>11</c:v>
                  </c:pt>
                  <c:pt idx="275">
                    <c:v>12</c:v>
                  </c:pt>
                  <c:pt idx="276">
                    <c:v>1</c:v>
                  </c:pt>
                  <c:pt idx="277">
                    <c:v>2</c:v>
                  </c:pt>
                  <c:pt idx="278">
                    <c:v>3</c:v>
                  </c:pt>
                  <c:pt idx="279">
                    <c:v>4</c:v>
                  </c:pt>
                  <c:pt idx="280">
                    <c:v>5</c:v>
                  </c:pt>
                  <c:pt idx="281">
                    <c:v>6</c:v>
                  </c:pt>
                  <c:pt idx="282">
                    <c:v>7</c:v>
                  </c:pt>
                  <c:pt idx="283">
                    <c:v>8</c:v>
                  </c:pt>
                  <c:pt idx="284">
                    <c:v>9</c:v>
                  </c:pt>
                  <c:pt idx="285">
                    <c:v>10</c:v>
                  </c:pt>
                  <c:pt idx="286">
                    <c:v>11</c:v>
                  </c:pt>
                  <c:pt idx="287">
                    <c:v>12</c:v>
                  </c:pt>
                  <c:pt idx="288">
                    <c:v>1</c:v>
                  </c:pt>
                  <c:pt idx="289">
                    <c:v>2</c:v>
                  </c:pt>
                  <c:pt idx="290">
                    <c:v>3</c:v>
                  </c:pt>
                  <c:pt idx="291">
                    <c:v>4</c:v>
                  </c:pt>
                  <c:pt idx="292">
                    <c:v>5</c:v>
                  </c:pt>
                  <c:pt idx="293">
                    <c:v>6</c:v>
                  </c:pt>
                  <c:pt idx="294">
                    <c:v>7</c:v>
                  </c:pt>
                  <c:pt idx="295">
                    <c:v>8</c:v>
                  </c:pt>
                  <c:pt idx="296">
                    <c:v>9</c:v>
                  </c:pt>
                  <c:pt idx="297">
                    <c:v>10</c:v>
                  </c:pt>
                  <c:pt idx="298">
                    <c:v>11</c:v>
                  </c:pt>
                  <c:pt idx="299">
                    <c:v>12</c:v>
                  </c:pt>
                  <c:pt idx="300">
                    <c:v>1</c:v>
                  </c:pt>
                  <c:pt idx="301">
                    <c:v>2</c:v>
                  </c:pt>
                  <c:pt idx="302">
                    <c:v>3</c:v>
                  </c:pt>
                  <c:pt idx="303">
                    <c:v>4</c:v>
                  </c:pt>
                  <c:pt idx="304">
                    <c:v>5</c:v>
                  </c:pt>
                  <c:pt idx="305">
                    <c:v>6</c:v>
                  </c:pt>
                  <c:pt idx="306">
                    <c:v>7</c:v>
                  </c:pt>
                  <c:pt idx="307">
                    <c:v>8</c:v>
                  </c:pt>
                  <c:pt idx="308">
                    <c:v>9</c:v>
                  </c:pt>
                  <c:pt idx="309">
                    <c:v>10</c:v>
                  </c:pt>
                  <c:pt idx="310">
                    <c:v>11</c:v>
                  </c:pt>
                  <c:pt idx="311">
                    <c:v>12</c:v>
                  </c:pt>
                  <c:pt idx="312">
                    <c:v>1</c:v>
                  </c:pt>
                  <c:pt idx="313">
                    <c:v>2</c:v>
                  </c:pt>
                  <c:pt idx="314">
                    <c:v>3</c:v>
                  </c:pt>
                  <c:pt idx="315">
                    <c:v>4</c:v>
                  </c:pt>
                  <c:pt idx="316">
                    <c:v>5</c:v>
                  </c:pt>
                  <c:pt idx="317">
                    <c:v>6</c:v>
                  </c:pt>
                  <c:pt idx="318">
                    <c:v>7</c:v>
                  </c:pt>
                  <c:pt idx="319">
                    <c:v>8</c:v>
                  </c:pt>
                  <c:pt idx="320">
                    <c:v>9</c:v>
                  </c:pt>
                  <c:pt idx="321">
                    <c:v>10</c:v>
                  </c:pt>
                  <c:pt idx="322">
                    <c:v>11</c:v>
                  </c:pt>
                  <c:pt idx="323">
                    <c:v>12</c:v>
                  </c:pt>
                  <c:pt idx="324">
                    <c:v>1</c:v>
                  </c:pt>
                  <c:pt idx="325">
                    <c:v>2</c:v>
                  </c:pt>
                  <c:pt idx="326">
                    <c:v>3</c:v>
                  </c:pt>
                  <c:pt idx="327">
                    <c:v>4</c:v>
                  </c:pt>
                  <c:pt idx="328">
                    <c:v>5</c:v>
                  </c:pt>
                  <c:pt idx="329">
                    <c:v>6</c:v>
                  </c:pt>
                  <c:pt idx="330">
                    <c:v>7</c:v>
                  </c:pt>
                  <c:pt idx="331">
                    <c:v>8</c:v>
                  </c:pt>
                  <c:pt idx="332">
                    <c:v>9</c:v>
                  </c:pt>
                  <c:pt idx="333">
                    <c:v>10</c:v>
                  </c:pt>
                  <c:pt idx="334">
                    <c:v>11</c:v>
                  </c:pt>
                  <c:pt idx="335">
                    <c:v>12</c:v>
                  </c:pt>
                  <c:pt idx="336">
                    <c:v>1</c:v>
                  </c:pt>
                  <c:pt idx="337">
                    <c:v>2</c:v>
                  </c:pt>
                  <c:pt idx="338">
                    <c:v>3</c:v>
                  </c:pt>
                  <c:pt idx="339">
                    <c:v>4</c:v>
                  </c:pt>
                  <c:pt idx="340">
                    <c:v>5</c:v>
                  </c:pt>
                  <c:pt idx="341">
                    <c:v>6</c:v>
                  </c:pt>
                  <c:pt idx="342">
                    <c:v>7</c:v>
                  </c:pt>
                  <c:pt idx="343">
                    <c:v>8</c:v>
                  </c:pt>
                  <c:pt idx="344">
                    <c:v>9</c:v>
                  </c:pt>
                  <c:pt idx="345">
                    <c:v>10</c:v>
                  </c:pt>
                  <c:pt idx="346">
                    <c:v>11</c:v>
                  </c:pt>
                  <c:pt idx="347">
                    <c:v>12</c:v>
                  </c:pt>
                  <c:pt idx="348">
                    <c:v>1</c:v>
                  </c:pt>
                  <c:pt idx="349">
                    <c:v>2</c:v>
                  </c:pt>
                  <c:pt idx="350">
                    <c:v>3</c:v>
                  </c:pt>
                  <c:pt idx="351">
                    <c:v>4</c:v>
                  </c:pt>
                  <c:pt idx="352">
                    <c:v>5</c:v>
                  </c:pt>
                  <c:pt idx="353">
                    <c:v>6</c:v>
                  </c:pt>
                  <c:pt idx="354">
                    <c:v>7</c:v>
                  </c:pt>
                  <c:pt idx="355">
                    <c:v>8</c:v>
                  </c:pt>
                  <c:pt idx="356">
                    <c:v>9</c:v>
                  </c:pt>
                  <c:pt idx="357">
                    <c:v>10</c:v>
                  </c:pt>
                  <c:pt idx="358">
                    <c:v>11</c:v>
                  </c:pt>
                  <c:pt idx="359">
                    <c:v>12</c:v>
                  </c:pt>
                  <c:pt idx="360">
                    <c:v>1</c:v>
                  </c:pt>
                  <c:pt idx="361">
                    <c:v>2</c:v>
                  </c:pt>
                  <c:pt idx="362">
                    <c:v>3</c:v>
                  </c:pt>
                  <c:pt idx="363">
                    <c:v>4</c:v>
                  </c:pt>
                  <c:pt idx="364">
                    <c:v>5</c:v>
                  </c:pt>
                  <c:pt idx="365">
                    <c:v>6</c:v>
                  </c:pt>
                  <c:pt idx="366">
                    <c:v>7</c:v>
                  </c:pt>
                  <c:pt idx="367">
                    <c:v>8</c:v>
                  </c:pt>
                  <c:pt idx="368">
                    <c:v>9</c:v>
                  </c:pt>
                  <c:pt idx="369">
                    <c:v>10</c:v>
                  </c:pt>
                  <c:pt idx="370">
                    <c:v>11</c:v>
                  </c:pt>
                  <c:pt idx="371">
                    <c:v>12</c:v>
                  </c:pt>
                  <c:pt idx="372">
                    <c:v>1</c:v>
                  </c:pt>
                  <c:pt idx="373">
                    <c:v>2</c:v>
                  </c:pt>
                  <c:pt idx="374">
                    <c:v>3</c:v>
                  </c:pt>
                  <c:pt idx="375">
                    <c:v>4</c:v>
                  </c:pt>
                  <c:pt idx="376">
                    <c:v>5</c:v>
                  </c:pt>
                  <c:pt idx="377">
                    <c:v>6</c:v>
                  </c:pt>
                  <c:pt idx="378">
                    <c:v>7</c:v>
                  </c:pt>
                  <c:pt idx="379">
                    <c:v>8</c:v>
                  </c:pt>
                  <c:pt idx="380">
                    <c:v>9</c:v>
                  </c:pt>
                  <c:pt idx="381">
                    <c:v>10</c:v>
                  </c:pt>
                  <c:pt idx="382">
                    <c:v>11</c:v>
                  </c:pt>
                  <c:pt idx="383">
                    <c:v>12</c:v>
                  </c:pt>
                  <c:pt idx="384">
                    <c:v>1</c:v>
                  </c:pt>
                  <c:pt idx="385">
                    <c:v>2</c:v>
                  </c:pt>
                  <c:pt idx="386">
                    <c:v>3</c:v>
                  </c:pt>
                  <c:pt idx="387">
                    <c:v>4</c:v>
                  </c:pt>
                  <c:pt idx="388">
                    <c:v>5</c:v>
                  </c:pt>
                  <c:pt idx="389">
                    <c:v>6</c:v>
                  </c:pt>
                  <c:pt idx="390">
                    <c:v>7</c:v>
                  </c:pt>
                  <c:pt idx="391">
                    <c:v>8</c:v>
                  </c:pt>
                  <c:pt idx="392">
                    <c:v>9</c:v>
                  </c:pt>
                  <c:pt idx="393">
                    <c:v>10</c:v>
                  </c:pt>
                  <c:pt idx="394">
                    <c:v>11</c:v>
                  </c:pt>
                  <c:pt idx="395">
                    <c:v>12</c:v>
                  </c:pt>
                  <c:pt idx="396">
                    <c:v>1</c:v>
                  </c:pt>
                  <c:pt idx="397">
                    <c:v>2</c:v>
                  </c:pt>
                  <c:pt idx="398">
                    <c:v>3</c:v>
                  </c:pt>
                  <c:pt idx="399">
                    <c:v>4</c:v>
                  </c:pt>
                  <c:pt idx="400">
                    <c:v>5</c:v>
                  </c:pt>
                  <c:pt idx="401">
                    <c:v>6</c:v>
                  </c:pt>
                  <c:pt idx="402">
                    <c:v>7</c:v>
                  </c:pt>
                  <c:pt idx="403">
                    <c:v>8</c:v>
                  </c:pt>
                  <c:pt idx="404">
                    <c:v>9</c:v>
                  </c:pt>
                  <c:pt idx="405">
                    <c:v>10</c:v>
                  </c:pt>
                  <c:pt idx="406">
                    <c:v>11</c:v>
                  </c:pt>
                  <c:pt idx="407">
                    <c:v>12</c:v>
                  </c:pt>
                  <c:pt idx="408">
                    <c:v>1</c:v>
                  </c:pt>
                  <c:pt idx="409">
                    <c:v>2</c:v>
                  </c:pt>
                  <c:pt idx="410">
                    <c:v>3</c:v>
                  </c:pt>
                  <c:pt idx="411">
                    <c:v>4</c:v>
                  </c:pt>
                  <c:pt idx="412">
                    <c:v>5</c:v>
                  </c:pt>
                  <c:pt idx="413">
                    <c:v>6</c:v>
                  </c:pt>
                  <c:pt idx="414">
                    <c:v>7</c:v>
                  </c:pt>
                  <c:pt idx="415">
                    <c:v>8</c:v>
                  </c:pt>
                  <c:pt idx="416">
                    <c:v>9</c:v>
                  </c:pt>
                  <c:pt idx="417">
                    <c:v>10</c:v>
                  </c:pt>
                  <c:pt idx="418">
                    <c:v>11</c:v>
                  </c:pt>
                  <c:pt idx="419">
                    <c:v>12</c:v>
                  </c:pt>
                  <c:pt idx="420">
                    <c:v>1</c:v>
                  </c:pt>
                  <c:pt idx="421">
                    <c:v>2</c:v>
                  </c:pt>
                  <c:pt idx="422">
                    <c:v>3</c:v>
                  </c:pt>
                  <c:pt idx="423">
                    <c:v>4</c:v>
                  </c:pt>
                  <c:pt idx="424">
                    <c:v>5</c:v>
                  </c:pt>
                  <c:pt idx="425">
                    <c:v>6</c:v>
                  </c:pt>
                  <c:pt idx="426">
                    <c:v>7</c:v>
                  </c:pt>
                  <c:pt idx="427">
                    <c:v>8</c:v>
                  </c:pt>
                  <c:pt idx="428">
                    <c:v>9</c:v>
                  </c:pt>
                  <c:pt idx="429">
                    <c:v>10</c:v>
                  </c:pt>
                  <c:pt idx="430">
                    <c:v>11</c:v>
                  </c:pt>
                  <c:pt idx="431">
                    <c:v>12</c:v>
                  </c:pt>
                  <c:pt idx="432">
                    <c:v>1</c:v>
                  </c:pt>
                  <c:pt idx="433">
                    <c:v>2</c:v>
                  </c:pt>
                  <c:pt idx="434">
                    <c:v>3</c:v>
                  </c:pt>
                  <c:pt idx="435">
                    <c:v>4</c:v>
                  </c:pt>
                  <c:pt idx="436">
                    <c:v>5</c:v>
                  </c:pt>
                </c:lvl>
                <c:lvl>
                  <c:pt idx="0">
                    <c:v>1989</c:v>
                  </c:pt>
                  <c:pt idx="12">
                    <c:v>1990</c:v>
                  </c:pt>
                  <c:pt idx="24">
                    <c:v>1991</c:v>
                  </c:pt>
                  <c:pt idx="36">
                    <c:v>1992</c:v>
                  </c:pt>
                  <c:pt idx="48">
                    <c:v>1993</c:v>
                  </c:pt>
                  <c:pt idx="60">
                    <c:v>1994</c:v>
                  </c:pt>
                  <c:pt idx="72">
                    <c:v>1995</c:v>
                  </c:pt>
                  <c:pt idx="84">
                    <c:v>1996</c:v>
                  </c:pt>
                  <c:pt idx="96">
                    <c:v>1997</c:v>
                  </c:pt>
                  <c:pt idx="108">
                    <c:v>1998</c:v>
                  </c:pt>
                  <c:pt idx="120">
                    <c:v>1999</c:v>
                  </c:pt>
                  <c:pt idx="132">
                    <c:v>2000</c:v>
                  </c:pt>
                  <c:pt idx="144">
                    <c:v>2001</c:v>
                  </c:pt>
                  <c:pt idx="156">
                    <c:v>2002</c:v>
                  </c:pt>
                  <c:pt idx="168">
                    <c:v>2003</c:v>
                  </c:pt>
                  <c:pt idx="180">
                    <c:v>2004</c:v>
                  </c:pt>
                  <c:pt idx="192">
                    <c:v>2005</c:v>
                  </c:pt>
                  <c:pt idx="204">
                    <c:v>2006</c:v>
                  </c:pt>
                  <c:pt idx="216">
                    <c:v>2007</c:v>
                  </c:pt>
                  <c:pt idx="228">
                    <c:v>2008</c:v>
                  </c:pt>
                  <c:pt idx="240">
                    <c:v>2009</c:v>
                  </c:pt>
                  <c:pt idx="252">
                    <c:v>2010</c:v>
                  </c:pt>
                  <c:pt idx="264">
                    <c:v>2011</c:v>
                  </c:pt>
                  <c:pt idx="276">
                    <c:v>2012</c:v>
                  </c:pt>
                  <c:pt idx="288">
                    <c:v>2013</c:v>
                  </c:pt>
                  <c:pt idx="300">
                    <c:v>2014</c:v>
                  </c:pt>
                  <c:pt idx="312">
                    <c:v>2015</c:v>
                  </c:pt>
                  <c:pt idx="324">
                    <c:v>2016</c:v>
                  </c:pt>
                  <c:pt idx="336">
                    <c:v>2017</c:v>
                  </c:pt>
                  <c:pt idx="348">
                    <c:v>2018</c:v>
                  </c:pt>
                  <c:pt idx="360">
                    <c:v>2019</c:v>
                  </c:pt>
                  <c:pt idx="372">
                    <c:v>2020</c:v>
                  </c:pt>
                  <c:pt idx="384">
                    <c:v>2021</c:v>
                  </c:pt>
                  <c:pt idx="396">
                    <c:v>2022</c:v>
                  </c:pt>
                  <c:pt idx="408">
                    <c:v>2023</c:v>
                  </c:pt>
                  <c:pt idx="420">
                    <c:v>2024</c:v>
                  </c:pt>
                  <c:pt idx="432">
                    <c:v>2025</c:v>
                  </c:pt>
                </c:lvl>
              </c:multiLvlStrCache>
            </c:multiLvlStrRef>
          </c:cat>
          <c:val>
            <c:numRef>
              <c:f>G!$K$2:$K$438</c:f>
              <c:numCache>
                <c:formatCode>0.0</c:formatCode>
                <c:ptCount val="437"/>
                <c:pt idx="0">
                  <c:v>88.799000000000007</c:v>
                </c:pt>
                <c:pt idx="1">
                  <c:v>82.778000000000006</c:v>
                </c:pt>
                <c:pt idx="2">
                  <c:v>90.795000000000002</c:v>
                </c:pt>
                <c:pt idx="3">
                  <c:v>98.646000000000001</c:v>
                </c:pt>
                <c:pt idx="4">
                  <c:v>91.18</c:v>
                </c:pt>
                <c:pt idx="5">
                  <c:v>96.096000000000004</c:v>
                </c:pt>
                <c:pt idx="6">
                  <c:v>93.191000000000003</c:v>
                </c:pt>
                <c:pt idx="7">
                  <c:v>96.789000000000001</c:v>
                </c:pt>
                <c:pt idx="8">
                  <c:v>95.182000000000002</c:v>
                </c:pt>
                <c:pt idx="9">
                  <c:v>94.667000000000002</c:v>
                </c:pt>
                <c:pt idx="10">
                  <c:v>95.515000000000001</c:v>
                </c:pt>
                <c:pt idx="11">
                  <c:v>99.563000000000002</c:v>
                </c:pt>
                <c:pt idx="12">
                  <c:v>91.206999999999994</c:v>
                </c:pt>
                <c:pt idx="13">
                  <c:v>100.861</c:v>
                </c:pt>
                <c:pt idx="14">
                  <c:v>102.435</c:v>
                </c:pt>
                <c:pt idx="15">
                  <c:v>106.51600000000001</c:v>
                </c:pt>
                <c:pt idx="16">
                  <c:v>106.738</c:v>
                </c:pt>
                <c:pt idx="17">
                  <c:v>104.825</c:v>
                </c:pt>
                <c:pt idx="18">
                  <c:v>105.33199999999999</c:v>
                </c:pt>
                <c:pt idx="19">
                  <c:v>104.834</c:v>
                </c:pt>
                <c:pt idx="20">
                  <c:v>103.43600000000001</c:v>
                </c:pt>
                <c:pt idx="21">
                  <c:v>109.464</c:v>
                </c:pt>
                <c:pt idx="22">
                  <c:v>101.306</c:v>
                </c:pt>
                <c:pt idx="23">
                  <c:v>107.604</c:v>
                </c:pt>
                <c:pt idx="24">
                  <c:v>104.14</c:v>
                </c:pt>
                <c:pt idx="25">
                  <c:v>103.352</c:v>
                </c:pt>
                <c:pt idx="26">
                  <c:v>98.953000000000003</c:v>
                </c:pt>
                <c:pt idx="27">
                  <c:v>98.878</c:v>
                </c:pt>
                <c:pt idx="28">
                  <c:v>101.77</c:v>
                </c:pt>
                <c:pt idx="29">
                  <c:v>100.899</c:v>
                </c:pt>
                <c:pt idx="30">
                  <c:v>108.905</c:v>
                </c:pt>
                <c:pt idx="31">
                  <c:v>105.767</c:v>
                </c:pt>
                <c:pt idx="32">
                  <c:v>101.616</c:v>
                </c:pt>
                <c:pt idx="33">
                  <c:v>108.96</c:v>
                </c:pt>
                <c:pt idx="34">
                  <c:v>111.98099999999999</c:v>
                </c:pt>
                <c:pt idx="35">
                  <c:v>111.843</c:v>
                </c:pt>
                <c:pt idx="36">
                  <c:v>107.837</c:v>
                </c:pt>
                <c:pt idx="37">
                  <c:v>105.20399999999999</c:v>
                </c:pt>
                <c:pt idx="38">
                  <c:v>107.66200000000001</c:v>
                </c:pt>
                <c:pt idx="39">
                  <c:v>106.005</c:v>
                </c:pt>
                <c:pt idx="40">
                  <c:v>106.221</c:v>
                </c:pt>
                <c:pt idx="41">
                  <c:v>104.86199999999999</c:v>
                </c:pt>
                <c:pt idx="42">
                  <c:v>105.223</c:v>
                </c:pt>
                <c:pt idx="43">
                  <c:v>102.595</c:v>
                </c:pt>
                <c:pt idx="44">
                  <c:v>106.97199999999999</c:v>
                </c:pt>
                <c:pt idx="45">
                  <c:v>99.504999999999995</c:v>
                </c:pt>
                <c:pt idx="46">
                  <c:v>105.13500000000001</c:v>
                </c:pt>
                <c:pt idx="47">
                  <c:v>101.119</c:v>
                </c:pt>
                <c:pt idx="48">
                  <c:v>105.018</c:v>
                </c:pt>
                <c:pt idx="49">
                  <c:v>109.41</c:v>
                </c:pt>
                <c:pt idx="50">
                  <c:v>111.459</c:v>
                </c:pt>
                <c:pt idx="51">
                  <c:v>100.629</c:v>
                </c:pt>
                <c:pt idx="52">
                  <c:v>104.166</c:v>
                </c:pt>
                <c:pt idx="53">
                  <c:v>98.978999999999999</c:v>
                </c:pt>
                <c:pt idx="54">
                  <c:v>99.576999999999998</c:v>
                </c:pt>
                <c:pt idx="55">
                  <c:v>99.891000000000005</c:v>
                </c:pt>
                <c:pt idx="56">
                  <c:v>101.193</c:v>
                </c:pt>
                <c:pt idx="57">
                  <c:v>96.382000000000005</c:v>
                </c:pt>
                <c:pt idx="58">
                  <c:v>97.616</c:v>
                </c:pt>
                <c:pt idx="59">
                  <c:v>88.394999999999996</c:v>
                </c:pt>
                <c:pt idx="60">
                  <c:v>96.852999999999994</c:v>
                </c:pt>
                <c:pt idx="61">
                  <c:v>95.683999999999997</c:v>
                </c:pt>
                <c:pt idx="62">
                  <c:v>101.48399999999999</c:v>
                </c:pt>
                <c:pt idx="63">
                  <c:v>95.043999999999997</c:v>
                </c:pt>
                <c:pt idx="64">
                  <c:v>90.221000000000004</c:v>
                </c:pt>
                <c:pt idx="65">
                  <c:v>97.781000000000006</c:v>
                </c:pt>
                <c:pt idx="66">
                  <c:v>93.117000000000004</c:v>
                </c:pt>
                <c:pt idx="67">
                  <c:v>92.05</c:v>
                </c:pt>
                <c:pt idx="68">
                  <c:v>92.221000000000004</c:v>
                </c:pt>
                <c:pt idx="69">
                  <c:v>93.058999999999997</c:v>
                </c:pt>
                <c:pt idx="70">
                  <c:v>94.811999999999998</c:v>
                </c:pt>
                <c:pt idx="71">
                  <c:v>95.676000000000002</c:v>
                </c:pt>
                <c:pt idx="72">
                  <c:v>90.522999999999996</c:v>
                </c:pt>
                <c:pt idx="73">
                  <c:v>100.062</c:v>
                </c:pt>
                <c:pt idx="74">
                  <c:v>101.49</c:v>
                </c:pt>
                <c:pt idx="75">
                  <c:v>106.83</c:v>
                </c:pt>
                <c:pt idx="76">
                  <c:v>90.828999999999994</c:v>
                </c:pt>
                <c:pt idx="77">
                  <c:v>90.247</c:v>
                </c:pt>
                <c:pt idx="78">
                  <c:v>89.12</c:v>
                </c:pt>
                <c:pt idx="79">
                  <c:v>90.887</c:v>
                </c:pt>
                <c:pt idx="80">
                  <c:v>86.465999999999994</c:v>
                </c:pt>
                <c:pt idx="81">
                  <c:v>85.204999999999998</c:v>
                </c:pt>
                <c:pt idx="82">
                  <c:v>87.111000000000004</c:v>
                </c:pt>
                <c:pt idx="83">
                  <c:v>91.775000000000006</c:v>
                </c:pt>
                <c:pt idx="84">
                  <c:v>89.106999999999999</c:v>
                </c:pt>
                <c:pt idx="85">
                  <c:v>99.346000000000004</c:v>
                </c:pt>
                <c:pt idx="86">
                  <c:v>94.421000000000006</c:v>
                </c:pt>
                <c:pt idx="87">
                  <c:v>91.813999999999993</c:v>
                </c:pt>
                <c:pt idx="88">
                  <c:v>92.03</c:v>
                </c:pt>
                <c:pt idx="89">
                  <c:v>90.358999999999995</c:v>
                </c:pt>
                <c:pt idx="90">
                  <c:v>94.361000000000004</c:v>
                </c:pt>
                <c:pt idx="91">
                  <c:v>90.105000000000004</c:v>
                </c:pt>
                <c:pt idx="92">
                  <c:v>98.015000000000001</c:v>
                </c:pt>
                <c:pt idx="93">
                  <c:v>100.515</c:v>
                </c:pt>
                <c:pt idx="94">
                  <c:v>100.61799999999999</c:v>
                </c:pt>
                <c:pt idx="95">
                  <c:v>99.908000000000001</c:v>
                </c:pt>
                <c:pt idx="96">
                  <c:v>108.21599999999999</c:v>
                </c:pt>
                <c:pt idx="97">
                  <c:v>102.476</c:v>
                </c:pt>
                <c:pt idx="98">
                  <c:v>114.82299999999999</c:v>
                </c:pt>
                <c:pt idx="99">
                  <c:v>110.24</c:v>
                </c:pt>
                <c:pt idx="100">
                  <c:v>114.36</c:v>
                </c:pt>
                <c:pt idx="101">
                  <c:v>111.901</c:v>
                </c:pt>
                <c:pt idx="102">
                  <c:v>109.699</c:v>
                </c:pt>
                <c:pt idx="103">
                  <c:v>100.392</c:v>
                </c:pt>
                <c:pt idx="104">
                  <c:v>100.96899999999999</c:v>
                </c:pt>
                <c:pt idx="105">
                  <c:v>98.602000000000004</c:v>
                </c:pt>
                <c:pt idx="106">
                  <c:v>97.314999999999998</c:v>
                </c:pt>
                <c:pt idx="107">
                  <c:v>100.03700000000001</c:v>
                </c:pt>
                <c:pt idx="108">
                  <c:v>104.119</c:v>
                </c:pt>
                <c:pt idx="109">
                  <c:v>105.422</c:v>
                </c:pt>
                <c:pt idx="110">
                  <c:v>102.379</c:v>
                </c:pt>
                <c:pt idx="111">
                  <c:v>97.326999999999998</c:v>
                </c:pt>
                <c:pt idx="112">
                  <c:v>98.863</c:v>
                </c:pt>
                <c:pt idx="113">
                  <c:v>100.126</c:v>
                </c:pt>
                <c:pt idx="114">
                  <c:v>99.436000000000007</c:v>
                </c:pt>
                <c:pt idx="115">
                  <c:v>97.04</c:v>
                </c:pt>
                <c:pt idx="116">
                  <c:v>97.775999999999996</c:v>
                </c:pt>
                <c:pt idx="117">
                  <c:v>105.851</c:v>
                </c:pt>
                <c:pt idx="118">
                  <c:v>100.56</c:v>
                </c:pt>
                <c:pt idx="119">
                  <c:v>99.933999999999997</c:v>
                </c:pt>
                <c:pt idx="120">
                  <c:v>104.407</c:v>
                </c:pt>
                <c:pt idx="121">
                  <c:v>103.813</c:v>
                </c:pt>
                <c:pt idx="122">
                  <c:v>105.872</c:v>
                </c:pt>
                <c:pt idx="123">
                  <c:v>93.292000000000002</c:v>
                </c:pt>
                <c:pt idx="124">
                  <c:v>100.84699999999999</c:v>
                </c:pt>
                <c:pt idx="125">
                  <c:v>99.634</c:v>
                </c:pt>
                <c:pt idx="126">
                  <c:v>98.766999999999996</c:v>
                </c:pt>
                <c:pt idx="127">
                  <c:v>102.64</c:v>
                </c:pt>
                <c:pt idx="128">
                  <c:v>107.52200000000001</c:v>
                </c:pt>
                <c:pt idx="129">
                  <c:v>102.631</c:v>
                </c:pt>
                <c:pt idx="130">
                  <c:v>105.238</c:v>
                </c:pt>
                <c:pt idx="131">
                  <c:v>98.391000000000005</c:v>
                </c:pt>
                <c:pt idx="132">
                  <c:v>104.553</c:v>
                </c:pt>
                <c:pt idx="133">
                  <c:v>111.569</c:v>
                </c:pt>
                <c:pt idx="134">
                  <c:v>111.614</c:v>
                </c:pt>
                <c:pt idx="135">
                  <c:v>113.113</c:v>
                </c:pt>
                <c:pt idx="136">
                  <c:v>104.852</c:v>
                </c:pt>
                <c:pt idx="137">
                  <c:v>109.28100000000001</c:v>
                </c:pt>
                <c:pt idx="138">
                  <c:v>108.28700000000001</c:v>
                </c:pt>
                <c:pt idx="139">
                  <c:v>106.295</c:v>
                </c:pt>
                <c:pt idx="140">
                  <c:v>98.296000000000006</c:v>
                </c:pt>
                <c:pt idx="141">
                  <c:v>103.57299999999999</c:v>
                </c:pt>
                <c:pt idx="142">
                  <c:v>103.251</c:v>
                </c:pt>
                <c:pt idx="143">
                  <c:v>109.026</c:v>
                </c:pt>
                <c:pt idx="144">
                  <c:v>99.5</c:v>
                </c:pt>
                <c:pt idx="145">
                  <c:v>109.48399999999999</c:v>
                </c:pt>
                <c:pt idx="146">
                  <c:v>107.22199999999999</c:v>
                </c:pt>
                <c:pt idx="147">
                  <c:v>106.578</c:v>
                </c:pt>
                <c:pt idx="148">
                  <c:v>104.17400000000001</c:v>
                </c:pt>
                <c:pt idx="149">
                  <c:v>105.82</c:v>
                </c:pt>
                <c:pt idx="150">
                  <c:v>109.126</c:v>
                </c:pt>
                <c:pt idx="151">
                  <c:v>109.24299999999999</c:v>
                </c:pt>
                <c:pt idx="152">
                  <c:v>104.884</c:v>
                </c:pt>
                <c:pt idx="153">
                  <c:v>105.566</c:v>
                </c:pt>
                <c:pt idx="154">
                  <c:v>100.05200000000001</c:v>
                </c:pt>
                <c:pt idx="155">
                  <c:v>102.06</c:v>
                </c:pt>
                <c:pt idx="156">
                  <c:v>106.708</c:v>
                </c:pt>
                <c:pt idx="157">
                  <c:v>110.94799999999999</c:v>
                </c:pt>
                <c:pt idx="158">
                  <c:v>112.321</c:v>
                </c:pt>
                <c:pt idx="159">
                  <c:v>110.53</c:v>
                </c:pt>
                <c:pt idx="160">
                  <c:v>113.788</c:v>
                </c:pt>
                <c:pt idx="161">
                  <c:v>108.038</c:v>
                </c:pt>
                <c:pt idx="162">
                  <c:v>111.006</c:v>
                </c:pt>
                <c:pt idx="163">
                  <c:v>112.011</c:v>
                </c:pt>
                <c:pt idx="164">
                  <c:v>112.843</c:v>
                </c:pt>
                <c:pt idx="165">
                  <c:v>112.80500000000001</c:v>
                </c:pt>
                <c:pt idx="166">
                  <c:v>115.44799999999999</c:v>
                </c:pt>
                <c:pt idx="167">
                  <c:v>115.974</c:v>
                </c:pt>
                <c:pt idx="168">
                  <c:v>115.08</c:v>
                </c:pt>
                <c:pt idx="169">
                  <c:v>112.041</c:v>
                </c:pt>
                <c:pt idx="170">
                  <c:v>111.41800000000001</c:v>
                </c:pt>
                <c:pt idx="171">
                  <c:v>109.298</c:v>
                </c:pt>
                <c:pt idx="172">
                  <c:v>113.152</c:v>
                </c:pt>
                <c:pt idx="173">
                  <c:v>108.474</c:v>
                </c:pt>
                <c:pt idx="174">
                  <c:v>109.139</c:v>
                </c:pt>
                <c:pt idx="175">
                  <c:v>110.943</c:v>
                </c:pt>
                <c:pt idx="176">
                  <c:v>111.46599999999999</c:v>
                </c:pt>
                <c:pt idx="177">
                  <c:v>114.039</c:v>
                </c:pt>
                <c:pt idx="178">
                  <c:v>111.98</c:v>
                </c:pt>
                <c:pt idx="179">
                  <c:v>110.693</c:v>
                </c:pt>
                <c:pt idx="180">
                  <c:v>115.137</c:v>
                </c:pt>
                <c:pt idx="181">
                  <c:v>118.265</c:v>
                </c:pt>
                <c:pt idx="182">
                  <c:v>120.16</c:v>
                </c:pt>
                <c:pt idx="183">
                  <c:v>119.571</c:v>
                </c:pt>
                <c:pt idx="184">
                  <c:v>115.176</c:v>
                </c:pt>
                <c:pt idx="185">
                  <c:v>117.59</c:v>
                </c:pt>
                <c:pt idx="186">
                  <c:v>114.71899999999999</c:v>
                </c:pt>
                <c:pt idx="187">
                  <c:v>114.26600000000001</c:v>
                </c:pt>
                <c:pt idx="188">
                  <c:v>118.625</c:v>
                </c:pt>
                <c:pt idx="189">
                  <c:v>115.37</c:v>
                </c:pt>
                <c:pt idx="190">
                  <c:v>114.60599999999999</c:v>
                </c:pt>
                <c:pt idx="191">
                  <c:v>106.85</c:v>
                </c:pt>
                <c:pt idx="192">
                  <c:v>122.608</c:v>
                </c:pt>
                <c:pt idx="193">
                  <c:v>122.22799999999999</c:v>
                </c:pt>
                <c:pt idx="194">
                  <c:v>124.602</c:v>
                </c:pt>
                <c:pt idx="195">
                  <c:v>125.982</c:v>
                </c:pt>
                <c:pt idx="196">
                  <c:v>117.285</c:v>
                </c:pt>
                <c:pt idx="197">
                  <c:v>117.33499999999999</c:v>
                </c:pt>
                <c:pt idx="198">
                  <c:v>116.97799999999999</c:v>
                </c:pt>
                <c:pt idx="199">
                  <c:v>113.17400000000001</c:v>
                </c:pt>
                <c:pt idx="200">
                  <c:v>120.374</c:v>
                </c:pt>
                <c:pt idx="201">
                  <c:v>114.783</c:v>
                </c:pt>
                <c:pt idx="202">
                  <c:v>123.542</c:v>
                </c:pt>
                <c:pt idx="203">
                  <c:v>124.613</c:v>
                </c:pt>
                <c:pt idx="204">
                  <c:v>127.979</c:v>
                </c:pt>
                <c:pt idx="205">
                  <c:v>131.65199999999999</c:v>
                </c:pt>
                <c:pt idx="206">
                  <c:v>136.858</c:v>
                </c:pt>
                <c:pt idx="207">
                  <c:v>138.381</c:v>
                </c:pt>
                <c:pt idx="208">
                  <c:v>123.10599999999999</c:v>
                </c:pt>
                <c:pt idx="209">
                  <c:v>130.11000000000001</c:v>
                </c:pt>
                <c:pt idx="210">
                  <c:v>128.79900000000001</c:v>
                </c:pt>
                <c:pt idx="211">
                  <c:v>129.74199999999999</c:v>
                </c:pt>
                <c:pt idx="212">
                  <c:v>129.94900000000001</c:v>
                </c:pt>
                <c:pt idx="213">
                  <c:v>136.18199999999999</c:v>
                </c:pt>
                <c:pt idx="214">
                  <c:v>140.965</c:v>
                </c:pt>
                <c:pt idx="215">
                  <c:v>144.78399999999999</c:v>
                </c:pt>
                <c:pt idx="216">
                  <c:v>134.05099999999999</c:v>
                </c:pt>
                <c:pt idx="217">
                  <c:v>139.91300000000001</c:v>
                </c:pt>
                <c:pt idx="218">
                  <c:v>142.262</c:v>
                </c:pt>
                <c:pt idx="219">
                  <c:v>139.01300000000001</c:v>
                </c:pt>
                <c:pt idx="220">
                  <c:v>137.352</c:v>
                </c:pt>
                <c:pt idx="221">
                  <c:v>138.93600000000001</c:v>
                </c:pt>
                <c:pt idx="222">
                  <c:v>122.768</c:v>
                </c:pt>
                <c:pt idx="223">
                  <c:v>142.81299999999999</c:v>
                </c:pt>
                <c:pt idx="224">
                  <c:v>145.42699999999999</c:v>
                </c:pt>
                <c:pt idx="225">
                  <c:v>154.81100000000001</c:v>
                </c:pt>
                <c:pt idx="226">
                  <c:v>153.73500000000001</c:v>
                </c:pt>
                <c:pt idx="227">
                  <c:v>152.499</c:v>
                </c:pt>
                <c:pt idx="228">
                  <c:v>148.86099999999999</c:v>
                </c:pt>
                <c:pt idx="229">
                  <c:v>154.09</c:v>
                </c:pt>
                <c:pt idx="230">
                  <c:v>152.13</c:v>
                </c:pt>
                <c:pt idx="231">
                  <c:v>144.87299999999999</c:v>
                </c:pt>
                <c:pt idx="232">
                  <c:v>147.84899999999999</c:v>
                </c:pt>
                <c:pt idx="233">
                  <c:v>147.08000000000001</c:v>
                </c:pt>
                <c:pt idx="234">
                  <c:v>150.23099999999999</c:v>
                </c:pt>
                <c:pt idx="235">
                  <c:v>134.44800000000001</c:v>
                </c:pt>
                <c:pt idx="236">
                  <c:v>142.494</c:v>
                </c:pt>
                <c:pt idx="237">
                  <c:v>135.53100000000001</c:v>
                </c:pt>
                <c:pt idx="238">
                  <c:v>118.324</c:v>
                </c:pt>
                <c:pt idx="239">
                  <c:v>100.863</c:v>
                </c:pt>
                <c:pt idx="240">
                  <c:v>80.533000000000001</c:v>
                </c:pt>
                <c:pt idx="241">
                  <c:v>54.16</c:v>
                </c:pt>
                <c:pt idx="242">
                  <c:v>58.332999999999998</c:v>
                </c:pt>
                <c:pt idx="243">
                  <c:v>72.628</c:v>
                </c:pt>
                <c:pt idx="244">
                  <c:v>90.667000000000002</c:v>
                </c:pt>
                <c:pt idx="245">
                  <c:v>90.876000000000005</c:v>
                </c:pt>
                <c:pt idx="246">
                  <c:v>95.447999999999993</c:v>
                </c:pt>
                <c:pt idx="247">
                  <c:v>104.3</c:v>
                </c:pt>
                <c:pt idx="248">
                  <c:v>109.715</c:v>
                </c:pt>
                <c:pt idx="249">
                  <c:v>111.29</c:v>
                </c:pt>
                <c:pt idx="250">
                  <c:v>119.15</c:v>
                </c:pt>
                <c:pt idx="251">
                  <c:v>115.744</c:v>
                </c:pt>
                <c:pt idx="252">
                  <c:v>117.087</c:v>
                </c:pt>
                <c:pt idx="253">
                  <c:v>115.55</c:v>
                </c:pt>
                <c:pt idx="254">
                  <c:v>123.66200000000001</c:v>
                </c:pt>
                <c:pt idx="255">
                  <c:v>114.432</c:v>
                </c:pt>
                <c:pt idx="256">
                  <c:v>118.76</c:v>
                </c:pt>
                <c:pt idx="257">
                  <c:v>118.773</c:v>
                </c:pt>
                <c:pt idx="258">
                  <c:v>118.327</c:v>
                </c:pt>
                <c:pt idx="259">
                  <c:v>121.70399999999999</c:v>
                </c:pt>
                <c:pt idx="260">
                  <c:v>124.697</c:v>
                </c:pt>
                <c:pt idx="261">
                  <c:v>106.136</c:v>
                </c:pt>
                <c:pt idx="262">
                  <c:v>110.934</c:v>
                </c:pt>
                <c:pt idx="263">
                  <c:v>109.95099999999999</c:v>
                </c:pt>
                <c:pt idx="264">
                  <c:v>112.482</c:v>
                </c:pt>
                <c:pt idx="265">
                  <c:v>109.51300000000001</c:v>
                </c:pt>
                <c:pt idx="266">
                  <c:v>46.348999999999997</c:v>
                </c:pt>
                <c:pt idx="267">
                  <c:v>52.548000000000002</c:v>
                </c:pt>
                <c:pt idx="268">
                  <c:v>82.460999999999999</c:v>
                </c:pt>
                <c:pt idx="269">
                  <c:v>98.584999999999994</c:v>
                </c:pt>
                <c:pt idx="270">
                  <c:v>106.973</c:v>
                </c:pt>
                <c:pt idx="271">
                  <c:v>119.747</c:v>
                </c:pt>
                <c:pt idx="272">
                  <c:v>117.31399999999999</c:v>
                </c:pt>
                <c:pt idx="273">
                  <c:v>127.56</c:v>
                </c:pt>
                <c:pt idx="274">
                  <c:v>113.25</c:v>
                </c:pt>
                <c:pt idx="275">
                  <c:v>124.03400000000001</c:v>
                </c:pt>
                <c:pt idx="276">
                  <c:v>126.21</c:v>
                </c:pt>
                <c:pt idx="277">
                  <c:v>128.71600000000001</c:v>
                </c:pt>
                <c:pt idx="278">
                  <c:v>128.16900000000001</c:v>
                </c:pt>
                <c:pt idx="279">
                  <c:v>125.92</c:v>
                </c:pt>
                <c:pt idx="280">
                  <c:v>121.152</c:v>
                </c:pt>
                <c:pt idx="281">
                  <c:v>120.125</c:v>
                </c:pt>
                <c:pt idx="282">
                  <c:v>123.864</c:v>
                </c:pt>
                <c:pt idx="283">
                  <c:v>119.97499999999999</c:v>
                </c:pt>
                <c:pt idx="284">
                  <c:v>105.735</c:v>
                </c:pt>
                <c:pt idx="285">
                  <c:v>104.01</c:v>
                </c:pt>
                <c:pt idx="286">
                  <c:v>99.878</c:v>
                </c:pt>
                <c:pt idx="287">
                  <c:v>105.82299999999999</c:v>
                </c:pt>
                <c:pt idx="288">
                  <c:v>112.289</c:v>
                </c:pt>
                <c:pt idx="289">
                  <c:v>111.277</c:v>
                </c:pt>
                <c:pt idx="290">
                  <c:v>108.703</c:v>
                </c:pt>
                <c:pt idx="291">
                  <c:v>117.127</c:v>
                </c:pt>
                <c:pt idx="292">
                  <c:v>115.839</c:v>
                </c:pt>
                <c:pt idx="293">
                  <c:v>115.021</c:v>
                </c:pt>
                <c:pt idx="294">
                  <c:v>120.742</c:v>
                </c:pt>
                <c:pt idx="295">
                  <c:v>116.544</c:v>
                </c:pt>
                <c:pt idx="296">
                  <c:v>121.05500000000001</c:v>
                </c:pt>
                <c:pt idx="297">
                  <c:v>119.79600000000001</c:v>
                </c:pt>
                <c:pt idx="298">
                  <c:v>115.429</c:v>
                </c:pt>
                <c:pt idx="299">
                  <c:v>115.75</c:v>
                </c:pt>
                <c:pt idx="300">
                  <c:v>125.048</c:v>
                </c:pt>
                <c:pt idx="301">
                  <c:v>119.148</c:v>
                </c:pt>
                <c:pt idx="302">
                  <c:v>122.66200000000001</c:v>
                </c:pt>
                <c:pt idx="303">
                  <c:v>118.59399999999999</c:v>
                </c:pt>
                <c:pt idx="304">
                  <c:v>122.658</c:v>
                </c:pt>
                <c:pt idx="305">
                  <c:v>118.56699999999999</c:v>
                </c:pt>
                <c:pt idx="306">
                  <c:v>118.324</c:v>
                </c:pt>
                <c:pt idx="307">
                  <c:v>113.265</c:v>
                </c:pt>
                <c:pt idx="308">
                  <c:v>114.625</c:v>
                </c:pt>
                <c:pt idx="309">
                  <c:v>107.398</c:v>
                </c:pt>
                <c:pt idx="310">
                  <c:v>104.22499999999999</c:v>
                </c:pt>
                <c:pt idx="311">
                  <c:v>109.599</c:v>
                </c:pt>
                <c:pt idx="312">
                  <c:v>114.97799999999999</c:v>
                </c:pt>
                <c:pt idx="313">
                  <c:v>113.679</c:v>
                </c:pt>
                <c:pt idx="314">
                  <c:v>113.18300000000001</c:v>
                </c:pt>
                <c:pt idx="315">
                  <c:v>110.66800000000001</c:v>
                </c:pt>
                <c:pt idx="316">
                  <c:v>111.20699999999999</c:v>
                </c:pt>
                <c:pt idx="317">
                  <c:v>114.045</c:v>
                </c:pt>
                <c:pt idx="318">
                  <c:v>112.962</c:v>
                </c:pt>
                <c:pt idx="319">
                  <c:v>112.08499999999999</c:v>
                </c:pt>
                <c:pt idx="320">
                  <c:v>115.035</c:v>
                </c:pt>
                <c:pt idx="321">
                  <c:v>115.30500000000001</c:v>
                </c:pt>
                <c:pt idx="322">
                  <c:v>113.1</c:v>
                </c:pt>
                <c:pt idx="323">
                  <c:v>113.652</c:v>
                </c:pt>
                <c:pt idx="324">
                  <c:v>118.97799999999999</c:v>
                </c:pt>
                <c:pt idx="325">
                  <c:v>107.986</c:v>
                </c:pt>
                <c:pt idx="326">
                  <c:v>116.837</c:v>
                </c:pt>
                <c:pt idx="327">
                  <c:v>106.74299999999999</c:v>
                </c:pt>
                <c:pt idx="328">
                  <c:v>115.974</c:v>
                </c:pt>
                <c:pt idx="329">
                  <c:v>116.899</c:v>
                </c:pt>
                <c:pt idx="330">
                  <c:v>117.304</c:v>
                </c:pt>
                <c:pt idx="331">
                  <c:v>117.917</c:v>
                </c:pt>
                <c:pt idx="332">
                  <c:v>119.83199999999999</c:v>
                </c:pt>
                <c:pt idx="333">
                  <c:v>118.931</c:v>
                </c:pt>
                <c:pt idx="334">
                  <c:v>123.614</c:v>
                </c:pt>
                <c:pt idx="335">
                  <c:v>121.029</c:v>
                </c:pt>
                <c:pt idx="336">
                  <c:v>121.485</c:v>
                </c:pt>
                <c:pt idx="337">
                  <c:v>121.376</c:v>
                </c:pt>
                <c:pt idx="338">
                  <c:v>121.602</c:v>
                </c:pt>
                <c:pt idx="339">
                  <c:v>126.279</c:v>
                </c:pt>
                <c:pt idx="340">
                  <c:v>118.232</c:v>
                </c:pt>
                <c:pt idx="341">
                  <c:v>122.586</c:v>
                </c:pt>
                <c:pt idx="342">
                  <c:v>118.895</c:v>
                </c:pt>
                <c:pt idx="343">
                  <c:v>122.407</c:v>
                </c:pt>
                <c:pt idx="344">
                  <c:v>124.068</c:v>
                </c:pt>
                <c:pt idx="345">
                  <c:v>123.458</c:v>
                </c:pt>
                <c:pt idx="346">
                  <c:v>121.97499999999999</c:v>
                </c:pt>
                <c:pt idx="347">
                  <c:v>125.946</c:v>
                </c:pt>
                <c:pt idx="348">
                  <c:v>115.904</c:v>
                </c:pt>
                <c:pt idx="349">
                  <c:v>126.404</c:v>
                </c:pt>
                <c:pt idx="350">
                  <c:v>127.70099999999999</c:v>
                </c:pt>
                <c:pt idx="351">
                  <c:v>127.98</c:v>
                </c:pt>
                <c:pt idx="352">
                  <c:v>122.5</c:v>
                </c:pt>
                <c:pt idx="353">
                  <c:v>119.09399999999999</c:v>
                </c:pt>
                <c:pt idx="354">
                  <c:v>111.129</c:v>
                </c:pt>
                <c:pt idx="355">
                  <c:v>119.895</c:v>
                </c:pt>
                <c:pt idx="356">
                  <c:v>118.43899999999999</c:v>
                </c:pt>
                <c:pt idx="357">
                  <c:v>126.696</c:v>
                </c:pt>
                <c:pt idx="358">
                  <c:v>124.794</c:v>
                </c:pt>
                <c:pt idx="359">
                  <c:v>124.854</c:v>
                </c:pt>
                <c:pt idx="360">
                  <c:v>123.49299999999999</c:v>
                </c:pt>
                <c:pt idx="361">
                  <c:v>127.84699999999999</c:v>
                </c:pt>
                <c:pt idx="362">
                  <c:v>124.517</c:v>
                </c:pt>
                <c:pt idx="363">
                  <c:v>130.69200000000001</c:v>
                </c:pt>
                <c:pt idx="364">
                  <c:v>131.852</c:v>
                </c:pt>
                <c:pt idx="365">
                  <c:v>122.65900000000001</c:v>
                </c:pt>
                <c:pt idx="366">
                  <c:v>125.762</c:v>
                </c:pt>
                <c:pt idx="367">
                  <c:v>121.01300000000001</c:v>
                </c:pt>
                <c:pt idx="368">
                  <c:v>121.879</c:v>
                </c:pt>
                <c:pt idx="369">
                  <c:v>111.81699999999999</c:v>
                </c:pt>
                <c:pt idx="370">
                  <c:v>115.05</c:v>
                </c:pt>
                <c:pt idx="371">
                  <c:v>112.791</c:v>
                </c:pt>
                <c:pt idx="372">
                  <c:v>119.82</c:v>
                </c:pt>
                <c:pt idx="373">
                  <c:v>114.654</c:v>
                </c:pt>
                <c:pt idx="374">
                  <c:v>109.777</c:v>
                </c:pt>
                <c:pt idx="375">
                  <c:v>67.471999999999994</c:v>
                </c:pt>
                <c:pt idx="376">
                  <c:v>60.201999999999998</c:v>
                </c:pt>
                <c:pt idx="377">
                  <c:v>63.241</c:v>
                </c:pt>
                <c:pt idx="378">
                  <c:v>88.908000000000001</c:v>
                </c:pt>
                <c:pt idx="379">
                  <c:v>105.254</c:v>
                </c:pt>
                <c:pt idx="380">
                  <c:v>118.66</c:v>
                </c:pt>
                <c:pt idx="381">
                  <c:v>122.729</c:v>
                </c:pt>
                <c:pt idx="382">
                  <c:v>113.84699999999999</c:v>
                </c:pt>
                <c:pt idx="383">
                  <c:v>113.596</c:v>
                </c:pt>
                <c:pt idx="384">
                  <c:v>111.714</c:v>
                </c:pt>
                <c:pt idx="385">
                  <c:v>99.47</c:v>
                </c:pt>
                <c:pt idx="386">
                  <c:v>111.557</c:v>
                </c:pt>
                <c:pt idx="387">
                  <c:v>110.782</c:v>
                </c:pt>
                <c:pt idx="388">
                  <c:v>96.042000000000002</c:v>
                </c:pt>
                <c:pt idx="389">
                  <c:v>106.256</c:v>
                </c:pt>
                <c:pt idx="390">
                  <c:v>97.57</c:v>
                </c:pt>
                <c:pt idx="391">
                  <c:v>90.668000000000006</c:v>
                </c:pt>
                <c:pt idx="392">
                  <c:v>53.47</c:v>
                </c:pt>
                <c:pt idx="393">
                  <c:v>70.418000000000006</c:v>
                </c:pt>
                <c:pt idx="394">
                  <c:v>104.395</c:v>
                </c:pt>
                <c:pt idx="395">
                  <c:v>103.886</c:v>
                </c:pt>
                <c:pt idx="396">
                  <c:v>92.841999999999999</c:v>
                </c:pt>
                <c:pt idx="397">
                  <c:v>95.370999999999995</c:v>
                </c:pt>
                <c:pt idx="398">
                  <c:v>87.789000000000001</c:v>
                </c:pt>
                <c:pt idx="399">
                  <c:v>90.881</c:v>
                </c:pt>
                <c:pt idx="400">
                  <c:v>81.301000000000002</c:v>
                </c:pt>
                <c:pt idx="401">
                  <c:v>92.22</c:v>
                </c:pt>
                <c:pt idx="402">
                  <c:v>95.105000000000004</c:v>
                </c:pt>
                <c:pt idx="403">
                  <c:v>103.241</c:v>
                </c:pt>
                <c:pt idx="404">
                  <c:v>102.584</c:v>
                </c:pt>
                <c:pt idx="405">
                  <c:v>97.983000000000004</c:v>
                </c:pt>
                <c:pt idx="406">
                  <c:v>103.416</c:v>
                </c:pt>
                <c:pt idx="407">
                  <c:v>100.76900000000001</c:v>
                </c:pt>
                <c:pt idx="408" formatCode="General">
                  <c:v>98.897999999999996</c:v>
                </c:pt>
                <c:pt idx="409" formatCode="General">
                  <c:v>106.614</c:v>
                </c:pt>
                <c:pt idx="410" formatCode="General">
                  <c:v>112.947</c:v>
                </c:pt>
                <c:pt idx="411" formatCode="General">
                  <c:v>120.126</c:v>
                </c:pt>
                <c:pt idx="412" formatCode="General">
                  <c:v>113.375</c:v>
                </c:pt>
                <c:pt idx="413" formatCode="General">
                  <c:v>113.509</c:v>
                </c:pt>
                <c:pt idx="414" formatCode="General">
                  <c:v>114.547</c:v>
                </c:pt>
                <c:pt idx="415" formatCode="General">
                  <c:v>112.73399999999999</c:v>
                </c:pt>
                <c:pt idx="416" formatCode="General">
                  <c:v>124.465</c:v>
                </c:pt>
                <c:pt idx="417" formatCode="General">
                  <c:v>121.21299999999999</c:v>
                </c:pt>
                <c:pt idx="418" formatCode="General">
                  <c:v>121.51900000000001</c:v>
                </c:pt>
                <c:pt idx="419" formatCode="General">
                  <c:v>118.027</c:v>
                </c:pt>
                <c:pt idx="420" formatCode="General">
                  <c:v>100.008</c:v>
                </c:pt>
                <c:pt idx="421" formatCode="General">
                  <c:v>96.941999999999993</c:v>
                </c:pt>
                <c:pt idx="422" formatCode="General">
                  <c:v>99.436000000000007</c:v>
                </c:pt>
                <c:pt idx="423" formatCode="General">
                  <c:v>105.306</c:v>
                </c:pt>
                <c:pt idx="424" formatCode="General">
                  <c:v>114.40600000000001</c:v>
                </c:pt>
                <c:pt idx="425" formatCode="General">
                  <c:v>106.381</c:v>
                </c:pt>
                <c:pt idx="426" formatCode="General">
                  <c:v>109.996</c:v>
                </c:pt>
                <c:pt idx="427" formatCode="General">
                  <c:v>99.793999999999997</c:v>
                </c:pt>
                <c:pt idx="428" formatCode="General">
                  <c:v>111.304</c:v>
                </c:pt>
                <c:pt idx="429" formatCode="General">
                  <c:v>118.76900000000001</c:v>
                </c:pt>
                <c:pt idx="430" formatCode="General">
                  <c:v>107.758</c:v>
                </c:pt>
                <c:pt idx="431" formatCode="General">
                  <c:v>107.223</c:v>
                </c:pt>
                <c:pt idx="432" formatCode="General">
                  <c:v>111.39</c:v>
                </c:pt>
                <c:pt idx="433" formatCode="General">
                  <c:v>108.033</c:v>
                </c:pt>
                <c:pt idx="434" formatCode="General">
                  <c:v>101.589</c:v>
                </c:pt>
                <c:pt idx="435" formatCode="General">
                  <c:v>108.47799999999999</c:v>
                </c:pt>
                <c:pt idx="436" formatCode="General">
                  <c:v>112.81</c:v>
                </c:pt>
              </c:numCache>
            </c:numRef>
          </c:val>
          <c:smooth val="0"/>
          <c:extLst>
            <c:ext xmlns:c16="http://schemas.microsoft.com/office/drawing/2014/chart" uri="{C3380CC4-5D6E-409C-BE32-E72D297353CC}">
              <c16:uniqueId val="{0000000A-2B36-45D6-AD48-C7C9CBF7E67B}"/>
            </c:ext>
          </c:extLst>
        </c:ser>
        <c:ser>
          <c:idx val="8"/>
          <c:order val="8"/>
          <c:tx>
            <c:strRef>
              <c:f>G!$L$1</c:f>
              <c:strCache>
                <c:ptCount val="1"/>
                <c:pt idx="0">
                  <c:v>DecompAA</c:v>
                </c:pt>
              </c:strCache>
            </c:strRef>
          </c:tx>
          <c:spPr>
            <a:ln w="28575" cap="rnd">
              <a:solidFill>
                <a:schemeClr val="accent1">
                  <a:shade val="55000"/>
                </a:schemeClr>
              </a:solidFill>
              <a:round/>
            </a:ln>
            <a:effectLst/>
          </c:spPr>
          <c:marker>
            <c:symbol val="circle"/>
            <c:size val="5"/>
            <c:spPr>
              <a:solidFill>
                <a:schemeClr val="accent1">
                  <a:shade val="55000"/>
                </a:schemeClr>
              </a:solidFill>
              <a:ln w="9525">
                <a:solidFill>
                  <a:schemeClr val="accent1">
                    <a:shade val="55000"/>
                  </a:schemeClr>
                </a:solidFill>
              </a:ln>
              <a:effectLst/>
            </c:spPr>
          </c:marker>
          <c:cat>
            <c:multiLvlStrRef>
              <c:f>G!$B$2:$C$438</c:f>
              <c:multiLvlStrCache>
                <c:ptCount val="437"/>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pt idx="48">
                    <c:v>1</c:v>
                  </c:pt>
                  <c:pt idx="49">
                    <c:v>2</c:v>
                  </c:pt>
                  <c:pt idx="50">
                    <c:v>3</c:v>
                  </c:pt>
                  <c:pt idx="51">
                    <c:v>4</c:v>
                  </c:pt>
                  <c:pt idx="52">
                    <c:v>5</c:v>
                  </c:pt>
                  <c:pt idx="53">
                    <c:v>6</c:v>
                  </c:pt>
                  <c:pt idx="54">
                    <c:v>7</c:v>
                  </c:pt>
                  <c:pt idx="55">
                    <c:v>8</c:v>
                  </c:pt>
                  <c:pt idx="56">
                    <c:v>9</c:v>
                  </c:pt>
                  <c:pt idx="57">
                    <c:v>10</c:v>
                  </c:pt>
                  <c:pt idx="58">
                    <c:v>11</c:v>
                  </c:pt>
                  <c:pt idx="59">
                    <c:v>12</c:v>
                  </c:pt>
                  <c:pt idx="60">
                    <c:v>1</c:v>
                  </c:pt>
                  <c:pt idx="61">
                    <c:v>2</c:v>
                  </c:pt>
                  <c:pt idx="62">
                    <c:v>3</c:v>
                  </c:pt>
                  <c:pt idx="63">
                    <c:v>4</c:v>
                  </c:pt>
                  <c:pt idx="64">
                    <c:v>5</c:v>
                  </c:pt>
                  <c:pt idx="65">
                    <c:v>6</c:v>
                  </c:pt>
                  <c:pt idx="66">
                    <c:v>7</c:v>
                  </c:pt>
                  <c:pt idx="67">
                    <c:v>8</c:v>
                  </c:pt>
                  <c:pt idx="68">
                    <c:v>9</c:v>
                  </c:pt>
                  <c:pt idx="69">
                    <c:v>10</c:v>
                  </c:pt>
                  <c:pt idx="70">
                    <c:v>11</c:v>
                  </c:pt>
                  <c:pt idx="71">
                    <c:v>12</c:v>
                  </c:pt>
                  <c:pt idx="72">
                    <c:v>1</c:v>
                  </c:pt>
                  <c:pt idx="73">
                    <c:v>2</c:v>
                  </c:pt>
                  <c:pt idx="74">
                    <c:v>3</c:v>
                  </c:pt>
                  <c:pt idx="75">
                    <c:v>4</c:v>
                  </c:pt>
                  <c:pt idx="76">
                    <c:v>5</c:v>
                  </c:pt>
                  <c:pt idx="77">
                    <c:v>6</c:v>
                  </c:pt>
                  <c:pt idx="78">
                    <c:v>7</c:v>
                  </c:pt>
                  <c:pt idx="79">
                    <c:v>8</c:v>
                  </c:pt>
                  <c:pt idx="80">
                    <c:v>9</c:v>
                  </c:pt>
                  <c:pt idx="81">
                    <c:v>10</c:v>
                  </c:pt>
                  <c:pt idx="82">
                    <c:v>11</c:v>
                  </c:pt>
                  <c:pt idx="83">
                    <c:v>12</c:v>
                  </c:pt>
                  <c:pt idx="84">
                    <c:v>1</c:v>
                  </c:pt>
                  <c:pt idx="85">
                    <c:v>2</c:v>
                  </c:pt>
                  <c:pt idx="86">
                    <c:v>3</c:v>
                  </c:pt>
                  <c:pt idx="87">
                    <c:v>4</c:v>
                  </c:pt>
                  <c:pt idx="88">
                    <c:v>5</c:v>
                  </c:pt>
                  <c:pt idx="89">
                    <c:v>6</c:v>
                  </c:pt>
                  <c:pt idx="90">
                    <c:v>7</c:v>
                  </c:pt>
                  <c:pt idx="91">
                    <c:v>8</c:v>
                  </c:pt>
                  <c:pt idx="92">
                    <c:v>9</c:v>
                  </c:pt>
                  <c:pt idx="93">
                    <c:v>10</c:v>
                  </c:pt>
                  <c:pt idx="94">
                    <c:v>11</c:v>
                  </c:pt>
                  <c:pt idx="95">
                    <c:v>12</c:v>
                  </c:pt>
                  <c:pt idx="96">
                    <c:v>1</c:v>
                  </c:pt>
                  <c:pt idx="97">
                    <c:v>2</c:v>
                  </c:pt>
                  <c:pt idx="98">
                    <c:v>3</c:v>
                  </c:pt>
                  <c:pt idx="99">
                    <c:v>4</c:v>
                  </c:pt>
                  <c:pt idx="100">
                    <c:v>5</c:v>
                  </c:pt>
                  <c:pt idx="101">
                    <c:v>6</c:v>
                  </c:pt>
                  <c:pt idx="102">
                    <c:v>7</c:v>
                  </c:pt>
                  <c:pt idx="103">
                    <c:v>8</c:v>
                  </c:pt>
                  <c:pt idx="104">
                    <c:v>9</c:v>
                  </c:pt>
                  <c:pt idx="105">
                    <c:v>10</c:v>
                  </c:pt>
                  <c:pt idx="106">
                    <c:v>11</c:v>
                  </c:pt>
                  <c:pt idx="107">
                    <c:v>12</c:v>
                  </c:pt>
                  <c:pt idx="108">
                    <c:v>1</c:v>
                  </c:pt>
                  <c:pt idx="109">
                    <c:v>2</c:v>
                  </c:pt>
                  <c:pt idx="110">
                    <c:v>3</c:v>
                  </c:pt>
                  <c:pt idx="111">
                    <c:v>4</c:v>
                  </c:pt>
                  <c:pt idx="112">
                    <c:v>5</c:v>
                  </c:pt>
                  <c:pt idx="113">
                    <c:v>6</c:v>
                  </c:pt>
                  <c:pt idx="114">
                    <c:v>7</c:v>
                  </c:pt>
                  <c:pt idx="115">
                    <c:v>8</c:v>
                  </c:pt>
                  <c:pt idx="116">
                    <c:v>9</c:v>
                  </c:pt>
                  <c:pt idx="117">
                    <c:v>10</c:v>
                  </c:pt>
                  <c:pt idx="118">
                    <c:v>11</c:v>
                  </c:pt>
                  <c:pt idx="119">
                    <c:v>12</c:v>
                  </c:pt>
                  <c:pt idx="120">
                    <c:v>1</c:v>
                  </c:pt>
                  <c:pt idx="121">
                    <c:v>2</c:v>
                  </c:pt>
                  <c:pt idx="122">
                    <c:v>3</c:v>
                  </c:pt>
                  <c:pt idx="123">
                    <c:v>4</c:v>
                  </c:pt>
                  <c:pt idx="124">
                    <c:v>5</c:v>
                  </c:pt>
                  <c:pt idx="125">
                    <c:v>6</c:v>
                  </c:pt>
                  <c:pt idx="126">
                    <c:v>7</c:v>
                  </c:pt>
                  <c:pt idx="127">
                    <c:v>8</c:v>
                  </c:pt>
                  <c:pt idx="128">
                    <c:v>9</c:v>
                  </c:pt>
                  <c:pt idx="129">
                    <c:v>10</c:v>
                  </c:pt>
                  <c:pt idx="130">
                    <c:v>11</c:v>
                  </c:pt>
                  <c:pt idx="131">
                    <c:v>12</c:v>
                  </c:pt>
                  <c:pt idx="132">
                    <c:v>1</c:v>
                  </c:pt>
                  <c:pt idx="133">
                    <c:v>2</c:v>
                  </c:pt>
                  <c:pt idx="134">
                    <c:v>3</c:v>
                  </c:pt>
                  <c:pt idx="135">
                    <c:v>4</c:v>
                  </c:pt>
                  <c:pt idx="136">
                    <c:v>5</c:v>
                  </c:pt>
                  <c:pt idx="137">
                    <c:v>6</c:v>
                  </c:pt>
                  <c:pt idx="138">
                    <c:v>7</c:v>
                  </c:pt>
                  <c:pt idx="139">
                    <c:v>8</c:v>
                  </c:pt>
                  <c:pt idx="140">
                    <c:v>9</c:v>
                  </c:pt>
                  <c:pt idx="141">
                    <c:v>10</c:v>
                  </c:pt>
                  <c:pt idx="142">
                    <c:v>11</c:v>
                  </c:pt>
                  <c:pt idx="143">
                    <c:v>12</c:v>
                  </c:pt>
                  <c:pt idx="144">
                    <c:v>1</c:v>
                  </c:pt>
                  <c:pt idx="145">
                    <c:v>2</c:v>
                  </c:pt>
                  <c:pt idx="146">
                    <c:v>3</c:v>
                  </c:pt>
                  <c:pt idx="147">
                    <c:v>4</c:v>
                  </c:pt>
                  <c:pt idx="148">
                    <c:v>5</c:v>
                  </c:pt>
                  <c:pt idx="149">
                    <c:v>6</c:v>
                  </c:pt>
                  <c:pt idx="150">
                    <c:v>7</c:v>
                  </c:pt>
                  <c:pt idx="151">
                    <c:v>8</c:v>
                  </c:pt>
                  <c:pt idx="152">
                    <c:v>9</c:v>
                  </c:pt>
                  <c:pt idx="153">
                    <c:v>10</c:v>
                  </c:pt>
                  <c:pt idx="154">
                    <c:v>11</c:v>
                  </c:pt>
                  <c:pt idx="155">
                    <c:v>12</c:v>
                  </c:pt>
                  <c:pt idx="156">
                    <c:v>1</c:v>
                  </c:pt>
                  <c:pt idx="157">
                    <c:v>2</c:v>
                  </c:pt>
                  <c:pt idx="158">
                    <c:v>3</c:v>
                  </c:pt>
                  <c:pt idx="159">
                    <c:v>4</c:v>
                  </c:pt>
                  <c:pt idx="160">
                    <c:v>5</c:v>
                  </c:pt>
                  <c:pt idx="161">
                    <c:v>6</c:v>
                  </c:pt>
                  <c:pt idx="162">
                    <c:v>7</c:v>
                  </c:pt>
                  <c:pt idx="163">
                    <c:v>8</c:v>
                  </c:pt>
                  <c:pt idx="164">
                    <c:v>9</c:v>
                  </c:pt>
                  <c:pt idx="165">
                    <c:v>10</c:v>
                  </c:pt>
                  <c:pt idx="166">
                    <c:v>11</c:v>
                  </c:pt>
                  <c:pt idx="167">
                    <c:v>12</c:v>
                  </c:pt>
                  <c:pt idx="168">
                    <c:v>1</c:v>
                  </c:pt>
                  <c:pt idx="169">
                    <c:v>2</c:v>
                  </c:pt>
                  <c:pt idx="170">
                    <c:v>3</c:v>
                  </c:pt>
                  <c:pt idx="171">
                    <c:v>4</c:v>
                  </c:pt>
                  <c:pt idx="172">
                    <c:v>5</c:v>
                  </c:pt>
                  <c:pt idx="173">
                    <c:v>6</c:v>
                  </c:pt>
                  <c:pt idx="174">
                    <c:v>7</c:v>
                  </c:pt>
                  <c:pt idx="175">
                    <c:v>8</c:v>
                  </c:pt>
                  <c:pt idx="176">
                    <c:v>9</c:v>
                  </c:pt>
                  <c:pt idx="177">
                    <c:v>10</c:v>
                  </c:pt>
                  <c:pt idx="178">
                    <c:v>11</c:v>
                  </c:pt>
                  <c:pt idx="179">
                    <c:v>12</c:v>
                  </c:pt>
                  <c:pt idx="180">
                    <c:v>1</c:v>
                  </c:pt>
                  <c:pt idx="181">
                    <c:v>2</c:v>
                  </c:pt>
                  <c:pt idx="182">
                    <c:v>3</c:v>
                  </c:pt>
                  <c:pt idx="183">
                    <c:v>4</c:v>
                  </c:pt>
                  <c:pt idx="184">
                    <c:v>5</c:v>
                  </c:pt>
                  <c:pt idx="185">
                    <c:v>6</c:v>
                  </c:pt>
                  <c:pt idx="186">
                    <c:v>7</c:v>
                  </c:pt>
                  <c:pt idx="187">
                    <c:v>8</c:v>
                  </c:pt>
                  <c:pt idx="188">
                    <c:v>9</c:v>
                  </c:pt>
                  <c:pt idx="189">
                    <c:v>10</c:v>
                  </c:pt>
                  <c:pt idx="190">
                    <c:v>11</c:v>
                  </c:pt>
                  <c:pt idx="191">
                    <c:v>12</c:v>
                  </c:pt>
                  <c:pt idx="192">
                    <c:v>1</c:v>
                  </c:pt>
                  <c:pt idx="193">
                    <c:v>2</c:v>
                  </c:pt>
                  <c:pt idx="194">
                    <c:v>3</c:v>
                  </c:pt>
                  <c:pt idx="195">
                    <c:v>4</c:v>
                  </c:pt>
                  <c:pt idx="196">
                    <c:v>5</c:v>
                  </c:pt>
                  <c:pt idx="197">
                    <c:v>6</c:v>
                  </c:pt>
                  <c:pt idx="198">
                    <c:v>7</c:v>
                  </c:pt>
                  <c:pt idx="199">
                    <c:v>8</c:v>
                  </c:pt>
                  <c:pt idx="200">
                    <c:v>9</c:v>
                  </c:pt>
                  <c:pt idx="201">
                    <c:v>10</c:v>
                  </c:pt>
                  <c:pt idx="202">
                    <c:v>11</c:v>
                  </c:pt>
                  <c:pt idx="203">
                    <c:v>12</c:v>
                  </c:pt>
                  <c:pt idx="204">
                    <c:v>1</c:v>
                  </c:pt>
                  <c:pt idx="205">
                    <c:v>2</c:v>
                  </c:pt>
                  <c:pt idx="206">
                    <c:v>3</c:v>
                  </c:pt>
                  <c:pt idx="207">
                    <c:v>4</c:v>
                  </c:pt>
                  <c:pt idx="208">
                    <c:v>5</c:v>
                  </c:pt>
                  <c:pt idx="209">
                    <c:v>6</c:v>
                  </c:pt>
                  <c:pt idx="210">
                    <c:v>7</c:v>
                  </c:pt>
                  <c:pt idx="211">
                    <c:v>8</c:v>
                  </c:pt>
                  <c:pt idx="212">
                    <c:v>9</c:v>
                  </c:pt>
                  <c:pt idx="213">
                    <c:v>10</c:v>
                  </c:pt>
                  <c:pt idx="214">
                    <c:v>11</c:v>
                  </c:pt>
                  <c:pt idx="215">
                    <c:v>12</c:v>
                  </c:pt>
                  <c:pt idx="216">
                    <c:v>1</c:v>
                  </c:pt>
                  <c:pt idx="217">
                    <c:v>2</c:v>
                  </c:pt>
                  <c:pt idx="218">
                    <c:v>3</c:v>
                  </c:pt>
                  <c:pt idx="219">
                    <c:v>4</c:v>
                  </c:pt>
                  <c:pt idx="220">
                    <c:v>5</c:v>
                  </c:pt>
                  <c:pt idx="221">
                    <c:v>6</c:v>
                  </c:pt>
                  <c:pt idx="222">
                    <c:v>7</c:v>
                  </c:pt>
                  <c:pt idx="223">
                    <c:v>8</c:v>
                  </c:pt>
                  <c:pt idx="224">
                    <c:v>9</c:v>
                  </c:pt>
                  <c:pt idx="225">
                    <c:v>10</c:v>
                  </c:pt>
                  <c:pt idx="226">
                    <c:v>11</c:v>
                  </c:pt>
                  <c:pt idx="227">
                    <c:v>12</c:v>
                  </c:pt>
                  <c:pt idx="228">
                    <c:v>1</c:v>
                  </c:pt>
                  <c:pt idx="229">
                    <c:v>2</c:v>
                  </c:pt>
                  <c:pt idx="230">
                    <c:v>3</c:v>
                  </c:pt>
                  <c:pt idx="231">
                    <c:v>4</c:v>
                  </c:pt>
                  <c:pt idx="232">
                    <c:v>5</c:v>
                  </c:pt>
                  <c:pt idx="233">
                    <c:v>6</c:v>
                  </c:pt>
                  <c:pt idx="234">
                    <c:v>7</c:v>
                  </c:pt>
                  <c:pt idx="235">
                    <c:v>8</c:v>
                  </c:pt>
                  <c:pt idx="236">
                    <c:v>9</c:v>
                  </c:pt>
                  <c:pt idx="237">
                    <c:v>10</c:v>
                  </c:pt>
                  <c:pt idx="238">
                    <c:v>11</c:v>
                  </c:pt>
                  <c:pt idx="239">
                    <c:v>12</c:v>
                  </c:pt>
                  <c:pt idx="240">
                    <c:v>1</c:v>
                  </c:pt>
                  <c:pt idx="241">
                    <c:v>2</c:v>
                  </c:pt>
                  <c:pt idx="242">
                    <c:v>3</c:v>
                  </c:pt>
                  <c:pt idx="243">
                    <c:v>4</c:v>
                  </c:pt>
                  <c:pt idx="244">
                    <c:v>5</c:v>
                  </c:pt>
                  <c:pt idx="245">
                    <c:v>6</c:v>
                  </c:pt>
                  <c:pt idx="246">
                    <c:v>7</c:v>
                  </c:pt>
                  <c:pt idx="247">
                    <c:v>8</c:v>
                  </c:pt>
                  <c:pt idx="248">
                    <c:v>9</c:v>
                  </c:pt>
                  <c:pt idx="249">
                    <c:v>10</c:v>
                  </c:pt>
                  <c:pt idx="250">
                    <c:v>11</c:v>
                  </c:pt>
                  <c:pt idx="251">
                    <c:v>12</c:v>
                  </c:pt>
                  <c:pt idx="252">
                    <c:v>1</c:v>
                  </c:pt>
                  <c:pt idx="253">
                    <c:v>2</c:v>
                  </c:pt>
                  <c:pt idx="254">
                    <c:v>3</c:v>
                  </c:pt>
                  <c:pt idx="255">
                    <c:v>4</c:v>
                  </c:pt>
                  <c:pt idx="256">
                    <c:v>5</c:v>
                  </c:pt>
                  <c:pt idx="257">
                    <c:v>6</c:v>
                  </c:pt>
                  <c:pt idx="258">
                    <c:v>7</c:v>
                  </c:pt>
                  <c:pt idx="259">
                    <c:v>8</c:v>
                  </c:pt>
                  <c:pt idx="260">
                    <c:v>9</c:v>
                  </c:pt>
                  <c:pt idx="261">
                    <c:v>10</c:v>
                  </c:pt>
                  <c:pt idx="262">
                    <c:v>11</c:v>
                  </c:pt>
                  <c:pt idx="263">
                    <c:v>12</c:v>
                  </c:pt>
                  <c:pt idx="264">
                    <c:v>1</c:v>
                  </c:pt>
                  <c:pt idx="265">
                    <c:v>2</c:v>
                  </c:pt>
                  <c:pt idx="266">
                    <c:v>3</c:v>
                  </c:pt>
                  <c:pt idx="267">
                    <c:v>4</c:v>
                  </c:pt>
                  <c:pt idx="268">
                    <c:v>5</c:v>
                  </c:pt>
                  <c:pt idx="269">
                    <c:v>6</c:v>
                  </c:pt>
                  <c:pt idx="270">
                    <c:v>7</c:v>
                  </c:pt>
                  <c:pt idx="271">
                    <c:v>8</c:v>
                  </c:pt>
                  <c:pt idx="272">
                    <c:v>9</c:v>
                  </c:pt>
                  <c:pt idx="273">
                    <c:v>10</c:v>
                  </c:pt>
                  <c:pt idx="274">
                    <c:v>11</c:v>
                  </c:pt>
                  <c:pt idx="275">
                    <c:v>12</c:v>
                  </c:pt>
                  <c:pt idx="276">
                    <c:v>1</c:v>
                  </c:pt>
                  <c:pt idx="277">
                    <c:v>2</c:v>
                  </c:pt>
                  <c:pt idx="278">
                    <c:v>3</c:v>
                  </c:pt>
                  <c:pt idx="279">
                    <c:v>4</c:v>
                  </c:pt>
                  <c:pt idx="280">
                    <c:v>5</c:v>
                  </c:pt>
                  <c:pt idx="281">
                    <c:v>6</c:v>
                  </c:pt>
                  <c:pt idx="282">
                    <c:v>7</c:v>
                  </c:pt>
                  <c:pt idx="283">
                    <c:v>8</c:v>
                  </c:pt>
                  <c:pt idx="284">
                    <c:v>9</c:v>
                  </c:pt>
                  <c:pt idx="285">
                    <c:v>10</c:v>
                  </c:pt>
                  <c:pt idx="286">
                    <c:v>11</c:v>
                  </c:pt>
                  <c:pt idx="287">
                    <c:v>12</c:v>
                  </c:pt>
                  <c:pt idx="288">
                    <c:v>1</c:v>
                  </c:pt>
                  <c:pt idx="289">
                    <c:v>2</c:v>
                  </c:pt>
                  <c:pt idx="290">
                    <c:v>3</c:v>
                  </c:pt>
                  <c:pt idx="291">
                    <c:v>4</c:v>
                  </c:pt>
                  <c:pt idx="292">
                    <c:v>5</c:v>
                  </c:pt>
                  <c:pt idx="293">
                    <c:v>6</c:v>
                  </c:pt>
                  <c:pt idx="294">
                    <c:v>7</c:v>
                  </c:pt>
                  <c:pt idx="295">
                    <c:v>8</c:v>
                  </c:pt>
                  <c:pt idx="296">
                    <c:v>9</c:v>
                  </c:pt>
                  <c:pt idx="297">
                    <c:v>10</c:v>
                  </c:pt>
                  <c:pt idx="298">
                    <c:v>11</c:v>
                  </c:pt>
                  <c:pt idx="299">
                    <c:v>12</c:v>
                  </c:pt>
                  <c:pt idx="300">
                    <c:v>1</c:v>
                  </c:pt>
                  <c:pt idx="301">
                    <c:v>2</c:v>
                  </c:pt>
                  <c:pt idx="302">
                    <c:v>3</c:v>
                  </c:pt>
                  <c:pt idx="303">
                    <c:v>4</c:v>
                  </c:pt>
                  <c:pt idx="304">
                    <c:v>5</c:v>
                  </c:pt>
                  <c:pt idx="305">
                    <c:v>6</c:v>
                  </c:pt>
                  <c:pt idx="306">
                    <c:v>7</c:v>
                  </c:pt>
                  <c:pt idx="307">
                    <c:v>8</c:v>
                  </c:pt>
                  <c:pt idx="308">
                    <c:v>9</c:v>
                  </c:pt>
                  <c:pt idx="309">
                    <c:v>10</c:v>
                  </c:pt>
                  <c:pt idx="310">
                    <c:v>11</c:v>
                  </c:pt>
                  <c:pt idx="311">
                    <c:v>12</c:v>
                  </c:pt>
                  <c:pt idx="312">
                    <c:v>1</c:v>
                  </c:pt>
                  <c:pt idx="313">
                    <c:v>2</c:v>
                  </c:pt>
                  <c:pt idx="314">
                    <c:v>3</c:v>
                  </c:pt>
                  <c:pt idx="315">
                    <c:v>4</c:v>
                  </c:pt>
                  <c:pt idx="316">
                    <c:v>5</c:v>
                  </c:pt>
                  <c:pt idx="317">
                    <c:v>6</c:v>
                  </c:pt>
                  <c:pt idx="318">
                    <c:v>7</c:v>
                  </c:pt>
                  <c:pt idx="319">
                    <c:v>8</c:v>
                  </c:pt>
                  <c:pt idx="320">
                    <c:v>9</c:v>
                  </c:pt>
                  <c:pt idx="321">
                    <c:v>10</c:v>
                  </c:pt>
                  <c:pt idx="322">
                    <c:v>11</c:v>
                  </c:pt>
                  <c:pt idx="323">
                    <c:v>12</c:v>
                  </c:pt>
                  <c:pt idx="324">
                    <c:v>1</c:v>
                  </c:pt>
                  <c:pt idx="325">
                    <c:v>2</c:v>
                  </c:pt>
                  <c:pt idx="326">
                    <c:v>3</c:v>
                  </c:pt>
                  <c:pt idx="327">
                    <c:v>4</c:v>
                  </c:pt>
                  <c:pt idx="328">
                    <c:v>5</c:v>
                  </c:pt>
                  <c:pt idx="329">
                    <c:v>6</c:v>
                  </c:pt>
                  <c:pt idx="330">
                    <c:v>7</c:v>
                  </c:pt>
                  <c:pt idx="331">
                    <c:v>8</c:v>
                  </c:pt>
                  <c:pt idx="332">
                    <c:v>9</c:v>
                  </c:pt>
                  <c:pt idx="333">
                    <c:v>10</c:v>
                  </c:pt>
                  <c:pt idx="334">
                    <c:v>11</c:v>
                  </c:pt>
                  <c:pt idx="335">
                    <c:v>12</c:v>
                  </c:pt>
                  <c:pt idx="336">
                    <c:v>1</c:v>
                  </c:pt>
                  <c:pt idx="337">
                    <c:v>2</c:v>
                  </c:pt>
                  <c:pt idx="338">
                    <c:v>3</c:v>
                  </c:pt>
                  <c:pt idx="339">
                    <c:v>4</c:v>
                  </c:pt>
                  <c:pt idx="340">
                    <c:v>5</c:v>
                  </c:pt>
                  <c:pt idx="341">
                    <c:v>6</c:v>
                  </c:pt>
                  <c:pt idx="342">
                    <c:v>7</c:v>
                  </c:pt>
                  <c:pt idx="343">
                    <c:v>8</c:v>
                  </c:pt>
                  <c:pt idx="344">
                    <c:v>9</c:v>
                  </c:pt>
                  <c:pt idx="345">
                    <c:v>10</c:v>
                  </c:pt>
                  <c:pt idx="346">
                    <c:v>11</c:v>
                  </c:pt>
                  <c:pt idx="347">
                    <c:v>12</c:v>
                  </c:pt>
                  <c:pt idx="348">
                    <c:v>1</c:v>
                  </c:pt>
                  <c:pt idx="349">
                    <c:v>2</c:v>
                  </c:pt>
                  <c:pt idx="350">
                    <c:v>3</c:v>
                  </c:pt>
                  <c:pt idx="351">
                    <c:v>4</c:v>
                  </c:pt>
                  <c:pt idx="352">
                    <c:v>5</c:v>
                  </c:pt>
                  <c:pt idx="353">
                    <c:v>6</c:v>
                  </c:pt>
                  <c:pt idx="354">
                    <c:v>7</c:v>
                  </c:pt>
                  <c:pt idx="355">
                    <c:v>8</c:v>
                  </c:pt>
                  <c:pt idx="356">
                    <c:v>9</c:v>
                  </c:pt>
                  <c:pt idx="357">
                    <c:v>10</c:v>
                  </c:pt>
                  <c:pt idx="358">
                    <c:v>11</c:v>
                  </c:pt>
                  <c:pt idx="359">
                    <c:v>12</c:v>
                  </c:pt>
                  <c:pt idx="360">
                    <c:v>1</c:v>
                  </c:pt>
                  <c:pt idx="361">
                    <c:v>2</c:v>
                  </c:pt>
                  <c:pt idx="362">
                    <c:v>3</c:v>
                  </c:pt>
                  <c:pt idx="363">
                    <c:v>4</c:v>
                  </c:pt>
                  <c:pt idx="364">
                    <c:v>5</c:v>
                  </c:pt>
                  <c:pt idx="365">
                    <c:v>6</c:v>
                  </c:pt>
                  <c:pt idx="366">
                    <c:v>7</c:v>
                  </c:pt>
                  <c:pt idx="367">
                    <c:v>8</c:v>
                  </c:pt>
                  <c:pt idx="368">
                    <c:v>9</c:v>
                  </c:pt>
                  <c:pt idx="369">
                    <c:v>10</c:v>
                  </c:pt>
                  <c:pt idx="370">
                    <c:v>11</c:v>
                  </c:pt>
                  <c:pt idx="371">
                    <c:v>12</c:v>
                  </c:pt>
                  <c:pt idx="372">
                    <c:v>1</c:v>
                  </c:pt>
                  <c:pt idx="373">
                    <c:v>2</c:v>
                  </c:pt>
                  <c:pt idx="374">
                    <c:v>3</c:v>
                  </c:pt>
                  <c:pt idx="375">
                    <c:v>4</c:v>
                  </c:pt>
                  <c:pt idx="376">
                    <c:v>5</c:v>
                  </c:pt>
                  <c:pt idx="377">
                    <c:v>6</c:v>
                  </c:pt>
                  <c:pt idx="378">
                    <c:v>7</c:v>
                  </c:pt>
                  <c:pt idx="379">
                    <c:v>8</c:v>
                  </c:pt>
                  <c:pt idx="380">
                    <c:v>9</c:v>
                  </c:pt>
                  <c:pt idx="381">
                    <c:v>10</c:v>
                  </c:pt>
                  <c:pt idx="382">
                    <c:v>11</c:v>
                  </c:pt>
                  <c:pt idx="383">
                    <c:v>12</c:v>
                  </c:pt>
                  <c:pt idx="384">
                    <c:v>1</c:v>
                  </c:pt>
                  <c:pt idx="385">
                    <c:v>2</c:v>
                  </c:pt>
                  <c:pt idx="386">
                    <c:v>3</c:v>
                  </c:pt>
                  <c:pt idx="387">
                    <c:v>4</c:v>
                  </c:pt>
                  <c:pt idx="388">
                    <c:v>5</c:v>
                  </c:pt>
                  <c:pt idx="389">
                    <c:v>6</c:v>
                  </c:pt>
                  <c:pt idx="390">
                    <c:v>7</c:v>
                  </c:pt>
                  <c:pt idx="391">
                    <c:v>8</c:v>
                  </c:pt>
                  <c:pt idx="392">
                    <c:v>9</c:v>
                  </c:pt>
                  <c:pt idx="393">
                    <c:v>10</c:v>
                  </c:pt>
                  <c:pt idx="394">
                    <c:v>11</c:v>
                  </c:pt>
                  <c:pt idx="395">
                    <c:v>12</c:v>
                  </c:pt>
                  <c:pt idx="396">
                    <c:v>1</c:v>
                  </c:pt>
                  <c:pt idx="397">
                    <c:v>2</c:v>
                  </c:pt>
                  <c:pt idx="398">
                    <c:v>3</c:v>
                  </c:pt>
                  <c:pt idx="399">
                    <c:v>4</c:v>
                  </c:pt>
                  <c:pt idx="400">
                    <c:v>5</c:v>
                  </c:pt>
                  <c:pt idx="401">
                    <c:v>6</c:v>
                  </c:pt>
                  <c:pt idx="402">
                    <c:v>7</c:v>
                  </c:pt>
                  <c:pt idx="403">
                    <c:v>8</c:v>
                  </c:pt>
                  <c:pt idx="404">
                    <c:v>9</c:v>
                  </c:pt>
                  <c:pt idx="405">
                    <c:v>10</c:v>
                  </c:pt>
                  <c:pt idx="406">
                    <c:v>11</c:v>
                  </c:pt>
                  <c:pt idx="407">
                    <c:v>12</c:v>
                  </c:pt>
                  <c:pt idx="408">
                    <c:v>1</c:v>
                  </c:pt>
                  <c:pt idx="409">
                    <c:v>2</c:v>
                  </c:pt>
                  <c:pt idx="410">
                    <c:v>3</c:v>
                  </c:pt>
                  <c:pt idx="411">
                    <c:v>4</c:v>
                  </c:pt>
                  <c:pt idx="412">
                    <c:v>5</c:v>
                  </c:pt>
                  <c:pt idx="413">
                    <c:v>6</c:v>
                  </c:pt>
                  <c:pt idx="414">
                    <c:v>7</c:v>
                  </c:pt>
                  <c:pt idx="415">
                    <c:v>8</c:v>
                  </c:pt>
                  <c:pt idx="416">
                    <c:v>9</c:v>
                  </c:pt>
                  <c:pt idx="417">
                    <c:v>10</c:v>
                  </c:pt>
                  <c:pt idx="418">
                    <c:v>11</c:v>
                  </c:pt>
                  <c:pt idx="419">
                    <c:v>12</c:v>
                  </c:pt>
                  <c:pt idx="420">
                    <c:v>1</c:v>
                  </c:pt>
                  <c:pt idx="421">
                    <c:v>2</c:v>
                  </c:pt>
                  <c:pt idx="422">
                    <c:v>3</c:v>
                  </c:pt>
                  <c:pt idx="423">
                    <c:v>4</c:v>
                  </c:pt>
                  <c:pt idx="424">
                    <c:v>5</c:v>
                  </c:pt>
                  <c:pt idx="425">
                    <c:v>6</c:v>
                  </c:pt>
                  <c:pt idx="426">
                    <c:v>7</c:v>
                  </c:pt>
                  <c:pt idx="427">
                    <c:v>8</c:v>
                  </c:pt>
                  <c:pt idx="428">
                    <c:v>9</c:v>
                  </c:pt>
                  <c:pt idx="429">
                    <c:v>10</c:v>
                  </c:pt>
                  <c:pt idx="430">
                    <c:v>11</c:v>
                  </c:pt>
                  <c:pt idx="431">
                    <c:v>12</c:v>
                  </c:pt>
                  <c:pt idx="432">
                    <c:v>1</c:v>
                  </c:pt>
                  <c:pt idx="433">
                    <c:v>2</c:v>
                  </c:pt>
                  <c:pt idx="434">
                    <c:v>3</c:v>
                  </c:pt>
                  <c:pt idx="435">
                    <c:v>4</c:v>
                  </c:pt>
                  <c:pt idx="436">
                    <c:v>5</c:v>
                  </c:pt>
                </c:lvl>
                <c:lvl>
                  <c:pt idx="0">
                    <c:v>1989</c:v>
                  </c:pt>
                  <c:pt idx="12">
                    <c:v>1990</c:v>
                  </c:pt>
                  <c:pt idx="24">
                    <c:v>1991</c:v>
                  </c:pt>
                  <c:pt idx="36">
                    <c:v>1992</c:v>
                  </c:pt>
                  <c:pt idx="48">
                    <c:v>1993</c:v>
                  </c:pt>
                  <c:pt idx="60">
                    <c:v>1994</c:v>
                  </c:pt>
                  <c:pt idx="72">
                    <c:v>1995</c:v>
                  </c:pt>
                  <c:pt idx="84">
                    <c:v>1996</c:v>
                  </c:pt>
                  <c:pt idx="96">
                    <c:v>1997</c:v>
                  </c:pt>
                  <c:pt idx="108">
                    <c:v>1998</c:v>
                  </c:pt>
                  <c:pt idx="120">
                    <c:v>1999</c:v>
                  </c:pt>
                  <c:pt idx="132">
                    <c:v>2000</c:v>
                  </c:pt>
                  <c:pt idx="144">
                    <c:v>2001</c:v>
                  </c:pt>
                  <c:pt idx="156">
                    <c:v>2002</c:v>
                  </c:pt>
                  <c:pt idx="168">
                    <c:v>2003</c:v>
                  </c:pt>
                  <c:pt idx="180">
                    <c:v>2004</c:v>
                  </c:pt>
                  <c:pt idx="192">
                    <c:v>2005</c:v>
                  </c:pt>
                  <c:pt idx="204">
                    <c:v>2006</c:v>
                  </c:pt>
                  <c:pt idx="216">
                    <c:v>2007</c:v>
                  </c:pt>
                  <c:pt idx="228">
                    <c:v>2008</c:v>
                  </c:pt>
                  <c:pt idx="240">
                    <c:v>2009</c:v>
                  </c:pt>
                  <c:pt idx="252">
                    <c:v>2010</c:v>
                  </c:pt>
                  <c:pt idx="264">
                    <c:v>2011</c:v>
                  </c:pt>
                  <c:pt idx="276">
                    <c:v>2012</c:v>
                  </c:pt>
                  <c:pt idx="288">
                    <c:v>2013</c:v>
                  </c:pt>
                  <c:pt idx="300">
                    <c:v>2014</c:v>
                  </c:pt>
                  <c:pt idx="312">
                    <c:v>2015</c:v>
                  </c:pt>
                  <c:pt idx="324">
                    <c:v>2016</c:v>
                  </c:pt>
                  <c:pt idx="336">
                    <c:v>2017</c:v>
                  </c:pt>
                  <c:pt idx="348">
                    <c:v>2018</c:v>
                  </c:pt>
                  <c:pt idx="360">
                    <c:v>2019</c:v>
                  </c:pt>
                  <c:pt idx="372">
                    <c:v>2020</c:v>
                  </c:pt>
                  <c:pt idx="384">
                    <c:v>2021</c:v>
                  </c:pt>
                  <c:pt idx="396">
                    <c:v>2022</c:v>
                  </c:pt>
                  <c:pt idx="408">
                    <c:v>2023</c:v>
                  </c:pt>
                  <c:pt idx="420">
                    <c:v>2024</c:v>
                  </c:pt>
                  <c:pt idx="432">
                    <c:v>2025</c:v>
                  </c:pt>
                </c:lvl>
              </c:multiLvlStrCache>
            </c:multiLvlStrRef>
          </c:cat>
          <c:val>
            <c:numRef>
              <c:f>G!$L$2:$L$438</c:f>
              <c:numCache>
                <c:formatCode>0.0</c:formatCode>
                <c:ptCount val="437"/>
                <c:pt idx="0">
                  <c:v>88.322999999999993</c:v>
                </c:pt>
                <c:pt idx="1">
                  <c:v>82.816000000000003</c:v>
                </c:pt>
                <c:pt idx="2">
                  <c:v>90.935000000000002</c:v>
                </c:pt>
                <c:pt idx="3">
                  <c:v>98.805999999999997</c:v>
                </c:pt>
                <c:pt idx="4">
                  <c:v>90.89</c:v>
                </c:pt>
                <c:pt idx="5">
                  <c:v>94.846000000000004</c:v>
                </c:pt>
                <c:pt idx="6">
                  <c:v>92.326999999999998</c:v>
                </c:pt>
                <c:pt idx="7">
                  <c:v>98.356999999999999</c:v>
                </c:pt>
                <c:pt idx="8">
                  <c:v>94.536000000000001</c:v>
                </c:pt>
                <c:pt idx="9">
                  <c:v>93.832999999999998</c:v>
                </c:pt>
                <c:pt idx="10">
                  <c:v>94.656000000000006</c:v>
                </c:pt>
                <c:pt idx="11">
                  <c:v>99.540999999999997</c:v>
                </c:pt>
                <c:pt idx="12">
                  <c:v>91.338999999999999</c:v>
                </c:pt>
                <c:pt idx="13">
                  <c:v>100.646</c:v>
                </c:pt>
                <c:pt idx="14">
                  <c:v>101.9</c:v>
                </c:pt>
                <c:pt idx="15">
                  <c:v>107.07</c:v>
                </c:pt>
                <c:pt idx="16">
                  <c:v>107.08799999999999</c:v>
                </c:pt>
                <c:pt idx="17">
                  <c:v>103.88200000000001</c:v>
                </c:pt>
                <c:pt idx="18">
                  <c:v>103.584</c:v>
                </c:pt>
                <c:pt idx="19">
                  <c:v>108.154</c:v>
                </c:pt>
                <c:pt idx="20">
                  <c:v>102.429</c:v>
                </c:pt>
                <c:pt idx="21">
                  <c:v>107.711</c:v>
                </c:pt>
                <c:pt idx="22">
                  <c:v>99.927999999999997</c:v>
                </c:pt>
                <c:pt idx="23">
                  <c:v>107.958</c:v>
                </c:pt>
                <c:pt idx="24">
                  <c:v>104.206</c:v>
                </c:pt>
                <c:pt idx="25">
                  <c:v>103.125</c:v>
                </c:pt>
                <c:pt idx="26">
                  <c:v>99.369</c:v>
                </c:pt>
                <c:pt idx="27">
                  <c:v>98.787999999999997</c:v>
                </c:pt>
                <c:pt idx="28">
                  <c:v>102.063</c:v>
                </c:pt>
                <c:pt idx="29">
                  <c:v>99.855000000000004</c:v>
                </c:pt>
                <c:pt idx="30">
                  <c:v>107.077</c:v>
                </c:pt>
                <c:pt idx="31">
                  <c:v>108.53</c:v>
                </c:pt>
                <c:pt idx="32">
                  <c:v>100.655</c:v>
                </c:pt>
                <c:pt idx="33">
                  <c:v>106.747</c:v>
                </c:pt>
                <c:pt idx="34">
                  <c:v>110.962</c:v>
                </c:pt>
                <c:pt idx="35">
                  <c:v>111.465</c:v>
                </c:pt>
                <c:pt idx="36">
                  <c:v>108.288</c:v>
                </c:pt>
                <c:pt idx="37">
                  <c:v>105.36199999999999</c:v>
                </c:pt>
                <c:pt idx="38">
                  <c:v>107.077</c:v>
                </c:pt>
                <c:pt idx="39">
                  <c:v>105.848</c:v>
                </c:pt>
                <c:pt idx="40">
                  <c:v>106.72199999999999</c:v>
                </c:pt>
                <c:pt idx="41">
                  <c:v>103.498</c:v>
                </c:pt>
                <c:pt idx="42">
                  <c:v>103.468</c:v>
                </c:pt>
                <c:pt idx="43">
                  <c:v>103.517</c:v>
                </c:pt>
                <c:pt idx="44">
                  <c:v>105.486</c:v>
                </c:pt>
                <c:pt idx="45">
                  <c:v>98.701999999999998</c:v>
                </c:pt>
                <c:pt idx="46">
                  <c:v>104.39</c:v>
                </c:pt>
                <c:pt idx="47">
                  <c:v>100.11</c:v>
                </c:pt>
                <c:pt idx="48">
                  <c:v>105.44</c:v>
                </c:pt>
                <c:pt idx="49">
                  <c:v>109.057</c:v>
                </c:pt>
                <c:pt idx="50">
                  <c:v>110.458</c:v>
                </c:pt>
                <c:pt idx="51">
                  <c:v>100.047</c:v>
                </c:pt>
                <c:pt idx="52">
                  <c:v>104.25</c:v>
                </c:pt>
                <c:pt idx="53">
                  <c:v>97.947999999999993</c:v>
                </c:pt>
                <c:pt idx="54">
                  <c:v>98.805000000000007</c:v>
                </c:pt>
                <c:pt idx="55">
                  <c:v>99.725999999999999</c:v>
                </c:pt>
                <c:pt idx="56">
                  <c:v>100.167</c:v>
                </c:pt>
                <c:pt idx="57">
                  <c:v>96.070999999999998</c:v>
                </c:pt>
                <c:pt idx="58">
                  <c:v>97.132999999999996</c:v>
                </c:pt>
                <c:pt idx="59">
                  <c:v>87.786000000000001</c:v>
                </c:pt>
                <c:pt idx="60">
                  <c:v>96.375</c:v>
                </c:pt>
                <c:pt idx="61">
                  <c:v>95.77</c:v>
                </c:pt>
                <c:pt idx="62">
                  <c:v>101.251</c:v>
                </c:pt>
                <c:pt idx="63">
                  <c:v>94.480999999999995</c:v>
                </c:pt>
                <c:pt idx="64">
                  <c:v>87.885000000000005</c:v>
                </c:pt>
                <c:pt idx="65">
                  <c:v>96.912999999999997</c:v>
                </c:pt>
                <c:pt idx="66">
                  <c:v>93.009</c:v>
                </c:pt>
                <c:pt idx="67">
                  <c:v>90.956000000000003</c:v>
                </c:pt>
                <c:pt idx="68">
                  <c:v>91.947999999999993</c:v>
                </c:pt>
                <c:pt idx="69">
                  <c:v>93.131</c:v>
                </c:pt>
                <c:pt idx="70">
                  <c:v>94.450999999999993</c:v>
                </c:pt>
                <c:pt idx="71">
                  <c:v>94.95</c:v>
                </c:pt>
                <c:pt idx="72">
                  <c:v>89.046999999999997</c:v>
                </c:pt>
                <c:pt idx="73">
                  <c:v>100.146</c:v>
                </c:pt>
                <c:pt idx="74">
                  <c:v>101.46299999999999</c:v>
                </c:pt>
                <c:pt idx="75">
                  <c:v>106.658</c:v>
                </c:pt>
                <c:pt idx="76">
                  <c:v>89.355999999999995</c:v>
                </c:pt>
                <c:pt idx="77">
                  <c:v>89.88</c:v>
                </c:pt>
                <c:pt idx="78">
                  <c:v>89.376999999999995</c:v>
                </c:pt>
                <c:pt idx="79">
                  <c:v>88.710999999999999</c:v>
                </c:pt>
                <c:pt idx="80">
                  <c:v>87.180999999999997</c:v>
                </c:pt>
                <c:pt idx="81">
                  <c:v>85.426000000000002</c:v>
                </c:pt>
                <c:pt idx="82">
                  <c:v>87.292000000000002</c:v>
                </c:pt>
                <c:pt idx="83">
                  <c:v>90.620999999999995</c:v>
                </c:pt>
                <c:pt idx="84">
                  <c:v>88.299000000000007</c:v>
                </c:pt>
                <c:pt idx="85">
                  <c:v>99.200999999999993</c:v>
                </c:pt>
                <c:pt idx="86">
                  <c:v>96.106999999999999</c:v>
                </c:pt>
                <c:pt idx="87">
                  <c:v>90.507999999999996</c:v>
                </c:pt>
                <c:pt idx="88">
                  <c:v>90.77</c:v>
                </c:pt>
                <c:pt idx="89">
                  <c:v>89.853999999999999</c:v>
                </c:pt>
                <c:pt idx="90">
                  <c:v>94.259</c:v>
                </c:pt>
                <c:pt idx="91">
                  <c:v>87.415999999999997</c:v>
                </c:pt>
                <c:pt idx="92">
                  <c:v>97.778000000000006</c:v>
                </c:pt>
                <c:pt idx="93">
                  <c:v>99.593999999999994</c:v>
                </c:pt>
                <c:pt idx="94">
                  <c:v>100.40300000000001</c:v>
                </c:pt>
                <c:pt idx="95">
                  <c:v>98.653999999999996</c:v>
                </c:pt>
                <c:pt idx="96">
                  <c:v>108.131</c:v>
                </c:pt>
                <c:pt idx="97">
                  <c:v>102.515</c:v>
                </c:pt>
                <c:pt idx="98">
                  <c:v>115.31399999999999</c:v>
                </c:pt>
                <c:pt idx="99">
                  <c:v>109.783</c:v>
                </c:pt>
                <c:pt idx="100">
                  <c:v>115.095</c:v>
                </c:pt>
                <c:pt idx="101">
                  <c:v>111.05</c:v>
                </c:pt>
                <c:pt idx="102">
                  <c:v>107.71899999999999</c:v>
                </c:pt>
                <c:pt idx="103">
                  <c:v>99.111999999999995</c:v>
                </c:pt>
                <c:pt idx="104">
                  <c:v>100.383</c:v>
                </c:pt>
                <c:pt idx="105">
                  <c:v>98.227000000000004</c:v>
                </c:pt>
                <c:pt idx="106">
                  <c:v>97.070999999999998</c:v>
                </c:pt>
                <c:pt idx="107">
                  <c:v>99.144000000000005</c:v>
                </c:pt>
                <c:pt idx="108">
                  <c:v>103.90600000000001</c:v>
                </c:pt>
                <c:pt idx="109">
                  <c:v>105.474</c:v>
                </c:pt>
                <c:pt idx="110">
                  <c:v>103.051</c:v>
                </c:pt>
                <c:pt idx="111">
                  <c:v>95.906999999999996</c:v>
                </c:pt>
                <c:pt idx="112">
                  <c:v>97.423000000000002</c:v>
                </c:pt>
                <c:pt idx="113">
                  <c:v>99.54</c:v>
                </c:pt>
                <c:pt idx="114">
                  <c:v>98.742000000000004</c:v>
                </c:pt>
                <c:pt idx="115">
                  <c:v>94.486999999999995</c:v>
                </c:pt>
                <c:pt idx="116">
                  <c:v>97.47</c:v>
                </c:pt>
                <c:pt idx="117">
                  <c:v>105.38</c:v>
                </c:pt>
                <c:pt idx="118">
                  <c:v>100.13</c:v>
                </c:pt>
                <c:pt idx="119">
                  <c:v>98.415000000000006</c:v>
                </c:pt>
                <c:pt idx="120">
                  <c:v>104.102</c:v>
                </c:pt>
                <c:pt idx="121">
                  <c:v>104.008</c:v>
                </c:pt>
                <c:pt idx="122">
                  <c:v>106.09699999999999</c:v>
                </c:pt>
                <c:pt idx="123">
                  <c:v>91.613</c:v>
                </c:pt>
                <c:pt idx="124">
                  <c:v>99.554000000000002</c:v>
                </c:pt>
                <c:pt idx="125">
                  <c:v>99.111999999999995</c:v>
                </c:pt>
                <c:pt idx="126">
                  <c:v>98.543000000000006</c:v>
                </c:pt>
                <c:pt idx="127">
                  <c:v>101.402</c:v>
                </c:pt>
                <c:pt idx="128">
                  <c:v>106.486</c:v>
                </c:pt>
                <c:pt idx="129">
                  <c:v>102.801</c:v>
                </c:pt>
                <c:pt idx="130">
                  <c:v>104.31399999999999</c:v>
                </c:pt>
                <c:pt idx="131">
                  <c:v>97.22</c:v>
                </c:pt>
                <c:pt idx="132">
                  <c:v>104.164</c:v>
                </c:pt>
                <c:pt idx="133">
                  <c:v>111.242</c:v>
                </c:pt>
                <c:pt idx="134">
                  <c:v>110.631</c:v>
                </c:pt>
                <c:pt idx="135">
                  <c:v>113.187</c:v>
                </c:pt>
                <c:pt idx="136">
                  <c:v>104.158</c:v>
                </c:pt>
                <c:pt idx="137">
                  <c:v>107.973</c:v>
                </c:pt>
                <c:pt idx="138">
                  <c:v>108.23399999999999</c:v>
                </c:pt>
                <c:pt idx="139">
                  <c:v>105.983</c:v>
                </c:pt>
                <c:pt idx="140">
                  <c:v>98.772999999999996</c:v>
                </c:pt>
                <c:pt idx="141">
                  <c:v>103.247</c:v>
                </c:pt>
                <c:pt idx="142">
                  <c:v>102.33</c:v>
                </c:pt>
                <c:pt idx="143">
                  <c:v>108.43300000000001</c:v>
                </c:pt>
                <c:pt idx="144">
                  <c:v>98.652000000000001</c:v>
                </c:pt>
                <c:pt idx="145">
                  <c:v>109.646</c:v>
                </c:pt>
                <c:pt idx="146">
                  <c:v>107.559</c:v>
                </c:pt>
                <c:pt idx="147">
                  <c:v>105.892</c:v>
                </c:pt>
                <c:pt idx="148">
                  <c:v>102.749</c:v>
                </c:pt>
                <c:pt idx="149">
                  <c:v>105.732</c:v>
                </c:pt>
                <c:pt idx="150">
                  <c:v>108.27800000000001</c:v>
                </c:pt>
                <c:pt idx="151">
                  <c:v>109.761</c:v>
                </c:pt>
                <c:pt idx="152">
                  <c:v>105.242</c:v>
                </c:pt>
                <c:pt idx="153">
                  <c:v>105.15900000000001</c:v>
                </c:pt>
                <c:pt idx="154">
                  <c:v>99.304000000000002</c:v>
                </c:pt>
                <c:pt idx="155">
                  <c:v>101.01300000000001</c:v>
                </c:pt>
                <c:pt idx="156">
                  <c:v>105.623</c:v>
                </c:pt>
                <c:pt idx="157">
                  <c:v>111.029</c:v>
                </c:pt>
                <c:pt idx="158">
                  <c:v>113.005</c:v>
                </c:pt>
                <c:pt idx="159">
                  <c:v>110.08</c:v>
                </c:pt>
                <c:pt idx="160">
                  <c:v>113.578</c:v>
                </c:pt>
                <c:pt idx="161">
                  <c:v>108.045</c:v>
                </c:pt>
                <c:pt idx="162">
                  <c:v>109.973</c:v>
                </c:pt>
                <c:pt idx="163">
                  <c:v>112.59699999999999</c:v>
                </c:pt>
                <c:pt idx="164">
                  <c:v>112.694</c:v>
                </c:pt>
                <c:pt idx="165">
                  <c:v>111.248</c:v>
                </c:pt>
                <c:pt idx="166">
                  <c:v>114.717</c:v>
                </c:pt>
                <c:pt idx="167">
                  <c:v>114.916</c:v>
                </c:pt>
                <c:pt idx="168">
                  <c:v>114.54300000000001</c:v>
                </c:pt>
                <c:pt idx="169">
                  <c:v>112.04900000000001</c:v>
                </c:pt>
                <c:pt idx="170">
                  <c:v>112.551</c:v>
                </c:pt>
                <c:pt idx="171">
                  <c:v>108.708</c:v>
                </c:pt>
                <c:pt idx="172">
                  <c:v>112.938</c:v>
                </c:pt>
                <c:pt idx="173">
                  <c:v>108.273</c:v>
                </c:pt>
                <c:pt idx="174">
                  <c:v>107.759</c:v>
                </c:pt>
                <c:pt idx="175">
                  <c:v>110.675</c:v>
                </c:pt>
                <c:pt idx="176">
                  <c:v>111.08199999999999</c:v>
                </c:pt>
                <c:pt idx="177">
                  <c:v>112.47</c:v>
                </c:pt>
                <c:pt idx="178">
                  <c:v>111.872</c:v>
                </c:pt>
                <c:pt idx="179">
                  <c:v>109.459</c:v>
                </c:pt>
                <c:pt idx="180">
                  <c:v>115.02200000000001</c:v>
                </c:pt>
                <c:pt idx="181">
                  <c:v>118.274</c:v>
                </c:pt>
                <c:pt idx="182">
                  <c:v>118.96299999999999</c:v>
                </c:pt>
                <c:pt idx="183">
                  <c:v>119.51600000000001</c:v>
                </c:pt>
                <c:pt idx="184">
                  <c:v>115.247</c:v>
                </c:pt>
                <c:pt idx="185">
                  <c:v>116.563</c:v>
                </c:pt>
                <c:pt idx="186">
                  <c:v>113.681</c:v>
                </c:pt>
                <c:pt idx="187">
                  <c:v>114.07</c:v>
                </c:pt>
                <c:pt idx="188">
                  <c:v>117.71899999999999</c:v>
                </c:pt>
                <c:pt idx="189">
                  <c:v>115.131</c:v>
                </c:pt>
                <c:pt idx="190">
                  <c:v>113.40300000000001</c:v>
                </c:pt>
                <c:pt idx="191">
                  <c:v>105.227</c:v>
                </c:pt>
                <c:pt idx="192">
                  <c:v>123.761</c:v>
                </c:pt>
                <c:pt idx="193">
                  <c:v>121.761</c:v>
                </c:pt>
                <c:pt idx="194">
                  <c:v>122.35299999999999</c:v>
                </c:pt>
                <c:pt idx="195">
                  <c:v>127.631</c:v>
                </c:pt>
                <c:pt idx="196">
                  <c:v>116.804</c:v>
                </c:pt>
                <c:pt idx="197">
                  <c:v>116.27500000000001</c:v>
                </c:pt>
                <c:pt idx="198">
                  <c:v>116.64700000000001</c:v>
                </c:pt>
                <c:pt idx="199">
                  <c:v>113.069</c:v>
                </c:pt>
                <c:pt idx="200">
                  <c:v>119.16800000000001</c:v>
                </c:pt>
                <c:pt idx="201">
                  <c:v>114.82899999999999</c:v>
                </c:pt>
                <c:pt idx="202">
                  <c:v>121.74299999999999</c:v>
                </c:pt>
                <c:pt idx="203">
                  <c:v>123.758</c:v>
                </c:pt>
                <c:pt idx="204">
                  <c:v>128.28</c:v>
                </c:pt>
                <c:pt idx="205">
                  <c:v>130.79400000000001</c:v>
                </c:pt>
                <c:pt idx="206">
                  <c:v>132.917</c:v>
                </c:pt>
                <c:pt idx="207">
                  <c:v>142.06700000000001</c:v>
                </c:pt>
                <c:pt idx="208">
                  <c:v>123.392</c:v>
                </c:pt>
                <c:pt idx="209">
                  <c:v>127.82599999999999</c:v>
                </c:pt>
                <c:pt idx="210">
                  <c:v>128.417</c:v>
                </c:pt>
                <c:pt idx="211">
                  <c:v>131.935</c:v>
                </c:pt>
                <c:pt idx="212">
                  <c:v>129.70099999999999</c:v>
                </c:pt>
                <c:pt idx="213">
                  <c:v>134.30000000000001</c:v>
                </c:pt>
                <c:pt idx="214">
                  <c:v>137.61799999999999</c:v>
                </c:pt>
                <c:pt idx="215">
                  <c:v>145.917</c:v>
                </c:pt>
                <c:pt idx="216">
                  <c:v>134.137</c:v>
                </c:pt>
                <c:pt idx="217">
                  <c:v>138.755</c:v>
                </c:pt>
                <c:pt idx="218">
                  <c:v>139.05099999999999</c:v>
                </c:pt>
                <c:pt idx="219">
                  <c:v>141.83199999999999</c:v>
                </c:pt>
                <c:pt idx="220">
                  <c:v>138.57300000000001</c:v>
                </c:pt>
                <c:pt idx="221">
                  <c:v>137.91900000000001</c:v>
                </c:pt>
                <c:pt idx="222">
                  <c:v>121.342</c:v>
                </c:pt>
                <c:pt idx="223">
                  <c:v>147.26499999999999</c:v>
                </c:pt>
                <c:pt idx="224">
                  <c:v>145.97300000000001</c:v>
                </c:pt>
                <c:pt idx="225">
                  <c:v>150.90799999999999</c:v>
                </c:pt>
                <c:pt idx="226">
                  <c:v>148.739</c:v>
                </c:pt>
                <c:pt idx="227">
                  <c:v>154.58199999999999</c:v>
                </c:pt>
                <c:pt idx="228">
                  <c:v>148.745</c:v>
                </c:pt>
                <c:pt idx="229">
                  <c:v>151.471</c:v>
                </c:pt>
                <c:pt idx="230">
                  <c:v>150.309</c:v>
                </c:pt>
                <c:pt idx="231">
                  <c:v>147.37299999999999</c:v>
                </c:pt>
                <c:pt idx="232">
                  <c:v>151.46799999999999</c:v>
                </c:pt>
                <c:pt idx="233">
                  <c:v>145.56700000000001</c:v>
                </c:pt>
                <c:pt idx="234">
                  <c:v>145.63900000000001</c:v>
                </c:pt>
                <c:pt idx="235">
                  <c:v>138.542</c:v>
                </c:pt>
                <c:pt idx="236">
                  <c:v>140.52500000000001</c:v>
                </c:pt>
                <c:pt idx="237">
                  <c:v>132.321</c:v>
                </c:pt>
                <c:pt idx="238">
                  <c:v>118.066</c:v>
                </c:pt>
                <c:pt idx="239">
                  <c:v>99.614000000000004</c:v>
                </c:pt>
                <c:pt idx="240">
                  <c:v>78.787999999999997</c:v>
                </c:pt>
                <c:pt idx="241">
                  <c:v>57.079000000000001</c:v>
                </c:pt>
                <c:pt idx="242">
                  <c:v>62.869</c:v>
                </c:pt>
                <c:pt idx="243">
                  <c:v>69.168000000000006</c:v>
                </c:pt>
                <c:pt idx="244">
                  <c:v>87.292000000000002</c:v>
                </c:pt>
                <c:pt idx="245">
                  <c:v>91.39</c:v>
                </c:pt>
                <c:pt idx="246">
                  <c:v>95.786000000000001</c:v>
                </c:pt>
                <c:pt idx="247">
                  <c:v>101.328</c:v>
                </c:pt>
                <c:pt idx="248">
                  <c:v>110.218</c:v>
                </c:pt>
                <c:pt idx="249">
                  <c:v>110.806</c:v>
                </c:pt>
                <c:pt idx="250">
                  <c:v>118.158</c:v>
                </c:pt>
                <c:pt idx="251">
                  <c:v>114.051</c:v>
                </c:pt>
                <c:pt idx="252">
                  <c:v>117.541</c:v>
                </c:pt>
                <c:pt idx="253">
                  <c:v>115.53400000000001</c:v>
                </c:pt>
                <c:pt idx="254">
                  <c:v>121.44199999999999</c:v>
                </c:pt>
                <c:pt idx="255">
                  <c:v>114.366</c:v>
                </c:pt>
                <c:pt idx="256">
                  <c:v>119.863</c:v>
                </c:pt>
                <c:pt idx="257">
                  <c:v>117.381</c:v>
                </c:pt>
                <c:pt idx="258">
                  <c:v>117.258</c:v>
                </c:pt>
                <c:pt idx="259">
                  <c:v>122.43600000000001</c:v>
                </c:pt>
                <c:pt idx="260">
                  <c:v>123.89100000000001</c:v>
                </c:pt>
                <c:pt idx="261">
                  <c:v>106.455</c:v>
                </c:pt>
                <c:pt idx="262">
                  <c:v>109.69499999999999</c:v>
                </c:pt>
                <c:pt idx="263">
                  <c:v>108.562</c:v>
                </c:pt>
                <c:pt idx="264">
                  <c:v>112.83799999999999</c:v>
                </c:pt>
                <c:pt idx="265">
                  <c:v>109.892</c:v>
                </c:pt>
                <c:pt idx="266">
                  <c:v>52.292000000000002</c:v>
                </c:pt>
                <c:pt idx="267">
                  <c:v>46.744</c:v>
                </c:pt>
                <c:pt idx="268">
                  <c:v>78.03</c:v>
                </c:pt>
                <c:pt idx="269">
                  <c:v>98.233999999999995</c:v>
                </c:pt>
                <c:pt idx="270">
                  <c:v>107.33499999999999</c:v>
                </c:pt>
                <c:pt idx="271">
                  <c:v>120.571</c:v>
                </c:pt>
                <c:pt idx="272">
                  <c:v>116.63200000000001</c:v>
                </c:pt>
                <c:pt idx="273">
                  <c:v>127.86499999999999</c:v>
                </c:pt>
                <c:pt idx="274">
                  <c:v>111.637</c:v>
                </c:pt>
                <c:pt idx="275">
                  <c:v>123.354</c:v>
                </c:pt>
                <c:pt idx="276">
                  <c:v>126.759</c:v>
                </c:pt>
                <c:pt idx="277">
                  <c:v>127.854</c:v>
                </c:pt>
                <c:pt idx="278">
                  <c:v>125.71599999999999</c:v>
                </c:pt>
                <c:pt idx="279">
                  <c:v>127.773</c:v>
                </c:pt>
                <c:pt idx="280">
                  <c:v>121.473</c:v>
                </c:pt>
                <c:pt idx="281">
                  <c:v>119.247</c:v>
                </c:pt>
                <c:pt idx="282">
                  <c:v>122.58499999999999</c:v>
                </c:pt>
                <c:pt idx="283">
                  <c:v>120.574</c:v>
                </c:pt>
                <c:pt idx="284">
                  <c:v>107.14100000000001</c:v>
                </c:pt>
                <c:pt idx="285">
                  <c:v>104.166</c:v>
                </c:pt>
                <c:pt idx="286">
                  <c:v>98.926000000000002</c:v>
                </c:pt>
                <c:pt idx="287">
                  <c:v>105.11199999999999</c:v>
                </c:pt>
                <c:pt idx="288">
                  <c:v>111.714</c:v>
                </c:pt>
                <c:pt idx="289">
                  <c:v>111.15300000000001</c:v>
                </c:pt>
                <c:pt idx="290">
                  <c:v>109.122</c:v>
                </c:pt>
                <c:pt idx="291">
                  <c:v>117.52500000000001</c:v>
                </c:pt>
                <c:pt idx="292">
                  <c:v>116.114</c:v>
                </c:pt>
                <c:pt idx="293">
                  <c:v>114.663</c:v>
                </c:pt>
                <c:pt idx="294">
                  <c:v>119.196</c:v>
                </c:pt>
                <c:pt idx="295">
                  <c:v>116.595</c:v>
                </c:pt>
                <c:pt idx="296">
                  <c:v>121.456</c:v>
                </c:pt>
                <c:pt idx="297">
                  <c:v>118.217</c:v>
                </c:pt>
                <c:pt idx="298">
                  <c:v>114.506</c:v>
                </c:pt>
                <c:pt idx="299">
                  <c:v>114.754</c:v>
                </c:pt>
                <c:pt idx="300">
                  <c:v>125.015</c:v>
                </c:pt>
                <c:pt idx="301">
                  <c:v>118.447</c:v>
                </c:pt>
                <c:pt idx="302">
                  <c:v>122.539</c:v>
                </c:pt>
                <c:pt idx="303">
                  <c:v>118.812</c:v>
                </c:pt>
                <c:pt idx="304">
                  <c:v>124.29600000000001</c:v>
                </c:pt>
                <c:pt idx="305">
                  <c:v>117.494</c:v>
                </c:pt>
                <c:pt idx="306">
                  <c:v>116.295</c:v>
                </c:pt>
                <c:pt idx="307">
                  <c:v>112.56699999999999</c:v>
                </c:pt>
                <c:pt idx="308">
                  <c:v>114.727</c:v>
                </c:pt>
                <c:pt idx="309">
                  <c:v>106.861</c:v>
                </c:pt>
                <c:pt idx="310">
                  <c:v>103.941</c:v>
                </c:pt>
                <c:pt idx="311">
                  <c:v>108.63200000000001</c:v>
                </c:pt>
                <c:pt idx="312">
                  <c:v>115.241</c:v>
                </c:pt>
                <c:pt idx="313">
                  <c:v>113.092</c:v>
                </c:pt>
                <c:pt idx="314">
                  <c:v>112.782</c:v>
                </c:pt>
                <c:pt idx="315">
                  <c:v>110.036</c:v>
                </c:pt>
                <c:pt idx="316">
                  <c:v>111.37</c:v>
                </c:pt>
                <c:pt idx="317">
                  <c:v>112.584</c:v>
                </c:pt>
                <c:pt idx="318">
                  <c:v>111.36499999999999</c:v>
                </c:pt>
                <c:pt idx="319">
                  <c:v>111.282</c:v>
                </c:pt>
                <c:pt idx="320">
                  <c:v>115.063</c:v>
                </c:pt>
                <c:pt idx="321">
                  <c:v>114.785</c:v>
                </c:pt>
                <c:pt idx="322">
                  <c:v>112.309</c:v>
                </c:pt>
                <c:pt idx="323">
                  <c:v>112.139</c:v>
                </c:pt>
                <c:pt idx="324">
                  <c:v>119.928</c:v>
                </c:pt>
                <c:pt idx="325">
                  <c:v>107.636</c:v>
                </c:pt>
                <c:pt idx="326">
                  <c:v>115.13500000000001</c:v>
                </c:pt>
                <c:pt idx="327">
                  <c:v>106.255</c:v>
                </c:pt>
                <c:pt idx="328">
                  <c:v>116.616</c:v>
                </c:pt>
                <c:pt idx="329">
                  <c:v>114.998</c:v>
                </c:pt>
                <c:pt idx="330">
                  <c:v>116.779</c:v>
                </c:pt>
                <c:pt idx="331">
                  <c:v>118.574</c:v>
                </c:pt>
                <c:pt idx="332">
                  <c:v>118.989</c:v>
                </c:pt>
                <c:pt idx="333">
                  <c:v>119.324</c:v>
                </c:pt>
                <c:pt idx="334">
                  <c:v>121.64400000000001</c:v>
                </c:pt>
                <c:pt idx="335">
                  <c:v>120.348</c:v>
                </c:pt>
                <c:pt idx="336">
                  <c:v>121.73099999999999</c:v>
                </c:pt>
                <c:pt idx="337">
                  <c:v>120.398</c:v>
                </c:pt>
                <c:pt idx="338">
                  <c:v>119.12</c:v>
                </c:pt>
                <c:pt idx="339">
                  <c:v>127.956</c:v>
                </c:pt>
                <c:pt idx="340">
                  <c:v>119.63500000000001</c:v>
                </c:pt>
                <c:pt idx="341">
                  <c:v>119.848</c:v>
                </c:pt>
                <c:pt idx="342">
                  <c:v>118.441</c:v>
                </c:pt>
                <c:pt idx="343">
                  <c:v>123.40900000000001</c:v>
                </c:pt>
                <c:pt idx="344">
                  <c:v>124.387</c:v>
                </c:pt>
                <c:pt idx="345">
                  <c:v>122.575</c:v>
                </c:pt>
                <c:pt idx="346">
                  <c:v>119.937</c:v>
                </c:pt>
                <c:pt idx="347">
                  <c:v>126.26900000000001</c:v>
                </c:pt>
                <c:pt idx="348">
                  <c:v>115.658</c:v>
                </c:pt>
                <c:pt idx="349">
                  <c:v>125.27500000000001</c:v>
                </c:pt>
                <c:pt idx="350">
                  <c:v>125.426</c:v>
                </c:pt>
                <c:pt idx="351">
                  <c:v>129.18</c:v>
                </c:pt>
                <c:pt idx="352">
                  <c:v>124.211</c:v>
                </c:pt>
                <c:pt idx="353">
                  <c:v>117.747</c:v>
                </c:pt>
                <c:pt idx="354">
                  <c:v>110.01300000000001</c:v>
                </c:pt>
                <c:pt idx="355">
                  <c:v>121.06100000000001</c:v>
                </c:pt>
                <c:pt idx="356">
                  <c:v>119.48699999999999</c:v>
                </c:pt>
                <c:pt idx="357">
                  <c:v>125.2</c:v>
                </c:pt>
                <c:pt idx="358">
                  <c:v>122.18300000000001</c:v>
                </c:pt>
                <c:pt idx="359">
                  <c:v>125.41</c:v>
                </c:pt>
                <c:pt idx="360">
                  <c:v>123.006</c:v>
                </c:pt>
                <c:pt idx="361">
                  <c:v>126.646</c:v>
                </c:pt>
                <c:pt idx="362">
                  <c:v>123.71899999999999</c:v>
                </c:pt>
                <c:pt idx="363">
                  <c:v>131.303</c:v>
                </c:pt>
                <c:pt idx="364">
                  <c:v>135.63999999999999</c:v>
                </c:pt>
                <c:pt idx="365">
                  <c:v>121.45699999999999</c:v>
                </c:pt>
                <c:pt idx="366">
                  <c:v>122.818</c:v>
                </c:pt>
                <c:pt idx="367">
                  <c:v>122.721</c:v>
                </c:pt>
                <c:pt idx="368">
                  <c:v>122.129</c:v>
                </c:pt>
                <c:pt idx="369">
                  <c:v>110.65300000000001</c:v>
                </c:pt>
                <c:pt idx="370">
                  <c:v>114.652</c:v>
                </c:pt>
                <c:pt idx="371">
                  <c:v>111.93</c:v>
                </c:pt>
                <c:pt idx="372">
                  <c:v>119.46899999999999</c:v>
                </c:pt>
                <c:pt idx="373">
                  <c:v>114.527</c:v>
                </c:pt>
                <c:pt idx="374">
                  <c:v>109.6</c:v>
                </c:pt>
                <c:pt idx="375">
                  <c:v>64.266999999999996</c:v>
                </c:pt>
                <c:pt idx="376">
                  <c:v>49.747999999999998</c:v>
                </c:pt>
                <c:pt idx="377">
                  <c:v>64.304000000000002</c:v>
                </c:pt>
                <c:pt idx="378">
                  <c:v>89.778000000000006</c:v>
                </c:pt>
                <c:pt idx="379">
                  <c:v>103.74</c:v>
                </c:pt>
                <c:pt idx="380">
                  <c:v>118.21</c:v>
                </c:pt>
                <c:pt idx="381">
                  <c:v>121.77200000000001</c:v>
                </c:pt>
                <c:pt idx="382">
                  <c:v>113.384</c:v>
                </c:pt>
                <c:pt idx="383">
                  <c:v>112.25</c:v>
                </c:pt>
                <c:pt idx="384">
                  <c:v>111.61799999999999</c:v>
                </c:pt>
                <c:pt idx="385">
                  <c:v>99.173000000000002</c:v>
                </c:pt>
                <c:pt idx="386">
                  <c:v>110.729</c:v>
                </c:pt>
                <c:pt idx="387">
                  <c:v>110.08199999999999</c:v>
                </c:pt>
                <c:pt idx="388">
                  <c:v>93.131</c:v>
                </c:pt>
                <c:pt idx="389">
                  <c:v>104.44</c:v>
                </c:pt>
                <c:pt idx="390">
                  <c:v>97.605000000000004</c:v>
                </c:pt>
                <c:pt idx="391">
                  <c:v>86.105000000000004</c:v>
                </c:pt>
                <c:pt idx="392">
                  <c:v>56.570999999999998</c:v>
                </c:pt>
                <c:pt idx="393">
                  <c:v>71.3</c:v>
                </c:pt>
                <c:pt idx="394">
                  <c:v>104.238</c:v>
                </c:pt>
                <c:pt idx="395">
                  <c:v>103.035</c:v>
                </c:pt>
                <c:pt idx="396">
                  <c:v>90.506</c:v>
                </c:pt>
                <c:pt idx="397">
                  <c:v>95.361000000000004</c:v>
                </c:pt>
                <c:pt idx="398">
                  <c:v>89.486999999999995</c:v>
                </c:pt>
                <c:pt idx="399">
                  <c:v>89.846999999999994</c:v>
                </c:pt>
                <c:pt idx="400">
                  <c:v>75.308999999999997</c:v>
                </c:pt>
                <c:pt idx="401">
                  <c:v>91.283000000000001</c:v>
                </c:pt>
                <c:pt idx="402">
                  <c:v>95.707999999999998</c:v>
                </c:pt>
                <c:pt idx="403">
                  <c:v>101.93899999999999</c:v>
                </c:pt>
                <c:pt idx="404">
                  <c:v>102.736</c:v>
                </c:pt>
                <c:pt idx="405">
                  <c:v>98.507000000000005</c:v>
                </c:pt>
                <c:pt idx="406">
                  <c:v>103.27500000000001</c:v>
                </c:pt>
                <c:pt idx="407">
                  <c:v>100.21899999999999</c:v>
                </c:pt>
                <c:pt idx="408" formatCode="General">
                  <c:v>96.912000000000006</c:v>
                </c:pt>
                <c:pt idx="409" formatCode="General">
                  <c:v>106.173</c:v>
                </c:pt>
                <c:pt idx="410" formatCode="General">
                  <c:v>111.11499999999999</c:v>
                </c:pt>
                <c:pt idx="411" formatCode="General">
                  <c:v>121.41500000000001</c:v>
                </c:pt>
                <c:pt idx="412" formatCode="General">
                  <c:v>114.758</c:v>
                </c:pt>
                <c:pt idx="413" formatCode="General">
                  <c:v>110.762</c:v>
                </c:pt>
                <c:pt idx="414" formatCode="General">
                  <c:v>114.042</c:v>
                </c:pt>
                <c:pt idx="415" formatCode="General">
                  <c:v>112.188</c:v>
                </c:pt>
                <c:pt idx="416" formatCode="General">
                  <c:v>124.619</c:v>
                </c:pt>
                <c:pt idx="417" formatCode="General">
                  <c:v>120.48699999999999</c:v>
                </c:pt>
                <c:pt idx="418" formatCode="General">
                  <c:v>119.595</c:v>
                </c:pt>
                <c:pt idx="419" formatCode="General">
                  <c:v>118.166</c:v>
                </c:pt>
                <c:pt idx="420" formatCode="General">
                  <c:v>98.703000000000003</c:v>
                </c:pt>
                <c:pt idx="421" formatCode="General">
                  <c:v>96.647000000000006</c:v>
                </c:pt>
                <c:pt idx="422" formatCode="General">
                  <c:v>100.40900000000001</c:v>
                </c:pt>
                <c:pt idx="423" formatCode="General">
                  <c:v>105.024</c:v>
                </c:pt>
                <c:pt idx="424" formatCode="General">
                  <c:v>115.95399999999999</c:v>
                </c:pt>
                <c:pt idx="425" formatCode="General">
                  <c:v>105.068</c:v>
                </c:pt>
                <c:pt idx="426" formatCode="General">
                  <c:v>108.655</c:v>
                </c:pt>
                <c:pt idx="427" formatCode="General">
                  <c:v>96.936000000000007</c:v>
                </c:pt>
                <c:pt idx="428" formatCode="General">
                  <c:v>111.774</c:v>
                </c:pt>
                <c:pt idx="429" formatCode="General">
                  <c:v>117.39700000000001</c:v>
                </c:pt>
                <c:pt idx="430" formatCode="General">
                  <c:v>107.771</c:v>
                </c:pt>
                <c:pt idx="431" formatCode="General">
                  <c:v>106.465</c:v>
                </c:pt>
                <c:pt idx="432" formatCode="General">
                  <c:v>110.605</c:v>
                </c:pt>
                <c:pt idx="433" formatCode="General">
                  <c:v>107.627</c:v>
                </c:pt>
                <c:pt idx="434" formatCode="General">
                  <c:v>102.46599999999999</c:v>
                </c:pt>
                <c:pt idx="435" formatCode="General">
                  <c:v>108.34699999999999</c:v>
                </c:pt>
                <c:pt idx="436" formatCode="General">
                  <c:v>114.214</c:v>
                </c:pt>
              </c:numCache>
            </c:numRef>
          </c:val>
          <c:smooth val="0"/>
          <c:extLst>
            <c:ext xmlns:c16="http://schemas.microsoft.com/office/drawing/2014/chart" uri="{C3380CC4-5D6E-409C-BE32-E72D297353CC}">
              <c16:uniqueId val="{00000000-9BA7-4641-ADC5-EEADDC88FC0F}"/>
            </c:ext>
          </c:extLst>
        </c:ser>
        <c:ser>
          <c:idx val="9"/>
          <c:order val="9"/>
          <c:tx>
            <c:strRef>
              <c:f>G!$M$1</c:f>
              <c:strCache>
                <c:ptCount val="1"/>
                <c:pt idx="0">
                  <c:v>季節調整済指数</c:v>
                </c:pt>
              </c:strCache>
            </c:strRef>
          </c:tx>
          <c:spPr>
            <a:ln w="28575" cap="rnd">
              <a:solidFill>
                <a:schemeClr val="accent1">
                  <a:shade val="42000"/>
                </a:schemeClr>
              </a:solidFill>
              <a:round/>
            </a:ln>
            <a:effectLst/>
          </c:spPr>
          <c:marker>
            <c:symbol val="circle"/>
            <c:size val="5"/>
            <c:spPr>
              <a:solidFill>
                <a:schemeClr val="accent1">
                  <a:shade val="42000"/>
                </a:schemeClr>
              </a:solidFill>
              <a:ln w="9525">
                <a:solidFill>
                  <a:schemeClr val="accent1">
                    <a:shade val="42000"/>
                  </a:schemeClr>
                </a:solidFill>
              </a:ln>
              <a:effectLst/>
            </c:spPr>
          </c:marker>
          <c:cat>
            <c:multiLvlStrRef>
              <c:f>G!$B$2:$C$438</c:f>
              <c:multiLvlStrCache>
                <c:ptCount val="437"/>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pt idx="48">
                    <c:v>1</c:v>
                  </c:pt>
                  <c:pt idx="49">
                    <c:v>2</c:v>
                  </c:pt>
                  <c:pt idx="50">
                    <c:v>3</c:v>
                  </c:pt>
                  <c:pt idx="51">
                    <c:v>4</c:v>
                  </c:pt>
                  <c:pt idx="52">
                    <c:v>5</c:v>
                  </c:pt>
                  <c:pt idx="53">
                    <c:v>6</c:v>
                  </c:pt>
                  <c:pt idx="54">
                    <c:v>7</c:v>
                  </c:pt>
                  <c:pt idx="55">
                    <c:v>8</c:v>
                  </c:pt>
                  <c:pt idx="56">
                    <c:v>9</c:v>
                  </c:pt>
                  <c:pt idx="57">
                    <c:v>10</c:v>
                  </c:pt>
                  <c:pt idx="58">
                    <c:v>11</c:v>
                  </c:pt>
                  <c:pt idx="59">
                    <c:v>12</c:v>
                  </c:pt>
                  <c:pt idx="60">
                    <c:v>1</c:v>
                  </c:pt>
                  <c:pt idx="61">
                    <c:v>2</c:v>
                  </c:pt>
                  <c:pt idx="62">
                    <c:v>3</c:v>
                  </c:pt>
                  <c:pt idx="63">
                    <c:v>4</c:v>
                  </c:pt>
                  <c:pt idx="64">
                    <c:v>5</c:v>
                  </c:pt>
                  <c:pt idx="65">
                    <c:v>6</c:v>
                  </c:pt>
                  <c:pt idx="66">
                    <c:v>7</c:v>
                  </c:pt>
                  <c:pt idx="67">
                    <c:v>8</c:v>
                  </c:pt>
                  <c:pt idx="68">
                    <c:v>9</c:v>
                  </c:pt>
                  <c:pt idx="69">
                    <c:v>10</c:v>
                  </c:pt>
                  <c:pt idx="70">
                    <c:v>11</c:v>
                  </c:pt>
                  <c:pt idx="71">
                    <c:v>12</c:v>
                  </c:pt>
                  <c:pt idx="72">
                    <c:v>1</c:v>
                  </c:pt>
                  <c:pt idx="73">
                    <c:v>2</c:v>
                  </c:pt>
                  <c:pt idx="74">
                    <c:v>3</c:v>
                  </c:pt>
                  <c:pt idx="75">
                    <c:v>4</c:v>
                  </c:pt>
                  <c:pt idx="76">
                    <c:v>5</c:v>
                  </c:pt>
                  <c:pt idx="77">
                    <c:v>6</c:v>
                  </c:pt>
                  <c:pt idx="78">
                    <c:v>7</c:v>
                  </c:pt>
                  <c:pt idx="79">
                    <c:v>8</c:v>
                  </c:pt>
                  <c:pt idx="80">
                    <c:v>9</c:v>
                  </c:pt>
                  <c:pt idx="81">
                    <c:v>10</c:v>
                  </c:pt>
                  <c:pt idx="82">
                    <c:v>11</c:v>
                  </c:pt>
                  <c:pt idx="83">
                    <c:v>12</c:v>
                  </c:pt>
                  <c:pt idx="84">
                    <c:v>1</c:v>
                  </c:pt>
                  <c:pt idx="85">
                    <c:v>2</c:v>
                  </c:pt>
                  <c:pt idx="86">
                    <c:v>3</c:v>
                  </c:pt>
                  <c:pt idx="87">
                    <c:v>4</c:v>
                  </c:pt>
                  <c:pt idx="88">
                    <c:v>5</c:v>
                  </c:pt>
                  <c:pt idx="89">
                    <c:v>6</c:v>
                  </c:pt>
                  <c:pt idx="90">
                    <c:v>7</c:v>
                  </c:pt>
                  <c:pt idx="91">
                    <c:v>8</c:v>
                  </c:pt>
                  <c:pt idx="92">
                    <c:v>9</c:v>
                  </c:pt>
                  <c:pt idx="93">
                    <c:v>10</c:v>
                  </c:pt>
                  <c:pt idx="94">
                    <c:v>11</c:v>
                  </c:pt>
                  <c:pt idx="95">
                    <c:v>12</c:v>
                  </c:pt>
                  <c:pt idx="96">
                    <c:v>1</c:v>
                  </c:pt>
                  <c:pt idx="97">
                    <c:v>2</c:v>
                  </c:pt>
                  <c:pt idx="98">
                    <c:v>3</c:v>
                  </c:pt>
                  <c:pt idx="99">
                    <c:v>4</c:v>
                  </c:pt>
                  <c:pt idx="100">
                    <c:v>5</c:v>
                  </c:pt>
                  <c:pt idx="101">
                    <c:v>6</c:v>
                  </c:pt>
                  <c:pt idx="102">
                    <c:v>7</c:v>
                  </c:pt>
                  <c:pt idx="103">
                    <c:v>8</c:v>
                  </c:pt>
                  <c:pt idx="104">
                    <c:v>9</c:v>
                  </c:pt>
                  <c:pt idx="105">
                    <c:v>10</c:v>
                  </c:pt>
                  <c:pt idx="106">
                    <c:v>11</c:v>
                  </c:pt>
                  <c:pt idx="107">
                    <c:v>12</c:v>
                  </c:pt>
                  <c:pt idx="108">
                    <c:v>1</c:v>
                  </c:pt>
                  <c:pt idx="109">
                    <c:v>2</c:v>
                  </c:pt>
                  <c:pt idx="110">
                    <c:v>3</c:v>
                  </c:pt>
                  <c:pt idx="111">
                    <c:v>4</c:v>
                  </c:pt>
                  <c:pt idx="112">
                    <c:v>5</c:v>
                  </c:pt>
                  <c:pt idx="113">
                    <c:v>6</c:v>
                  </c:pt>
                  <c:pt idx="114">
                    <c:v>7</c:v>
                  </c:pt>
                  <c:pt idx="115">
                    <c:v>8</c:v>
                  </c:pt>
                  <c:pt idx="116">
                    <c:v>9</c:v>
                  </c:pt>
                  <c:pt idx="117">
                    <c:v>10</c:v>
                  </c:pt>
                  <c:pt idx="118">
                    <c:v>11</c:v>
                  </c:pt>
                  <c:pt idx="119">
                    <c:v>12</c:v>
                  </c:pt>
                  <c:pt idx="120">
                    <c:v>1</c:v>
                  </c:pt>
                  <c:pt idx="121">
                    <c:v>2</c:v>
                  </c:pt>
                  <c:pt idx="122">
                    <c:v>3</c:v>
                  </c:pt>
                  <c:pt idx="123">
                    <c:v>4</c:v>
                  </c:pt>
                  <c:pt idx="124">
                    <c:v>5</c:v>
                  </c:pt>
                  <c:pt idx="125">
                    <c:v>6</c:v>
                  </c:pt>
                  <c:pt idx="126">
                    <c:v>7</c:v>
                  </c:pt>
                  <c:pt idx="127">
                    <c:v>8</c:v>
                  </c:pt>
                  <c:pt idx="128">
                    <c:v>9</c:v>
                  </c:pt>
                  <c:pt idx="129">
                    <c:v>10</c:v>
                  </c:pt>
                  <c:pt idx="130">
                    <c:v>11</c:v>
                  </c:pt>
                  <c:pt idx="131">
                    <c:v>12</c:v>
                  </c:pt>
                  <c:pt idx="132">
                    <c:v>1</c:v>
                  </c:pt>
                  <c:pt idx="133">
                    <c:v>2</c:v>
                  </c:pt>
                  <c:pt idx="134">
                    <c:v>3</c:v>
                  </c:pt>
                  <c:pt idx="135">
                    <c:v>4</c:v>
                  </c:pt>
                  <c:pt idx="136">
                    <c:v>5</c:v>
                  </c:pt>
                  <c:pt idx="137">
                    <c:v>6</c:v>
                  </c:pt>
                  <c:pt idx="138">
                    <c:v>7</c:v>
                  </c:pt>
                  <c:pt idx="139">
                    <c:v>8</c:v>
                  </c:pt>
                  <c:pt idx="140">
                    <c:v>9</c:v>
                  </c:pt>
                  <c:pt idx="141">
                    <c:v>10</c:v>
                  </c:pt>
                  <c:pt idx="142">
                    <c:v>11</c:v>
                  </c:pt>
                  <c:pt idx="143">
                    <c:v>12</c:v>
                  </c:pt>
                  <c:pt idx="144">
                    <c:v>1</c:v>
                  </c:pt>
                  <c:pt idx="145">
                    <c:v>2</c:v>
                  </c:pt>
                  <c:pt idx="146">
                    <c:v>3</c:v>
                  </c:pt>
                  <c:pt idx="147">
                    <c:v>4</c:v>
                  </c:pt>
                  <c:pt idx="148">
                    <c:v>5</c:v>
                  </c:pt>
                  <c:pt idx="149">
                    <c:v>6</c:v>
                  </c:pt>
                  <c:pt idx="150">
                    <c:v>7</c:v>
                  </c:pt>
                  <c:pt idx="151">
                    <c:v>8</c:v>
                  </c:pt>
                  <c:pt idx="152">
                    <c:v>9</c:v>
                  </c:pt>
                  <c:pt idx="153">
                    <c:v>10</c:v>
                  </c:pt>
                  <c:pt idx="154">
                    <c:v>11</c:v>
                  </c:pt>
                  <c:pt idx="155">
                    <c:v>12</c:v>
                  </c:pt>
                  <c:pt idx="156">
                    <c:v>1</c:v>
                  </c:pt>
                  <c:pt idx="157">
                    <c:v>2</c:v>
                  </c:pt>
                  <c:pt idx="158">
                    <c:v>3</c:v>
                  </c:pt>
                  <c:pt idx="159">
                    <c:v>4</c:v>
                  </c:pt>
                  <c:pt idx="160">
                    <c:v>5</c:v>
                  </c:pt>
                  <c:pt idx="161">
                    <c:v>6</c:v>
                  </c:pt>
                  <c:pt idx="162">
                    <c:v>7</c:v>
                  </c:pt>
                  <c:pt idx="163">
                    <c:v>8</c:v>
                  </c:pt>
                  <c:pt idx="164">
                    <c:v>9</c:v>
                  </c:pt>
                  <c:pt idx="165">
                    <c:v>10</c:v>
                  </c:pt>
                  <c:pt idx="166">
                    <c:v>11</c:v>
                  </c:pt>
                  <c:pt idx="167">
                    <c:v>12</c:v>
                  </c:pt>
                  <c:pt idx="168">
                    <c:v>1</c:v>
                  </c:pt>
                  <c:pt idx="169">
                    <c:v>2</c:v>
                  </c:pt>
                  <c:pt idx="170">
                    <c:v>3</c:v>
                  </c:pt>
                  <c:pt idx="171">
                    <c:v>4</c:v>
                  </c:pt>
                  <c:pt idx="172">
                    <c:v>5</c:v>
                  </c:pt>
                  <c:pt idx="173">
                    <c:v>6</c:v>
                  </c:pt>
                  <c:pt idx="174">
                    <c:v>7</c:v>
                  </c:pt>
                  <c:pt idx="175">
                    <c:v>8</c:v>
                  </c:pt>
                  <c:pt idx="176">
                    <c:v>9</c:v>
                  </c:pt>
                  <c:pt idx="177">
                    <c:v>10</c:v>
                  </c:pt>
                  <c:pt idx="178">
                    <c:v>11</c:v>
                  </c:pt>
                  <c:pt idx="179">
                    <c:v>12</c:v>
                  </c:pt>
                  <c:pt idx="180">
                    <c:v>1</c:v>
                  </c:pt>
                  <c:pt idx="181">
                    <c:v>2</c:v>
                  </c:pt>
                  <c:pt idx="182">
                    <c:v>3</c:v>
                  </c:pt>
                  <c:pt idx="183">
                    <c:v>4</c:v>
                  </c:pt>
                  <c:pt idx="184">
                    <c:v>5</c:v>
                  </c:pt>
                  <c:pt idx="185">
                    <c:v>6</c:v>
                  </c:pt>
                  <c:pt idx="186">
                    <c:v>7</c:v>
                  </c:pt>
                  <c:pt idx="187">
                    <c:v>8</c:v>
                  </c:pt>
                  <c:pt idx="188">
                    <c:v>9</c:v>
                  </c:pt>
                  <c:pt idx="189">
                    <c:v>10</c:v>
                  </c:pt>
                  <c:pt idx="190">
                    <c:v>11</c:v>
                  </c:pt>
                  <c:pt idx="191">
                    <c:v>12</c:v>
                  </c:pt>
                  <c:pt idx="192">
                    <c:v>1</c:v>
                  </c:pt>
                  <c:pt idx="193">
                    <c:v>2</c:v>
                  </c:pt>
                  <c:pt idx="194">
                    <c:v>3</c:v>
                  </c:pt>
                  <c:pt idx="195">
                    <c:v>4</c:v>
                  </c:pt>
                  <c:pt idx="196">
                    <c:v>5</c:v>
                  </c:pt>
                  <c:pt idx="197">
                    <c:v>6</c:v>
                  </c:pt>
                  <c:pt idx="198">
                    <c:v>7</c:v>
                  </c:pt>
                  <c:pt idx="199">
                    <c:v>8</c:v>
                  </c:pt>
                  <c:pt idx="200">
                    <c:v>9</c:v>
                  </c:pt>
                  <c:pt idx="201">
                    <c:v>10</c:v>
                  </c:pt>
                  <c:pt idx="202">
                    <c:v>11</c:v>
                  </c:pt>
                  <c:pt idx="203">
                    <c:v>12</c:v>
                  </c:pt>
                  <c:pt idx="204">
                    <c:v>1</c:v>
                  </c:pt>
                  <c:pt idx="205">
                    <c:v>2</c:v>
                  </c:pt>
                  <c:pt idx="206">
                    <c:v>3</c:v>
                  </c:pt>
                  <c:pt idx="207">
                    <c:v>4</c:v>
                  </c:pt>
                  <c:pt idx="208">
                    <c:v>5</c:v>
                  </c:pt>
                  <c:pt idx="209">
                    <c:v>6</c:v>
                  </c:pt>
                  <c:pt idx="210">
                    <c:v>7</c:v>
                  </c:pt>
                  <c:pt idx="211">
                    <c:v>8</c:v>
                  </c:pt>
                  <c:pt idx="212">
                    <c:v>9</c:v>
                  </c:pt>
                  <c:pt idx="213">
                    <c:v>10</c:v>
                  </c:pt>
                  <c:pt idx="214">
                    <c:v>11</c:v>
                  </c:pt>
                  <c:pt idx="215">
                    <c:v>12</c:v>
                  </c:pt>
                  <c:pt idx="216">
                    <c:v>1</c:v>
                  </c:pt>
                  <c:pt idx="217">
                    <c:v>2</c:v>
                  </c:pt>
                  <c:pt idx="218">
                    <c:v>3</c:v>
                  </c:pt>
                  <c:pt idx="219">
                    <c:v>4</c:v>
                  </c:pt>
                  <c:pt idx="220">
                    <c:v>5</c:v>
                  </c:pt>
                  <c:pt idx="221">
                    <c:v>6</c:v>
                  </c:pt>
                  <c:pt idx="222">
                    <c:v>7</c:v>
                  </c:pt>
                  <c:pt idx="223">
                    <c:v>8</c:v>
                  </c:pt>
                  <c:pt idx="224">
                    <c:v>9</c:v>
                  </c:pt>
                  <c:pt idx="225">
                    <c:v>10</c:v>
                  </c:pt>
                  <c:pt idx="226">
                    <c:v>11</c:v>
                  </c:pt>
                  <c:pt idx="227">
                    <c:v>12</c:v>
                  </c:pt>
                  <c:pt idx="228">
                    <c:v>1</c:v>
                  </c:pt>
                  <c:pt idx="229">
                    <c:v>2</c:v>
                  </c:pt>
                  <c:pt idx="230">
                    <c:v>3</c:v>
                  </c:pt>
                  <c:pt idx="231">
                    <c:v>4</c:v>
                  </c:pt>
                  <c:pt idx="232">
                    <c:v>5</c:v>
                  </c:pt>
                  <c:pt idx="233">
                    <c:v>6</c:v>
                  </c:pt>
                  <c:pt idx="234">
                    <c:v>7</c:v>
                  </c:pt>
                  <c:pt idx="235">
                    <c:v>8</c:v>
                  </c:pt>
                  <c:pt idx="236">
                    <c:v>9</c:v>
                  </c:pt>
                  <c:pt idx="237">
                    <c:v>10</c:v>
                  </c:pt>
                  <c:pt idx="238">
                    <c:v>11</c:v>
                  </c:pt>
                  <c:pt idx="239">
                    <c:v>12</c:v>
                  </c:pt>
                  <c:pt idx="240">
                    <c:v>1</c:v>
                  </c:pt>
                  <c:pt idx="241">
                    <c:v>2</c:v>
                  </c:pt>
                  <c:pt idx="242">
                    <c:v>3</c:v>
                  </c:pt>
                  <c:pt idx="243">
                    <c:v>4</c:v>
                  </c:pt>
                  <c:pt idx="244">
                    <c:v>5</c:v>
                  </c:pt>
                  <c:pt idx="245">
                    <c:v>6</c:v>
                  </c:pt>
                  <c:pt idx="246">
                    <c:v>7</c:v>
                  </c:pt>
                  <c:pt idx="247">
                    <c:v>8</c:v>
                  </c:pt>
                  <c:pt idx="248">
                    <c:v>9</c:v>
                  </c:pt>
                  <c:pt idx="249">
                    <c:v>10</c:v>
                  </c:pt>
                  <c:pt idx="250">
                    <c:v>11</c:v>
                  </c:pt>
                  <c:pt idx="251">
                    <c:v>12</c:v>
                  </c:pt>
                  <c:pt idx="252">
                    <c:v>1</c:v>
                  </c:pt>
                  <c:pt idx="253">
                    <c:v>2</c:v>
                  </c:pt>
                  <c:pt idx="254">
                    <c:v>3</c:v>
                  </c:pt>
                  <c:pt idx="255">
                    <c:v>4</c:v>
                  </c:pt>
                  <c:pt idx="256">
                    <c:v>5</c:v>
                  </c:pt>
                  <c:pt idx="257">
                    <c:v>6</c:v>
                  </c:pt>
                  <c:pt idx="258">
                    <c:v>7</c:v>
                  </c:pt>
                  <c:pt idx="259">
                    <c:v>8</c:v>
                  </c:pt>
                  <c:pt idx="260">
                    <c:v>9</c:v>
                  </c:pt>
                  <c:pt idx="261">
                    <c:v>10</c:v>
                  </c:pt>
                  <c:pt idx="262">
                    <c:v>11</c:v>
                  </c:pt>
                  <c:pt idx="263">
                    <c:v>12</c:v>
                  </c:pt>
                  <c:pt idx="264">
                    <c:v>1</c:v>
                  </c:pt>
                  <c:pt idx="265">
                    <c:v>2</c:v>
                  </c:pt>
                  <c:pt idx="266">
                    <c:v>3</c:v>
                  </c:pt>
                  <c:pt idx="267">
                    <c:v>4</c:v>
                  </c:pt>
                  <c:pt idx="268">
                    <c:v>5</c:v>
                  </c:pt>
                  <c:pt idx="269">
                    <c:v>6</c:v>
                  </c:pt>
                  <c:pt idx="270">
                    <c:v>7</c:v>
                  </c:pt>
                  <c:pt idx="271">
                    <c:v>8</c:v>
                  </c:pt>
                  <c:pt idx="272">
                    <c:v>9</c:v>
                  </c:pt>
                  <c:pt idx="273">
                    <c:v>10</c:v>
                  </c:pt>
                  <c:pt idx="274">
                    <c:v>11</c:v>
                  </c:pt>
                  <c:pt idx="275">
                    <c:v>12</c:v>
                  </c:pt>
                  <c:pt idx="276">
                    <c:v>1</c:v>
                  </c:pt>
                  <c:pt idx="277">
                    <c:v>2</c:v>
                  </c:pt>
                  <c:pt idx="278">
                    <c:v>3</c:v>
                  </c:pt>
                  <c:pt idx="279">
                    <c:v>4</c:v>
                  </c:pt>
                  <c:pt idx="280">
                    <c:v>5</c:v>
                  </c:pt>
                  <c:pt idx="281">
                    <c:v>6</c:v>
                  </c:pt>
                  <c:pt idx="282">
                    <c:v>7</c:v>
                  </c:pt>
                  <c:pt idx="283">
                    <c:v>8</c:v>
                  </c:pt>
                  <c:pt idx="284">
                    <c:v>9</c:v>
                  </c:pt>
                  <c:pt idx="285">
                    <c:v>10</c:v>
                  </c:pt>
                  <c:pt idx="286">
                    <c:v>11</c:v>
                  </c:pt>
                  <c:pt idx="287">
                    <c:v>12</c:v>
                  </c:pt>
                  <c:pt idx="288">
                    <c:v>1</c:v>
                  </c:pt>
                  <c:pt idx="289">
                    <c:v>2</c:v>
                  </c:pt>
                  <c:pt idx="290">
                    <c:v>3</c:v>
                  </c:pt>
                  <c:pt idx="291">
                    <c:v>4</c:v>
                  </c:pt>
                  <c:pt idx="292">
                    <c:v>5</c:v>
                  </c:pt>
                  <c:pt idx="293">
                    <c:v>6</c:v>
                  </c:pt>
                  <c:pt idx="294">
                    <c:v>7</c:v>
                  </c:pt>
                  <c:pt idx="295">
                    <c:v>8</c:v>
                  </c:pt>
                  <c:pt idx="296">
                    <c:v>9</c:v>
                  </c:pt>
                  <c:pt idx="297">
                    <c:v>10</c:v>
                  </c:pt>
                  <c:pt idx="298">
                    <c:v>11</c:v>
                  </c:pt>
                  <c:pt idx="299">
                    <c:v>12</c:v>
                  </c:pt>
                  <c:pt idx="300">
                    <c:v>1</c:v>
                  </c:pt>
                  <c:pt idx="301">
                    <c:v>2</c:v>
                  </c:pt>
                  <c:pt idx="302">
                    <c:v>3</c:v>
                  </c:pt>
                  <c:pt idx="303">
                    <c:v>4</c:v>
                  </c:pt>
                  <c:pt idx="304">
                    <c:v>5</c:v>
                  </c:pt>
                  <c:pt idx="305">
                    <c:v>6</c:v>
                  </c:pt>
                  <c:pt idx="306">
                    <c:v>7</c:v>
                  </c:pt>
                  <c:pt idx="307">
                    <c:v>8</c:v>
                  </c:pt>
                  <c:pt idx="308">
                    <c:v>9</c:v>
                  </c:pt>
                  <c:pt idx="309">
                    <c:v>10</c:v>
                  </c:pt>
                  <c:pt idx="310">
                    <c:v>11</c:v>
                  </c:pt>
                  <c:pt idx="311">
                    <c:v>12</c:v>
                  </c:pt>
                  <c:pt idx="312">
                    <c:v>1</c:v>
                  </c:pt>
                  <c:pt idx="313">
                    <c:v>2</c:v>
                  </c:pt>
                  <c:pt idx="314">
                    <c:v>3</c:v>
                  </c:pt>
                  <c:pt idx="315">
                    <c:v>4</c:v>
                  </c:pt>
                  <c:pt idx="316">
                    <c:v>5</c:v>
                  </c:pt>
                  <c:pt idx="317">
                    <c:v>6</c:v>
                  </c:pt>
                  <c:pt idx="318">
                    <c:v>7</c:v>
                  </c:pt>
                  <c:pt idx="319">
                    <c:v>8</c:v>
                  </c:pt>
                  <c:pt idx="320">
                    <c:v>9</c:v>
                  </c:pt>
                  <c:pt idx="321">
                    <c:v>10</c:v>
                  </c:pt>
                  <c:pt idx="322">
                    <c:v>11</c:v>
                  </c:pt>
                  <c:pt idx="323">
                    <c:v>12</c:v>
                  </c:pt>
                  <c:pt idx="324">
                    <c:v>1</c:v>
                  </c:pt>
                  <c:pt idx="325">
                    <c:v>2</c:v>
                  </c:pt>
                  <c:pt idx="326">
                    <c:v>3</c:v>
                  </c:pt>
                  <c:pt idx="327">
                    <c:v>4</c:v>
                  </c:pt>
                  <c:pt idx="328">
                    <c:v>5</c:v>
                  </c:pt>
                  <c:pt idx="329">
                    <c:v>6</c:v>
                  </c:pt>
                  <c:pt idx="330">
                    <c:v>7</c:v>
                  </c:pt>
                  <c:pt idx="331">
                    <c:v>8</c:v>
                  </c:pt>
                  <c:pt idx="332">
                    <c:v>9</c:v>
                  </c:pt>
                  <c:pt idx="333">
                    <c:v>10</c:v>
                  </c:pt>
                  <c:pt idx="334">
                    <c:v>11</c:v>
                  </c:pt>
                  <c:pt idx="335">
                    <c:v>12</c:v>
                  </c:pt>
                  <c:pt idx="336">
                    <c:v>1</c:v>
                  </c:pt>
                  <c:pt idx="337">
                    <c:v>2</c:v>
                  </c:pt>
                  <c:pt idx="338">
                    <c:v>3</c:v>
                  </c:pt>
                  <c:pt idx="339">
                    <c:v>4</c:v>
                  </c:pt>
                  <c:pt idx="340">
                    <c:v>5</c:v>
                  </c:pt>
                  <c:pt idx="341">
                    <c:v>6</c:v>
                  </c:pt>
                  <c:pt idx="342">
                    <c:v>7</c:v>
                  </c:pt>
                  <c:pt idx="343">
                    <c:v>8</c:v>
                  </c:pt>
                  <c:pt idx="344">
                    <c:v>9</c:v>
                  </c:pt>
                  <c:pt idx="345">
                    <c:v>10</c:v>
                  </c:pt>
                  <c:pt idx="346">
                    <c:v>11</c:v>
                  </c:pt>
                  <c:pt idx="347">
                    <c:v>12</c:v>
                  </c:pt>
                  <c:pt idx="348">
                    <c:v>1</c:v>
                  </c:pt>
                  <c:pt idx="349">
                    <c:v>2</c:v>
                  </c:pt>
                  <c:pt idx="350">
                    <c:v>3</c:v>
                  </c:pt>
                  <c:pt idx="351">
                    <c:v>4</c:v>
                  </c:pt>
                  <c:pt idx="352">
                    <c:v>5</c:v>
                  </c:pt>
                  <c:pt idx="353">
                    <c:v>6</c:v>
                  </c:pt>
                  <c:pt idx="354">
                    <c:v>7</c:v>
                  </c:pt>
                  <c:pt idx="355">
                    <c:v>8</c:v>
                  </c:pt>
                  <c:pt idx="356">
                    <c:v>9</c:v>
                  </c:pt>
                  <c:pt idx="357">
                    <c:v>10</c:v>
                  </c:pt>
                  <c:pt idx="358">
                    <c:v>11</c:v>
                  </c:pt>
                  <c:pt idx="359">
                    <c:v>12</c:v>
                  </c:pt>
                  <c:pt idx="360">
                    <c:v>1</c:v>
                  </c:pt>
                  <c:pt idx="361">
                    <c:v>2</c:v>
                  </c:pt>
                  <c:pt idx="362">
                    <c:v>3</c:v>
                  </c:pt>
                  <c:pt idx="363">
                    <c:v>4</c:v>
                  </c:pt>
                  <c:pt idx="364">
                    <c:v>5</c:v>
                  </c:pt>
                  <c:pt idx="365">
                    <c:v>6</c:v>
                  </c:pt>
                  <c:pt idx="366">
                    <c:v>7</c:v>
                  </c:pt>
                  <c:pt idx="367">
                    <c:v>8</c:v>
                  </c:pt>
                  <c:pt idx="368">
                    <c:v>9</c:v>
                  </c:pt>
                  <c:pt idx="369">
                    <c:v>10</c:v>
                  </c:pt>
                  <c:pt idx="370">
                    <c:v>11</c:v>
                  </c:pt>
                  <c:pt idx="371">
                    <c:v>12</c:v>
                  </c:pt>
                  <c:pt idx="372">
                    <c:v>1</c:v>
                  </c:pt>
                  <c:pt idx="373">
                    <c:v>2</c:v>
                  </c:pt>
                  <c:pt idx="374">
                    <c:v>3</c:v>
                  </c:pt>
                  <c:pt idx="375">
                    <c:v>4</c:v>
                  </c:pt>
                  <c:pt idx="376">
                    <c:v>5</c:v>
                  </c:pt>
                  <c:pt idx="377">
                    <c:v>6</c:v>
                  </c:pt>
                  <c:pt idx="378">
                    <c:v>7</c:v>
                  </c:pt>
                  <c:pt idx="379">
                    <c:v>8</c:v>
                  </c:pt>
                  <c:pt idx="380">
                    <c:v>9</c:v>
                  </c:pt>
                  <c:pt idx="381">
                    <c:v>10</c:v>
                  </c:pt>
                  <c:pt idx="382">
                    <c:v>11</c:v>
                  </c:pt>
                  <c:pt idx="383">
                    <c:v>12</c:v>
                  </c:pt>
                  <c:pt idx="384">
                    <c:v>1</c:v>
                  </c:pt>
                  <c:pt idx="385">
                    <c:v>2</c:v>
                  </c:pt>
                  <c:pt idx="386">
                    <c:v>3</c:v>
                  </c:pt>
                  <c:pt idx="387">
                    <c:v>4</c:v>
                  </c:pt>
                  <c:pt idx="388">
                    <c:v>5</c:v>
                  </c:pt>
                  <c:pt idx="389">
                    <c:v>6</c:v>
                  </c:pt>
                  <c:pt idx="390">
                    <c:v>7</c:v>
                  </c:pt>
                  <c:pt idx="391">
                    <c:v>8</c:v>
                  </c:pt>
                  <c:pt idx="392">
                    <c:v>9</c:v>
                  </c:pt>
                  <c:pt idx="393">
                    <c:v>10</c:v>
                  </c:pt>
                  <c:pt idx="394">
                    <c:v>11</c:v>
                  </c:pt>
                  <c:pt idx="395">
                    <c:v>12</c:v>
                  </c:pt>
                  <c:pt idx="396">
                    <c:v>1</c:v>
                  </c:pt>
                  <c:pt idx="397">
                    <c:v>2</c:v>
                  </c:pt>
                  <c:pt idx="398">
                    <c:v>3</c:v>
                  </c:pt>
                  <c:pt idx="399">
                    <c:v>4</c:v>
                  </c:pt>
                  <c:pt idx="400">
                    <c:v>5</c:v>
                  </c:pt>
                  <c:pt idx="401">
                    <c:v>6</c:v>
                  </c:pt>
                  <c:pt idx="402">
                    <c:v>7</c:v>
                  </c:pt>
                  <c:pt idx="403">
                    <c:v>8</c:v>
                  </c:pt>
                  <c:pt idx="404">
                    <c:v>9</c:v>
                  </c:pt>
                  <c:pt idx="405">
                    <c:v>10</c:v>
                  </c:pt>
                  <c:pt idx="406">
                    <c:v>11</c:v>
                  </c:pt>
                  <c:pt idx="407">
                    <c:v>12</c:v>
                  </c:pt>
                  <c:pt idx="408">
                    <c:v>1</c:v>
                  </c:pt>
                  <c:pt idx="409">
                    <c:v>2</c:v>
                  </c:pt>
                  <c:pt idx="410">
                    <c:v>3</c:v>
                  </c:pt>
                  <c:pt idx="411">
                    <c:v>4</c:v>
                  </c:pt>
                  <c:pt idx="412">
                    <c:v>5</c:v>
                  </c:pt>
                  <c:pt idx="413">
                    <c:v>6</c:v>
                  </c:pt>
                  <c:pt idx="414">
                    <c:v>7</c:v>
                  </c:pt>
                  <c:pt idx="415">
                    <c:v>8</c:v>
                  </c:pt>
                  <c:pt idx="416">
                    <c:v>9</c:v>
                  </c:pt>
                  <c:pt idx="417">
                    <c:v>10</c:v>
                  </c:pt>
                  <c:pt idx="418">
                    <c:v>11</c:v>
                  </c:pt>
                  <c:pt idx="419">
                    <c:v>12</c:v>
                  </c:pt>
                  <c:pt idx="420">
                    <c:v>1</c:v>
                  </c:pt>
                  <c:pt idx="421">
                    <c:v>2</c:v>
                  </c:pt>
                  <c:pt idx="422">
                    <c:v>3</c:v>
                  </c:pt>
                  <c:pt idx="423">
                    <c:v>4</c:v>
                  </c:pt>
                  <c:pt idx="424">
                    <c:v>5</c:v>
                  </c:pt>
                  <c:pt idx="425">
                    <c:v>6</c:v>
                  </c:pt>
                  <c:pt idx="426">
                    <c:v>7</c:v>
                  </c:pt>
                  <c:pt idx="427">
                    <c:v>8</c:v>
                  </c:pt>
                  <c:pt idx="428">
                    <c:v>9</c:v>
                  </c:pt>
                  <c:pt idx="429">
                    <c:v>10</c:v>
                  </c:pt>
                  <c:pt idx="430">
                    <c:v>11</c:v>
                  </c:pt>
                  <c:pt idx="431">
                    <c:v>12</c:v>
                  </c:pt>
                  <c:pt idx="432">
                    <c:v>1</c:v>
                  </c:pt>
                  <c:pt idx="433">
                    <c:v>2</c:v>
                  </c:pt>
                  <c:pt idx="434">
                    <c:v>3</c:v>
                  </c:pt>
                  <c:pt idx="435">
                    <c:v>4</c:v>
                  </c:pt>
                  <c:pt idx="436">
                    <c:v>5</c:v>
                  </c:pt>
                </c:lvl>
                <c:lvl>
                  <c:pt idx="0">
                    <c:v>1989</c:v>
                  </c:pt>
                  <c:pt idx="12">
                    <c:v>1990</c:v>
                  </c:pt>
                  <c:pt idx="24">
                    <c:v>1991</c:v>
                  </c:pt>
                  <c:pt idx="36">
                    <c:v>1992</c:v>
                  </c:pt>
                  <c:pt idx="48">
                    <c:v>1993</c:v>
                  </c:pt>
                  <c:pt idx="60">
                    <c:v>1994</c:v>
                  </c:pt>
                  <c:pt idx="72">
                    <c:v>1995</c:v>
                  </c:pt>
                  <c:pt idx="84">
                    <c:v>1996</c:v>
                  </c:pt>
                  <c:pt idx="96">
                    <c:v>1997</c:v>
                  </c:pt>
                  <c:pt idx="108">
                    <c:v>1998</c:v>
                  </c:pt>
                  <c:pt idx="120">
                    <c:v>1999</c:v>
                  </c:pt>
                  <c:pt idx="132">
                    <c:v>2000</c:v>
                  </c:pt>
                  <c:pt idx="144">
                    <c:v>2001</c:v>
                  </c:pt>
                  <c:pt idx="156">
                    <c:v>2002</c:v>
                  </c:pt>
                  <c:pt idx="168">
                    <c:v>2003</c:v>
                  </c:pt>
                  <c:pt idx="180">
                    <c:v>2004</c:v>
                  </c:pt>
                  <c:pt idx="192">
                    <c:v>2005</c:v>
                  </c:pt>
                  <c:pt idx="204">
                    <c:v>2006</c:v>
                  </c:pt>
                  <c:pt idx="216">
                    <c:v>2007</c:v>
                  </c:pt>
                  <c:pt idx="228">
                    <c:v>2008</c:v>
                  </c:pt>
                  <c:pt idx="240">
                    <c:v>2009</c:v>
                  </c:pt>
                  <c:pt idx="252">
                    <c:v>2010</c:v>
                  </c:pt>
                  <c:pt idx="264">
                    <c:v>2011</c:v>
                  </c:pt>
                  <c:pt idx="276">
                    <c:v>2012</c:v>
                  </c:pt>
                  <c:pt idx="288">
                    <c:v>2013</c:v>
                  </c:pt>
                  <c:pt idx="300">
                    <c:v>2014</c:v>
                  </c:pt>
                  <c:pt idx="312">
                    <c:v>2015</c:v>
                  </c:pt>
                  <c:pt idx="324">
                    <c:v>2016</c:v>
                  </c:pt>
                  <c:pt idx="336">
                    <c:v>2017</c:v>
                  </c:pt>
                  <c:pt idx="348">
                    <c:v>2018</c:v>
                  </c:pt>
                  <c:pt idx="360">
                    <c:v>2019</c:v>
                  </c:pt>
                  <c:pt idx="372">
                    <c:v>2020</c:v>
                  </c:pt>
                  <c:pt idx="384">
                    <c:v>2021</c:v>
                  </c:pt>
                  <c:pt idx="396">
                    <c:v>2022</c:v>
                  </c:pt>
                  <c:pt idx="408">
                    <c:v>2023</c:v>
                  </c:pt>
                  <c:pt idx="420">
                    <c:v>2024</c:v>
                  </c:pt>
                  <c:pt idx="432">
                    <c:v>2025</c:v>
                  </c:pt>
                </c:lvl>
              </c:multiLvlStrCache>
            </c:multiLvlStrRef>
          </c:cat>
          <c:val>
            <c:numRef>
              <c:f>G!$M$2:$M$438</c:f>
              <c:numCache>
                <c:formatCode>0.0</c:formatCode>
                <c:ptCount val="437"/>
                <c:pt idx="0">
                  <c:v>88.9</c:v>
                </c:pt>
                <c:pt idx="1">
                  <c:v>83.6</c:v>
                </c:pt>
                <c:pt idx="2">
                  <c:v>92.8</c:v>
                </c:pt>
                <c:pt idx="3">
                  <c:v>92.6</c:v>
                </c:pt>
                <c:pt idx="4">
                  <c:v>92.6</c:v>
                </c:pt>
                <c:pt idx="5">
                  <c:v>97.3</c:v>
                </c:pt>
                <c:pt idx="6">
                  <c:v>91.8</c:v>
                </c:pt>
                <c:pt idx="7">
                  <c:v>97.3</c:v>
                </c:pt>
                <c:pt idx="8">
                  <c:v>96.2</c:v>
                </c:pt>
                <c:pt idx="9">
                  <c:v>94.2</c:v>
                </c:pt>
                <c:pt idx="10">
                  <c:v>96.3</c:v>
                </c:pt>
                <c:pt idx="11">
                  <c:v>97.4</c:v>
                </c:pt>
                <c:pt idx="12">
                  <c:v>93.4</c:v>
                </c:pt>
                <c:pt idx="13">
                  <c:v>102.4</c:v>
                </c:pt>
                <c:pt idx="14">
                  <c:v>102.1</c:v>
                </c:pt>
                <c:pt idx="15">
                  <c:v>103.6</c:v>
                </c:pt>
                <c:pt idx="16">
                  <c:v>109.1</c:v>
                </c:pt>
                <c:pt idx="17">
                  <c:v>103.9</c:v>
                </c:pt>
                <c:pt idx="18">
                  <c:v>104.4</c:v>
                </c:pt>
                <c:pt idx="19">
                  <c:v>109.2</c:v>
                </c:pt>
                <c:pt idx="20">
                  <c:v>100.8</c:v>
                </c:pt>
                <c:pt idx="21">
                  <c:v>110.9</c:v>
                </c:pt>
                <c:pt idx="22">
                  <c:v>102.4</c:v>
                </c:pt>
                <c:pt idx="23">
                  <c:v>104.6</c:v>
                </c:pt>
                <c:pt idx="24">
                  <c:v>105.9</c:v>
                </c:pt>
                <c:pt idx="25">
                  <c:v>105.4</c:v>
                </c:pt>
                <c:pt idx="26">
                  <c:v>97.3</c:v>
                </c:pt>
                <c:pt idx="27">
                  <c:v>98.5</c:v>
                </c:pt>
                <c:pt idx="28">
                  <c:v>104.9</c:v>
                </c:pt>
                <c:pt idx="29">
                  <c:v>96.8</c:v>
                </c:pt>
                <c:pt idx="30">
                  <c:v>109.4</c:v>
                </c:pt>
                <c:pt idx="31">
                  <c:v>106.6</c:v>
                </c:pt>
                <c:pt idx="32">
                  <c:v>102.5</c:v>
                </c:pt>
                <c:pt idx="33">
                  <c:v>109.7</c:v>
                </c:pt>
                <c:pt idx="34">
                  <c:v>110.1</c:v>
                </c:pt>
                <c:pt idx="35">
                  <c:v>110.1</c:v>
                </c:pt>
                <c:pt idx="36">
                  <c:v>111.1</c:v>
                </c:pt>
                <c:pt idx="37">
                  <c:v>105.3</c:v>
                </c:pt>
                <c:pt idx="38">
                  <c:v>107.8</c:v>
                </c:pt>
                <c:pt idx="39">
                  <c:v>106.2</c:v>
                </c:pt>
                <c:pt idx="40">
                  <c:v>102.8</c:v>
                </c:pt>
                <c:pt idx="41">
                  <c:v>106.7</c:v>
                </c:pt>
                <c:pt idx="42">
                  <c:v>106.1</c:v>
                </c:pt>
                <c:pt idx="43">
                  <c:v>98.3</c:v>
                </c:pt>
                <c:pt idx="44">
                  <c:v>110.3</c:v>
                </c:pt>
                <c:pt idx="45">
                  <c:v>99.3</c:v>
                </c:pt>
                <c:pt idx="46">
                  <c:v>102.7</c:v>
                </c:pt>
                <c:pt idx="47">
                  <c:v>101.6</c:v>
                </c:pt>
                <c:pt idx="48">
                  <c:v>106.9</c:v>
                </c:pt>
                <c:pt idx="49">
                  <c:v>106.1</c:v>
                </c:pt>
                <c:pt idx="50">
                  <c:v>102.1</c:v>
                </c:pt>
                <c:pt idx="51">
                  <c:v>101.5</c:v>
                </c:pt>
                <c:pt idx="52">
                  <c:v>105.5</c:v>
                </c:pt>
                <c:pt idx="53">
                  <c:v>99.6</c:v>
                </c:pt>
                <c:pt idx="54">
                  <c:v>101</c:v>
                </c:pt>
                <c:pt idx="55">
                  <c:v>102.1</c:v>
                </c:pt>
                <c:pt idx="56">
                  <c:v>101.4</c:v>
                </c:pt>
                <c:pt idx="57">
                  <c:v>100.5</c:v>
                </c:pt>
                <c:pt idx="58">
                  <c:v>98</c:v>
                </c:pt>
                <c:pt idx="59">
                  <c:v>91.8</c:v>
                </c:pt>
                <c:pt idx="60">
                  <c:v>92.9</c:v>
                </c:pt>
                <c:pt idx="61">
                  <c:v>93.1</c:v>
                </c:pt>
                <c:pt idx="62">
                  <c:v>96</c:v>
                </c:pt>
                <c:pt idx="63">
                  <c:v>95.3</c:v>
                </c:pt>
                <c:pt idx="64">
                  <c:v>88.7</c:v>
                </c:pt>
                <c:pt idx="65">
                  <c:v>99.1</c:v>
                </c:pt>
                <c:pt idx="66">
                  <c:v>94.5</c:v>
                </c:pt>
                <c:pt idx="67">
                  <c:v>93.6</c:v>
                </c:pt>
                <c:pt idx="68">
                  <c:v>94.5</c:v>
                </c:pt>
                <c:pt idx="69">
                  <c:v>96.1</c:v>
                </c:pt>
                <c:pt idx="70">
                  <c:v>95.5</c:v>
                </c:pt>
                <c:pt idx="71">
                  <c:v>98.8</c:v>
                </c:pt>
                <c:pt idx="72">
                  <c:v>90.2</c:v>
                </c:pt>
                <c:pt idx="73">
                  <c:v>94.4</c:v>
                </c:pt>
                <c:pt idx="74">
                  <c:v>96.9</c:v>
                </c:pt>
                <c:pt idx="75">
                  <c:v>104.1</c:v>
                </c:pt>
                <c:pt idx="76">
                  <c:v>90.3</c:v>
                </c:pt>
                <c:pt idx="77">
                  <c:v>92.7</c:v>
                </c:pt>
                <c:pt idx="78">
                  <c:v>89.5</c:v>
                </c:pt>
                <c:pt idx="79">
                  <c:v>92.8</c:v>
                </c:pt>
                <c:pt idx="80">
                  <c:v>87.7</c:v>
                </c:pt>
                <c:pt idx="81">
                  <c:v>87.7</c:v>
                </c:pt>
                <c:pt idx="82">
                  <c:v>89.7</c:v>
                </c:pt>
                <c:pt idx="83">
                  <c:v>91.8</c:v>
                </c:pt>
                <c:pt idx="84">
                  <c:v>89.5</c:v>
                </c:pt>
                <c:pt idx="85">
                  <c:v>92.6</c:v>
                </c:pt>
                <c:pt idx="86">
                  <c:v>91.1</c:v>
                </c:pt>
                <c:pt idx="87">
                  <c:v>90.4</c:v>
                </c:pt>
                <c:pt idx="88">
                  <c:v>90.9</c:v>
                </c:pt>
                <c:pt idx="89">
                  <c:v>90.4</c:v>
                </c:pt>
                <c:pt idx="90">
                  <c:v>93.9</c:v>
                </c:pt>
                <c:pt idx="91">
                  <c:v>93.1</c:v>
                </c:pt>
                <c:pt idx="92">
                  <c:v>100.7</c:v>
                </c:pt>
                <c:pt idx="93">
                  <c:v>102</c:v>
                </c:pt>
                <c:pt idx="94">
                  <c:v>101.6</c:v>
                </c:pt>
                <c:pt idx="95">
                  <c:v>101</c:v>
                </c:pt>
                <c:pt idx="96">
                  <c:v>111.6</c:v>
                </c:pt>
                <c:pt idx="97">
                  <c:v>97.9</c:v>
                </c:pt>
                <c:pt idx="98">
                  <c:v>108.8</c:v>
                </c:pt>
                <c:pt idx="99">
                  <c:v>109.4</c:v>
                </c:pt>
                <c:pt idx="100">
                  <c:v>112.9</c:v>
                </c:pt>
                <c:pt idx="101">
                  <c:v>111.5</c:v>
                </c:pt>
                <c:pt idx="102">
                  <c:v>109.7</c:v>
                </c:pt>
                <c:pt idx="103">
                  <c:v>105.9</c:v>
                </c:pt>
                <c:pt idx="104">
                  <c:v>103.5</c:v>
                </c:pt>
                <c:pt idx="105">
                  <c:v>101.4</c:v>
                </c:pt>
                <c:pt idx="106">
                  <c:v>100.3</c:v>
                </c:pt>
                <c:pt idx="107">
                  <c:v>101.8</c:v>
                </c:pt>
                <c:pt idx="108">
                  <c:v>102.8</c:v>
                </c:pt>
                <c:pt idx="109">
                  <c:v>101.6</c:v>
                </c:pt>
                <c:pt idx="110">
                  <c:v>97.1</c:v>
                </c:pt>
                <c:pt idx="111">
                  <c:v>97</c:v>
                </c:pt>
                <c:pt idx="112">
                  <c:v>97.9</c:v>
                </c:pt>
                <c:pt idx="113">
                  <c:v>100.1</c:v>
                </c:pt>
                <c:pt idx="114">
                  <c:v>100.8</c:v>
                </c:pt>
                <c:pt idx="115">
                  <c:v>98.2</c:v>
                </c:pt>
                <c:pt idx="116">
                  <c:v>100.8</c:v>
                </c:pt>
                <c:pt idx="117">
                  <c:v>105.2</c:v>
                </c:pt>
                <c:pt idx="118">
                  <c:v>102.3</c:v>
                </c:pt>
                <c:pt idx="119">
                  <c:v>102.5</c:v>
                </c:pt>
                <c:pt idx="120">
                  <c:v>103.1</c:v>
                </c:pt>
                <c:pt idx="121">
                  <c:v>100.7</c:v>
                </c:pt>
                <c:pt idx="122">
                  <c:v>102.1</c:v>
                </c:pt>
                <c:pt idx="123">
                  <c:v>93.2</c:v>
                </c:pt>
                <c:pt idx="124">
                  <c:v>101.8</c:v>
                </c:pt>
                <c:pt idx="125">
                  <c:v>98.9</c:v>
                </c:pt>
                <c:pt idx="126">
                  <c:v>100.3</c:v>
                </c:pt>
                <c:pt idx="127">
                  <c:v>104.1</c:v>
                </c:pt>
                <c:pt idx="128">
                  <c:v>110.9</c:v>
                </c:pt>
                <c:pt idx="129">
                  <c:v>104.5</c:v>
                </c:pt>
                <c:pt idx="130">
                  <c:v>106.7</c:v>
                </c:pt>
                <c:pt idx="131">
                  <c:v>102.9</c:v>
                </c:pt>
                <c:pt idx="132">
                  <c:v>101.1</c:v>
                </c:pt>
                <c:pt idx="133">
                  <c:v>104.1</c:v>
                </c:pt>
                <c:pt idx="134">
                  <c:v>107.9</c:v>
                </c:pt>
                <c:pt idx="135">
                  <c:v>110.1</c:v>
                </c:pt>
                <c:pt idx="136">
                  <c:v>107.1</c:v>
                </c:pt>
                <c:pt idx="137">
                  <c:v>109.9</c:v>
                </c:pt>
                <c:pt idx="138">
                  <c:v>108.1</c:v>
                </c:pt>
                <c:pt idx="139">
                  <c:v>107.4</c:v>
                </c:pt>
                <c:pt idx="140">
                  <c:v>101.2</c:v>
                </c:pt>
                <c:pt idx="141">
                  <c:v>104.2</c:v>
                </c:pt>
                <c:pt idx="142">
                  <c:v>105.3</c:v>
                </c:pt>
                <c:pt idx="143">
                  <c:v>112.2</c:v>
                </c:pt>
                <c:pt idx="144">
                  <c:v>98.3</c:v>
                </c:pt>
                <c:pt idx="145">
                  <c:v>106.7</c:v>
                </c:pt>
                <c:pt idx="146">
                  <c:v>104.2</c:v>
                </c:pt>
                <c:pt idx="147">
                  <c:v>104.8</c:v>
                </c:pt>
                <c:pt idx="148">
                  <c:v>104.4</c:v>
                </c:pt>
                <c:pt idx="149">
                  <c:v>106.7</c:v>
                </c:pt>
                <c:pt idx="150">
                  <c:v>108.3</c:v>
                </c:pt>
                <c:pt idx="151">
                  <c:v>111.5</c:v>
                </c:pt>
                <c:pt idx="152">
                  <c:v>106.3</c:v>
                </c:pt>
                <c:pt idx="153">
                  <c:v>106.7</c:v>
                </c:pt>
                <c:pt idx="154">
                  <c:v>101.2</c:v>
                </c:pt>
                <c:pt idx="155">
                  <c:v>105.7</c:v>
                </c:pt>
                <c:pt idx="156">
                  <c:v>106.4</c:v>
                </c:pt>
                <c:pt idx="157">
                  <c:v>108.3</c:v>
                </c:pt>
                <c:pt idx="158">
                  <c:v>108.7</c:v>
                </c:pt>
                <c:pt idx="159">
                  <c:v>108.7</c:v>
                </c:pt>
                <c:pt idx="160">
                  <c:v>116.8</c:v>
                </c:pt>
                <c:pt idx="161">
                  <c:v>107.8</c:v>
                </c:pt>
                <c:pt idx="162">
                  <c:v>107.9</c:v>
                </c:pt>
                <c:pt idx="163">
                  <c:v>113.7</c:v>
                </c:pt>
                <c:pt idx="164">
                  <c:v>116.3</c:v>
                </c:pt>
                <c:pt idx="165">
                  <c:v>113.5</c:v>
                </c:pt>
                <c:pt idx="166">
                  <c:v>116.3</c:v>
                </c:pt>
                <c:pt idx="167">
                  <c:v>119.9</c:v>
                </c:pt>
                <c:pt idx="168">
                  <c:v>114.9</c:v>
                </c:pt>
                <c:pt idx="169">
                  <c:v>109.7</c:v>
                </c:pt>
                <c:pt idx="170">
                  <c:v>108.8</c:v>
                </c:pt>
                <c:pt idx="171">
                  <c:v>106.4</c:v>
                </c:pt>
                <c:pt idx="172">
                  <c:v>112.6</c:v>
                </c:pt>
                <c:pt idx="173">
                  <c:v>110</c:v>
                </c:pt>
                <c:pt idx="174">
                  <c:v>110.8</c:v>
                </c:pt>
                <c:pt idx="175">
                  <c:v>111.8</c:v>
                </c:pt>
                <c:pt idx="176">
                  <c:v>112.3</c:v>
                </c:pt>
                <c:pt idx="177">
                  <c:v>115.5</c:v>
                </c:pt>
                <c:pt idx="178">
                  <c:v>113.2</c:v>
                </c:pt>
                <c:pt idx="179">
                  <c:v>111.7</c:v>
                </c:pt>
                <c:pt idx="180">
                  <c:v>114.8</c:v>
                </c:pt>
                <c:pt idx="181">
                  <c:v>115.3</c:v>
                </c:pt>
                <c:pt idx="182">
                  <c:v>114.3</c:v>
                </c:pt>
                <c:pt idx="183">
                  <c:v>118.2</c:v>
                </c:pt>
                <c:pt idx="184">
                  <c:v>116.8</c:v>
                </c:pt>
                <c:pt idx="185">
                  <c:v>119.1</c:v>
                </c:pt>
                <c:pt idx="186">
                  <c:v>118.3</c:v>
                </c:pt>
                <c:pt idx="187">
                  <c:v>115.9</c:v>
                </c:pt>
                <c:pt idx="188">
                  <c:v>119.6</c:v>
                </c:pt>
                <c:pt idx="189">
                  <c:v>115.6</c:v>
                </c:pt>
                <c:pt idx="190">
                  <c:v>115.9</c:v>
                </c:pt>
                <c:pt idx="191">
                  <c:v>108.4</c:v>
                </c:pt>
                <c:pt idx="192">
                  <c:v>119.2</c:v>
                </c:pt>
                <c:pt idx="193">
                  <c:v>120</c:v>
                </c:pt>
                <c:pt idx="194">
                  <c:v>119.9</c:v>
                </c:pt>
                <c:pt idx="195">
                  <c:v>123.8</c:v>
                </c:pt>
                <c:pt idx="196">
                  <c:v>119.6</c:v>
                </c:pt>
                <c:pt idx="197">
                  <c:v>119.7</c:v>
                </c:pt>
                <c:pt idx="198">
                  <c:v>121</c:v>
                </c:pt>
                <c:pt idx="199">
                  <c:v>116.3</c:v>
                </c:pt>
                <c:pt idx="200">
                  <c:v>122.4</c:v>
                </c:pt>
                <c:pt idx="201">
                  <c:v>114.1</c:v>
                </c:pt>
                <c:pt idx="202">
                  <c:v>123.3</c:v>
                </c:pt>
                <c:pt idx="203">
                  <c:v>125.7</c:v>
                </c:pt>
                <c:pt idx="204">
                  <c:v>127.2</c:v>
                </c:pt>
                <c:pt idx="205">
                  <c:v>126.9</c:v>
                </c:pt>
                <c:pt idx="206">
                  <c:v>131.80000000000001</c:v>
                </c:pt>
                <c:pt idx="207">
                  <c:v>132.30000000000001</c:v>
                </c:pt>
                <c:pt idx="208">
                  <c:v>127.8</c:v>
                </c:pt>
                <c:pt idx="209">
                  <c:v>132.80000000000001</c:v>
                </c:pt>
                <c:pt idx="210">
                  <c:v>132.69999999999999</c:v>
                </c:pt>
                <c:pt idx="211">
                  <c:v>136.19999999999999</c:v>
                </c:pt>
                <c:pt idx="212">
                  <c:v>129.30000000000001</c:v>
                </c:pt>
                <c:pt idx="213">
                  <c:v>134.1</c:v>
                </c:pt>
                <c:pt idx="214">
                  <c:v>139.6</c:v>
                </c:pt>
                <c:pt idx="215">
                  <c:v>142.9</c:v>
                </c:pt>
                <c:pt idx="216">
                  <c:v>134.30000000000001</c:v>
                </c:pt>
                <c:pt idx="217">
                  <c:v>137.30000000000001</c:v>
                </c:pt>
                <c:pt idx="218">
                  <c:v>136.4</c:v>
                </c:pt>
                <c:pt idx="219">
                  <c:v>135.19999999999999</c:v>
                </c:pt>
                <c:pt idx="220">
                  <c:v>142.19999999999999</c:v>
                </c:pt>
                <c:pt idx="221">
                  <c:v>141.6</c:v>
                </c:pt>
                <c:pt idx="222">
                  <c:v>127</c:v>
                </c:pt>
                <c:pt idx="223">
                  <c:v>153.5</c:v>
                </c:pt>
                <c:pt idx="224">
                  <c:v>146</c:v>
                </c:pt>
                <c:pt idx="225">
                  <c:v>151.69999999999999</c:v>
                </c:pt>
                <c:pt idx="226">
                  <c:v>148.9</c:v>
                </c:pt>
                <c:pt idx="227">
                  <c:v>152</c:v>
                </c:pt>
                <c:pt idx="228">
                  <c:v>152.19999999999999</c:v>
                </c:pt>
                <c:pt idx="229">
                  <c:v>154.19999999999999</c:v>
                </c:pt>
                <c:pt idx="230">
                  <c:v>152.1</c:v>
                </c:pt>
                <c:pt idx="231">
                  <c:v>149.5</c:v>
                </c:pt>
                <c:pt idx="232">
                  <c:v>153.30000000000001</c:v>
                </c:pt>
                <c:pt idx="233">
                  <c:v>145.69999999999999</c:v>
                </c:pt>
                <c:pt idx="234">
                  <c:v>144.30000000000001</c:v>
                </c:pt>
                <c:pt idx="235">
                  <c:v>136.1</c:v>
                </c:pt>
                <c:pt idx="236">
                  <c:v>136.5</c:v>
                </c:pt>
                <c:pt idx="237">
                  <c:v>132.9</c:v>
                </c:pt>
                <c:pt idx="238">
                  <c:v>115.9</c:v>
                </c:pt>
                <c:pt idx="239">
                  <c:v>101.3</c:v>
                </c:pt>
                <c:pt idx="240">
                  <c:v>82</c:v>
                </c:pt>
                <c:pt idx="241">
                  <c:v>58.9</c:v>
                </c:pt>
                <c:pt idx="242">
                  <c:v>64</c:v>
                </c:pt>
                <c:pt idx="243">
                  <c:v>71.8</c:v>
                </c:pt>
                <c:pt idx="244">
                  <c:v>87.9</c:v>
                </c:pt>
                <c:pt idx="245">
                  <c:v>90.9</c:v>
                </c:pt>
                <c:pt idx="246">
                  <c:v>94.8</c:v>
                </c:pt>
                <c:pt idx="247">
                  <c:v>96.9</c:v>
                </c:pt>
                <c:pt idx="248">
                  <c:v>107.7</c:v>
                </c:pt>
                <c:pt idx="249">
                  <c:v>110.9</c:v>
                </c:pt>
                <c:pt idx="250">
                  <c:v>117.5</c:v>
                </c:pt>
                <c:pt idx="251">
                  <c:v>117</c:v>
                </c:pt>
                <c:pt idx="252">
                  <c:v>121.6</c:v>
                </c:pt>
                <c:pt idx="253">
                  <c:v>120.2</c:v>
                </c:pt>
                <c:pt idx="254">
                  <c:v>124</c:v>
                </c:pt>
                <c:pt idx="255">
                  <c:v>121.5</c:v>
                </c:pt>
                <c:pt idx="256">
                  <c:v>118.9</c:v>
                </c:pt>
                <c:pt idx="257">
                  <c:v>115.9</c:v>
                </c:pt>
                <c:pt idx="258">
                  <c:v>114.5</c:v>
                </c:pt>
                <c:pt idx="259">
                  <c:v>115.9</c:v>
                </c:pt>
                <c:pt idx="260">
                  <c:v>121.4</c:v>
                </c:pt>
                <c:pt idx="261">
                  <c:v>106.3</c:v>
                </c:pt>
                <c:pt idx="262">
                  <c:v>110.5</c:v>
                </c:pt>
                <c:pt idx="263">
                  <c:v>113</c:v>
                </c:pt>
                <c:pt idx="264">
                  <c:v>114.5</c:v>
                </c:pt>
                <c:pt idx="265">
                  <c:v>114.9</c:v>
                </c:pt>
                <c:pt idx="266">
                  <c:v>53.1</c:v>
                </c:pt>
                <c:pt idx="267">
                  <c:v>49.3</c:v>
                </c:pt>
                <c:pt idx="268">
                  <c:v>77.400000000000006</c:v>
                </c:pt>
                <c:pt idx="269">
                  <c:v>97.2</c:v>
                </c:pt>
                <c:pt idx="270">
                  <c:v>103.5</c:v>
                </c:pt>
                <c:pt idx="271">
                  <c:v>113.2</c:v>
                </c:pt>
                <c:pt idx="272">
                  <c:v>116.4</c:v>
                </c:pt>
                <c:pt idx="273">
                  <c:v>127.5</c:v>
                </c:pt>
                <c:pt idx="274">
                  <c:v>113.5</c:v>
                </c:pt>
                <c:pt idx="275">
                  <c:v>127.8</c:v>
                </c:pt>
                <c:pt idx="276">
                  <c:v>129.9</c:v>
                </c:pt>
                <c:pt idx="277">
                  <c:v>129.80000000000001</c:v>
                </c:pt>
                <c:pt idx="278">
                  <c:v>128</c:v>
                </c:pt>
                <c:pt idx="279">
                  <c:v>134.1</c:v>
                </c:pt>
                <c:pt idx="280">
                  <c:v>119.9</c:v>
                </c:pt>
                <c:pt idx="281">
                  <c:v>117.9</c:v>
                </c:pt>
                <c:pt idx="282">
                  <c:v>117.2</c:v>
                </c:pt>
                <c:pt idx="283">
                  <c:v>114.1</c:v>
                </c:pt>
                <c:pt idx="284">
                  <c:v>104.7</c:v>
                </c:pt>
                <c:pt idx="285">
                  <c:v>104.5</c:v>
                </c:pt>
                <c:pt idx="286">
                  <c:v>102.9</c:v>
                </c:pt>
                <c:pt idx="287">
                  <c:v>106.9</c:v>
                </c:pt>
                <c:pt idx="288">
                  <c:v>109.4</c:v>
                </c:pt>
                <c:pt idx="289">
                  <c:v>112.4</c:v>
                </c:pt>
                <c:pt idx="290">
                  <c:v>109.8</c:v>
                </c:pt>
                <c:pt idx="291">
                  <c:v>116.2</c:v>
                </c:pt>
                <c:pt idx="292">
                  <c:v>113.7</c:v>
                </c:pt>
                <c:pt idx="293">
                  <c:v>115.1</c:v>
                </c:pt>
                <c:pt idx="294">
                  <c:v>115</c:v>
                </c:pt>
                <c:pt idx="295">
                  <c:v>114.9</c:v>
                </c:pt>
                <c:pt idx="296">
                  <c:v>122.1</c:v>
                </c:pt>
                <c:pt idx="297">
                  <c:v>121</c:v>
                </c:pt>
                <c:pt idx="298">
                  <c:v>121.2</c:v>
                </c:pt>
                <c:pt idx="299">
                  <c:v>117.7</c:v>
                </c:pt>
                <c:pt idx="300">
                  <c:v>122.9</c:v>
                </c:pt>
                <c:pt idx="301">
                  <c:v>118.9</c:v>
                </c:pt>
                <c:pt idx="302">
                  <c:v>122.5</c:v>
                </c:pt>
                <c:pt idx="303">
                  <c:v>118</c:v>
                </c:pt>
                <c:pt idx="304">
                  <c:v>122.7</c:v>
                </c:pt>
                <c:pt idx="305">
                  <c:v>117.4</c:v>
                </c:pt>
                <c:pt idx="306">
                  <c:v>114</c:v>
                </c:pt>
                <c:pt idx="307">
                  <c:v>113.2</c:v>
                </c:pt>
                <c:pt idx="308">
                  <c:v>113.4</c:v>
                </c:pt>
                <c:pt idx="309">
                  <c:v>109.7</c:v>
                </c:pt>
                <c:pt idx="310">
                  <c:v>109.9</c:v>
                </c:pt>
                <c:pt idx="311">
                  <c:v>109.9</c:v>
                </c:pt>
                <c:pt idx="312">
                  <c:v>113.2</c:v>
                </c:pt>
                <c:pt idx="313">
                  <c:v>113.3</c:v>
                </c:pt>
                <c:pt idx="314">
                  <c:v>111.1</c:v>
                </c:pt>
                <c:pt idx="315">
                  <c:v>111.5</c:v>
                </c:pt>
                <c:pt idx="316">
                  <c:v>110.8</c:v>
                </c:pt>
                <c:pt idx="317">
                  <c:v>111.8</c:v>
                </c:pt>
                <c:pt idx="318">
                  <c:v>111.6</c:v>
                </c:pt>
                <c:pt idx="319">
                  <c:v>111.8</c:v>
                </c:pt>
                <c:pt idx="320">
                  <c:v>113.9</c:v>
                </c:pt>
                <c:pt idx="321">
                  <c:v>118.1</c:v>
                </c:pt>
                <c:pt idx="322">
                  <c:v>117.3</c:v>
                </c:pt>
                <c:pt idx="323">
                  <c:v>113</c:v>
                </c:pt>
                <c:pt idx="324">
                  <c:v>117.7</c:v>
                </c:pt>
                <c:pt idx="325">
                  <c:v>107.4</c:v>
                </c:pt>
                <c:pt idx="326">
                  <c:v>113.9</c:v>
                </c:pt>
                <c:pt idx="327">
                  <c:v>110.5</c:v>
                </c:pt>
                <c:pt idx="328">
                  <c:v>113.5</c:v>
                </c:pt>
                <c:pt idx="329">
                  <c:v>115.4</c:v>
                </c:pt>
                <c:pt idx="330">
                  <c:v>119.7</c:v>
                </c:pt>
                <c:pt idx="331">
                  <c:v>118.1</c:v>
                </c:pt>
                <c:pt idx="332">
                  <c:v>118.8</c:v>
                </c:pt>
                <c:pt idx="333">
                  <c:v>121.2</c:v>
                </c:pt>
                <c:pt idx="334">
                  <c:v>124.7</c:v>
                </c:pt>
                <c:pt idx="335">
                  <c:v>123.2</c:v>
                </c:pt>
                <c:pt idx="336">
                  <c:v>116.5</c:v>
                </c:pt>
                <c:pt idx="337">
                  <c:v>120</c:v>
                </c:pt>
                <c:pt idx="338">
                  <c:v>119.6</c:v>
                </c:pt>
                <c:pt idx="339">
                  <c:v>133.5</c:v>
                </c:pt>
                <c:pt idx="340">
                  <c:v>115</c:v>
                </c:pt>
                <c:pt idx="341">
                  <c:v>121.9</c:v>
                </c:pt>
                <c:pt idx="342">
                  <c:v>120.6</c:v>
                </c:pt>
                <c:pt idx="343">
                  <c:v>123.3</c:v>
                </c:pt>
                <c:pt idx="344">
                  <c:v>123.6</c:v>
                </c:pt>
                <c:pt idx="345">
                  <c:v>122.7</c:v>
                </c:pt>
                <c:pt idx="346">
                  <c:v>123.8</c:v>
                </c:pt>
                <c:pt idx="347">
                  <c:v>128.30000000000001</c:v>
                </c:pt>
                <c:pt idx="348">
                  <c:v>113.8</c:v>
                </c:pt>
                <c:pt idx="349">
                  <c:v>125.4</c:v>
                </c:pt>
                <c:pt idx="350">
                  <c:v>127.2</c:v>
                </c:pt>
                <c:pt idx="351">
                  <c:v>126.7</c:v>
                </c:pt>
                <c:pt idx="352">
                  <c:v>126.8</c:v>
                </c:pt>
                <c:pt idx="353">
                  <c:v>121.7</c:v>
                </c:pt>
                <c:pt idx="354">
                  <c:v>112.5</c:v>
                </c:pt>
                <c:pt idx="355">
                  <c:v>121.4</c:v>
                </c:pt>
                <c:pt idx="356">
                  <c:v>117.9</c:v>
                </c:pt>
                <c:pt idx="357">
                  <c:v>123</c:v>
                </c:pt>
                <c:pt idx="358">
                  <c:v>124</c:v>
                </c:pt>
                <c:pt idx="359">
                  <c:v>125.4</c:v>
                </c:pt>
                <c:pt idx="360">
                  <c:v>122</c:v>
                </c:pt>
                <c:pt idx="361">
                  <c:v>127.1</c:v>
                </c:pt>
                <c:pt idx="362">
                  <c:v>126.7</c:v>
                </c:pt>
                <c:pt idx="363">
                  <c:v>127.7</c:v>
                </c:pt>
                <c:pt idx="364">
                  <c:v>142.80000000000001</c:v>
                </c:pt>
                <c:pt idx="365">
                  <c:v>125.5</c:v>
                </c:pt>
                <c:pt idx="366">
                  <c:v>125.4</c:v>
                </c:pt>
                <c:pt idx="367">
                  <c:v>122.5</c:v>
                </c:pt>
                <c:pt idx="368">
                  <c:v>118.7</c:v>
                </c:pt>
                <c:pt idx="369">
                  <c:v>108.4</c:v>
                </c:pt>
                <c:pt idx="370">
                  <c:v>115.4</c:v>
                </c:pt>
                <c:pt idx="371">
                  <c:v>110.4</c:v>
                </c:pt>
                <c:pt idx="372">
                  <c:v>120.6</c:v>
                </c:pt>
                <c:pt idx="373">
                  <c:v>111.2</c:v>
                </c:pt>
                <c:pt idx="374">
                  <c:v>111.7</c:v>
                </c:pt>
                <c:pt idx="375">
                  <c:v>63.2</c:v>
                </c:pt>
                <c:pt idx="376">
                  <c:v>53.9</c:v>
                </c:pt>
                <c:pt idx="377">
                  <c:v>65.900000000000006</c:v>
                </c:pt>
                <c:pt idx="378">
                  <c:v>93.3</c:v>
                </c:pt>
                <c:pt idx="379">
                  <c:v>101.8</c:v>
                </c:pt>
                <c:pt idx="380">
                  <c:v>112.4</c:v>
                </c:pt>
                <c:pt idx="381">
                  <c:v>120.8</c:v>
                </c:pt>
                <c:pt idx="382">
                  <c:v>111.9</c:v>
                </c:pt>
                <c:pt idx="383">
                  <c:v>109.9</c:v>
                </c:pt>
                <c:pt idx="384">
                  <c:v>113.7</c:v>
                </c:pt>
                <c:pt idx="385">
                  <c:v>99.8</c:v>
                </c:pt>
                <c:pt idx="386">
                  <c:v>113.1</c:v>
                </c:pt>
                <c:pt idx="387">
                  <c:v>111</c:v>
                </c:pt>
                <c:pt idx="388">
                  <c:v>101.9</c:v>
                </c:pt>
                <c:pt idx="389">
                  <c:v>107.4</c:v>
                </c:pt>
                <c:pt idx="390">
                  <c:v>101.7</c:v>
                </c:pt>
                <c:pt idx="391">
                  <c:v>83.4</c:v>
                </c:pt>
                <c:pt idx="392">
                  <c:v>53.5</c:v>
                </c:pt>
                <c:pt idx="393">
                  <c:v>70.400000000000006</c:v>
                </c:pt>
                <c:pt idx="394">
                  <c:v>101.2</c:v>
                </c:pt>
                <c:pt idx="395">
                  <c:v>101.7</c:v>
                </c:pt>
                <c:pt idx="396">
                  <c:v>91.3</c:v>
                </c:pt>
                <c:pt idx="397">
                  <c:v>96.5</c:v>
                </c:pt>
                <c:pt idx="398">
                  <c:v>92.2</c:v>
                </c:pt>
                <c:pt idx="399">
                  <c:v>91.6</c:v>
                </c:pt>
                <c:pt idx="400">
                  <c:v>83.4</c:v>
                </c:pt>
                <c:pt idx="401">
                  <c:v>94.6</c:v>
                </c:pt>
                <c:pt idx="402">
                  <c:v>99.7</c:v>
                </c:pt>
                <c:pt idx="403">
                  <c:v>97.3</c:v>
                </c:pt>
                <c:pt idx="404">
                  <c:v>97.8</c:v>
                </c:pt>
                <c:pt idx="405">
                  <c:v>96</c:v>
                </c:pt>
                <c:pt idx="406">
                  <c:v>99.4</c:v>
                </c:pt>
                <c:pt idx="407">
                  <c:v>98.9</c:v>
                </c:pt>
                <c:pt idx="408" formatCode="General">
                  <c:v>102.4</c:v>
                </c:pt>
                <c:pt idx="409" formatCode="General">
                  <c:v>109.6</c:v>
                </c:pt>
                <c:pt idx="410" formatCode="General">
                  <c:v>113.5</c:v>
                </c:pt>
                <c:pt idx="411" formatCode="General">
                  <c:v>116.4</c:v>
                </c:pt>
                <c:pt idx="412" formatCode="General">
                  <c:v>117.4</c:v>
                </c:pt>
                <c:pt idx="413" formatCode="General">
                  <c:v>114.6</c:v>
                </c:pt>
                <c:pt idx="414" formatCode="General">
                  <c:v>117</c:v>
                </c:pt>
                <c:pt idx="415" formatCode="General">
                  <c:v>109.9</c:v>
                </c:pt>
                <c:pt idx="416" formatCode="General">
                  <c:v>119.5</c:v>
                </c:pt>
                <c:pt idx="417" formatCode="General">
                  <c:v>116.5</c:v>
                </c:pt>
                <c:pt idx="418" formatCode="General">
                  <c:v>119.7</c:v>
                </c:pt>
                <c:pt idx="419" formatCode="General">
                  <c:v>120.9</c:v>
                </c:pt>
                <c:pt idx="420" formatCode="General">
                  <c:v>100.5</c:v>
                </c:pt>
                <c:pt idx="421" formatCode="General">
                  <c:v>97.7</c:v>
                </c:pt>
                <c:pt idx="422" formatCode="General">
                  <c:v>102.8</c:v>
                </c:pt>
                <c:pt idx="423" formatCode="General">
                  <c:v>101.5</c:v>
                </c:pt>
                <c:pt idx="424" formatCode="General">
                  <c:v>116.6</c:v>
                </c:pt>
                <c:pt idx="425" formatCode="General">
                  <c:v>109.6</c:v>
                </c:pt>
                <c:pt idx="426" formatCode="General">
                  <c:v>108.7</c:v>
                </c:pt>
                <c:pt idx="427" formatCode="General">
                  <c:v>100.4</c:v>
                </c:pt>
                <c:pt idx="428" formatCode="General">
                  <c:v>107.4</c:v>
                </c:pt>
                <c:pt idx="429" formatCode="General">
                  <c:v>112.2</c:v>
                </c:pt>
                <c:pt idx="430" formatCode="General">
                  <c:v>108.3</c:v>
                </c:pt>
                <c:pt idx="431" formatCode="General">
                  <c:v>107.3</c:v>
                </c:pt>
                <c:pt idx="432" formatCode="General">
                  <c:v>114.6</c:v>
                </c:pt>
                <c:pt idx="433" formatCode="General">
                  <c:v>112.7</c:v>
                </c:pt>
                <c:pt idx="434" formatCode="General">
                  <c:v>103.8</c:v>
                </c:pt>
                <c:pt idx="435" formatCode="General">
                  <c:v>104.6</c:v>
                </c:pt>
                <c:pt idx="436" formatCode="General">
                  <c:v>115.9</c:v>
                </c:pt>
              </c:numCache>
            </c:numRef>
          </c:val>
          <c:smooth val="0"/>
          <c:extLst>
            <c:ext xmlns:c16="http://schemas.microsoft.com/office/drawing/2014/chart" uri="{C3380CC4-5D6E-409C-BE32-E72D297353CC}">
              <c16:uniqueId val="{00000001-9BA7-4641-ADC5-EEADDC88FC0F}"/>
            </c:ext>
          </c:extLst>
        </c:ser>
        <c:dLbls>
          <c:showLegendKey val="0"/>
          <c:showVal val="0"/>
          <c:showCatName val="0"/>
          <c:showSerName val="0"/>
          <c:showPercent val="0"/>
          <c:showBubbleSize val="0"/>
        </c:dLbls>
        <c:marker val="1"/>
        <c:smooth val="0"/>
        <c:axId val="813098512"/>
        <c:axId val="813099232"/>
      </c:lineChart>
      <c:catAx>
        <c:axId val="81309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813099232"/>
        <c:crosses val="autoZero"/>
        <c:auto val="1"/>
        <c:lblAlgn val="ctr"/>
        <c:lblOffset val="100"/>
        <c:noMultiLvlLbl val="0"/>
      </c:catAx>
      <c:valAx>
        <c:axId val="813099232"/>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813098512"/>
        <c:crosses val="autoZero"/>
        <c:crossBetween val="between"/>
        <c:majorUnit val="10"/>
      </c:valAx>
      <c:spPr>
        <a:noFill/>
        <a:ln>
          <a:noFill/>
        </a:ln>
        <a:effectLst/>
      </c:spPr>
    </c:plotArea>
    <c:legend>
      <c:legendPos val="b"/>
      <c:layout>
        <c:manualLayout>
          <c:xMode val="edge"/>
          <c:yMode val="edge"/>
          <c:x val="3.3232136421100157E-2"/>
          <c:y val="0.67172310985398664"/>
          <c:w val="0.18202663664523761"/>
          <c:h val="0.216626404709120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0" i="0" u="none" strike="noStrike" kern="1200" spc="0" baseline="0">
                <a:solidFill>
                  <a:srgbClr val="002060"/>
                </a:solidFill>
                <a:latin typeface="UD デジタル 教科書体 NK-R" panose="02020400000000000000" pitchFamily="18" charset="-128"/>
                <a:ea typeface="UD デジタル 教科書体 NK-R" panose="02020400000000000000" pitchFamily="18" charset="-128"/>
                <a:cs typeface="+mn-cs"/>
              </a:defRPr>
            </a:pPr>
            <a:r>
              <a:rPr lang="ja-JP" altLang="en-US" sz="1800">
                <a:solidFill>
                  <a:srgbClr val="002060"/>
                </a:solidFill>
                <a:latin typeface="UD デジタル 教科書体 NK-R" panose="02020400000000000000" pitchFamily="18" charset="-128"/>
                <a:ea typeface="UD デジタル 教科書体 NK-R" panose="02020400000000000000" pitchFamily="18" charset="-128"/>
              </a:rPr>
              <a:t>鉱工業指数　乗用車　原指数　季節調整済指数</a:t>
            </a:r>
          </a:p>
        </c:rich>
      </c:tx>
      <c:layout>
        <c:manualLayout>
          <c:xMode val="edge"/>
          <c:yMode val="edge"/>
          <c:x val="8.9584177229516435E-2"/>
          <c:y val="8.2524271844660199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rgbClr val="002060"/>
              </a:solidFill>
              <a:latin typeface="UD デジタル 教科書体 NK-R" panose="02020400000000000000" pitchFamily="18" charset="-128"/>
              <a:ea typeface="UD デジタル 教科書体 NK-R" panose="02020400000000000000" pitchFamily="18" charset="-128"/>
              <a:cs typeface="+mn-cs"/>
            </a:defRPr>
          </a:pPr>
          <a:endParaRPr lang="ja-JP"/>
        </a:p>
      </c:txPr>
    </c:title>
    <c:autoTitleDeleted val="0"/>
    <c:plotArea>
      <c:layout>
        <c:manualLayout>
          <c:layoutTarget val="inner"/>
          <c:xMode val="edge"/>
          <c:yMode val="edge"/>
          <c:x val="2.7413806348511479E-2"/>
          <c:y val="6.8480995056007909E-2"/>
          <c:w val="0.96342984819357402"/>
          <c:h val="0.83279212636357092"/>
        </c:manualLayout>
      </c:layout>
      <c:lineChart>
        <c:grouping val="standard"/>
        <c:varyColors val="0"/>
        <c:ser>
          <c:idx val="0"/>
          <c:order val="0"/>
          <c:tx>
            <c:strRef>
              <c:f>'G2'!$D$1</c:f>
              <c:strCache>
                <c:ptCount val="1"/>
                <c:pt idx="0">
                  <c:v>原指数</c:v>
                </c:pt>
              </c:strCache>
            </c:strRef>
          </c:tx>
          <c:spPr>
            <a:ln w="28575" cap="rnd">
              <a:solidFill>
                <a:schemeClr val="accent1">
                  <a:tint val="43000"/>
                </a:schemeClr>
              </a:solidFill>
              <a:round/>
            </a:ln>
            <a:effectLst/>
          </c:spPr>
          <c:marker>
            <c:symbol val="circle"/>
            <c:size val="5"/>
            <c:spPr>
              <a:solidFill>
                <a:schemeClr val="accent1">
                  <a:tint val="43000"/>
                </a:schemeClr>
              </a:solidFill>
              <a:ln w="9525">
                <a:solidFill>
                  <a:schemeClr val="accent1">
                    <a:tint val="43000"/>
                  </a:schemeClr>
                </a:solidFill>
              </a:ln>
              <a:effectLst/>
            </c:spPr>
          </c:marker>
          <c:cat>
            <c:multiLvlStrRef>
              <c:f>'G2'!$B$2:$C$222</c:f>
              <c:multiLvlStrCache>
                <c:ptCount val="221"/>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pt idx="48">
                    <c:v>1</c:v>
                  </c:pt>
                  <c:pt idx="49">
                    <c:v>2</c:v>
                  </c:pt>
                  <c:pt idx="50">
                    <c:v>3</c:v>
                  </c:pt>
                  <c:pt idx="51">
                    <c:v>4</c:v>
                  </c:pt>
                  <c:pt idx="52">
                    <c:v>5</c:v>
                  </c:pt>
                  <c:pt idx="53">
                    <c:v>6</c:v>
                  </c:pt>
                  <c:pt idx="54">
                    <c:v>7</c:v>
                  </c:pt>
                  <c:pt idx="55">
                    <c:v>8</c:v>
                  </c:pt>
                  <c:pt idx="56">
                    <c:v>9</c:v>
                  </c:pt>
                  <c:pt idx="57">
                    <c:v>10</c:v>
                  </c:pt>
                  <c:pt idx="58">
                    <c:v>11</c:v>
                  </c:pt>
                  <c:pt idx="59">
                    <c:v>12</c:v>
                  </c:pt>
                  <c:pt idx="60">
                    <c:v>1</c:v>
                  </c:pt>
                  <c:pt idx="61">
                    <c:v>2</c:v>
                  </c:pt>
                  <c:pt idx="62">
                    <c:v>3</c:v>
                  </c:pt>
                  <c:pt idx="63">
                    <c:v>4</c:v>
                  </c:pt>
                  <c:pt idx="64">
                    <c:v>5</c:v>
                  </c:pt>
                  <c:pt idx="65">
                    <c:v>6</c:v>
                  </c:pt>
                  <c:pt idx="66">
                    <c:v>7</c:v>
                  </c:pt>
                  <c:pt idx="67">
                    <c:v>8</c:v>
                  </c:pt>
                  <c:pt idx="68">
                    <c:v>9</c:v>
                  </c:pt>
                  <c:pt idx="69">
                    <c:v>10</c:v>
                  </c:pt>
                  <c:pt idx="70">
                    <c:v>11</c:v>
                  </c:pt>
                  <c:pt idx="71">
                    <c:v>12</c:v>
                  </c:pt>
                  <c:pt idx="72">
                    <c:v>1</c:v>
                  </c:pt>
                  <c:pt idx="73">
                    <c:v>2</c:v>
                  </c:pt>
                  <c:pt idx="74">
                    <c:v>3</c:v>
                  </c:pt>
                  <c:pt idx="75">
                    <c:v>4</c:v>
                  </c:pt>
                  <c:pt idx="76">
                    <c:v>5</c:v>
                  </c:pt>
                  <c:pt idx="77">
                    <c:v>6</c:v>
                  </c:pt>
                  <c:pt idx="78">
                    <c:v>7</c:v>
                  </c:pt>
                  <c:pt idx="79">
                    <c:v>8</c:v>
                  </c:pt>
                  <c:pt idx="80">
                    <c:v>9</c:v>
                  </c:pt>
                  <c:pt idx="81">
                    <c:v>10</c:v>
                  </c:pt>
                  <c:pt idx="82">
                    <c:v>11</c:v>
                  </c:pt>
                  <c:pt idx="83">
                    <c:v>12</c:v>
                  </c:pt>
                  <c:pt idx="84">
                    <c:v>1</c:v>
                  </c:pt>
                  <c:pt idx="85">
                    <c:v>2</c:v>
                  </c:pt>
                  <c:pt idx="86">
                    <c:v>3</c:v>
                  </c:pt>
                  <c:pt idx="87">
                    <c:v>4</c:v>
                  </c:pt>
                  <c:pt idx="88">
                    <c:v>5</c:v>
                  </c:pt>
                  <c:pt idx="89">
                    <c:v>6</c:v>
                  </c:pt>
                  <c:pt idx="90">
                    <c:v>7</c:v>
                  </c:pt>
                  <c:pt idx="91">
                    <c:v>8</c:v>
                  </c:pt>
                  <c:pt idx="92">
                    <c:v>9</c:v>
                  </c:pt>
                  <c:pt idx="93">
                    <c:v>10</c:v>
                  </c:pt>
                  <c:pt idx="94">
                    <c:v>11</c:v>
                  </c:pt>
                  <c:pt idx="95">
                    <c:v>12</c:v>
                  </c:pt>
                  <c:pt idx="96">
                    <c:v>1</c:v>
                  </c:pt>
                  <c:pt idx="97">
                    <c:v>2</c:v>
                  </c:pt>
                  <c:pt idx="98">
                    <c:v>3</c:v>
                  </c:pt>
                  <c:pt idx="99">
                    <c:v>4</c:v>
                  </c:pt>
                  <c:pt idx="100">
                    <c:v>5</c:v>
                  </c:pt>
                  <c:pt idx="101">
                    <c:v>6</c:v>
                  </c:pt>
                  <c:pt idx="102">
                    <c:v>7</c:v>
                  </c:pt>
                  <c:pt idx="103">
                    <c:v>8</c:v>
                  </c:pt>
                  <c:pt idx="104">
                    <c:v>9</c:v>
                  </c:pt>
                  <c:pt idx="105">
                    <c:v>10</c:v>
                  </c:pt>
                  <c:pt idx="106">
                    <c:v>11</c:v>
                  </c:pt>
                  <c:pt idx="107">
                    <c:v>12</c:v>
                  </c:pt>
                  <c:pt idx="108">
                    <c:v>1</c:v>
                  </c:pt>
                  <c:pt idx="109">
                    <c:v>2</c:v>
                  </c:pt>
                  <c:pt idx="110">
                    <c:v>3</c:v>
                  </c:pt>
                  <c:pt idx="111">
                    <c:v>4</c:v>
                  </c:pt>
                  <c:pt idx="112">
                    <c:v>5</c:v>
                  </c:pt>
                  <c:pt idx="113">
                    <c:v>6</c:v>
                  </c:pt>
                  <c:pt idx="114">
                    <c:v>7</c:v>
                  </c:pt>
                  <c:pt idx="115">
                    <c:v>8</c:v>
                  </c:pt>
                  <c:pt idx="116">
                    <c:v>9</c:v>
                  </c:pt>
                  <c:pt idx="117">
                    <c:v>10</c:v>
                  </c:pt>
                  <c:pt idx="118">
                    <c:v>11</c:v>
                  </c:pt>
                  <c:pt idx="119">
                    <c:v>12</c:v>
                  </c:pt>
                  <c:pt idx="120">
                    <c:v>1</c:v>
                  </c:pt>
                  <c:pt idx="121">
                    <c:v>2</c:v>
                  </c:pt>
                  <c:pt idx="122">
                    <c:v>3</c:v>
                  </c:pt>
                  <c:pt idx="123">
                    <c:v>4</c:v>
                  </c:pt>
                  <c:pt idx="124">
                    <c:v>5</c:v>
                  </c:pt>
                  <c:pt idx="125">
                    <c:v>6</c:v>
                  </c:pt>
                  <c:pt idx="126">
                    <c:v>7</c:v>
                  </c:pt>
                  <c:pt idx="127">
                    <c:v>8</c:v>
                  </c:pt>
                  <c:pt idx="128">
                    <c:v>9</c:v>
                  </c:pt>
                  <c:pt idx="129">
                    <c:v>10</c:v>
                  </c:pt>
                  <c:pt idx="130">
                    <c:v>11</c:v>
                  </c:pt>
                  <c:pt idx="131">
                    <c:v>12</c:v>
                  </c:pt>
                  <c:pt idx="132">
                    <c:v>1</c:v>
                  </c:pt>
                  <c:pt idx="133">
                    <c:v>2</c:v>
                  </c:pt>
                  <c:pt idx="134">
                    <c:v>3</c:v>
                  </c:pt>
                  <c:pt idx="135">
                    <c:v>4</c:v>
                  </c:pt>
                  <c:pt idx="136">
                    <c:v>5</c:v>
                  </c:pt>
                  <c:pt idx="137">
                    <c:v>6</c:v>
                  </c:pt>
                  <c:pt idx="138">
                    <c:v>7</c:v>
                  </c:pt>
                  <c:pt idx="139">
                    <c:v>8</c:v>
                  </c:pt>
                  <c:pt idx="140">
                    <c:v>9</c:v>
                  </c:pt>
                  <c:pt idx="141">
                    <c:v>10</c:v>
                  </c:pt>
                  <c:pt idx="142">
                    <c:v>11</c:v>
                  </c:pt>
                  <c:pt idx="143">
                    <c:v>12</c:v>
                  </c:pt>
                  <c:pt idx="144">
                    <c:v>1</c:v>
                  </c:pt>
                  <c:pt idx="145">
                    <c:v>2</c:v>
                  </c:pt>
                  <c:pt idx="146">
                    <c:v>3</c:v>
                  </c:pt>
                  <c:pt idx="147">
                    <c:v>4</c:v>
                  </c:pt>
                  <c:pt idx="148">
                    <c:v>5</c:v>
                  </c:pt>
                  <c:pt idx="149">
                    <c:v>6</c:v>
                  </c:pt>
                  <c:pt idx="150">
                    <c:v>7</c:v>
                  </c:pt>
                  <c:pt idx="151">
                    <c:v>8</c:v>
                  </c:pt>
                  <c:pt idx="152">
                    <c:v>9</c:v>
                  </c:pt>
                  <c:pt idx="153">
                    <c:v>10</c:v>
                  </c:pt>
                  <c:pt idx="154">
                    <c:v>11</c:v>
                  </c:pt>
                  <c:pt idx="155">
                    <c:v>12</c:v>
                  </c:pt>
                  <c:pt idx="156">
                    <c:v>1</c:v>
                  </c:pt>
                  <c:pt idx="157">
                    <c:v>2</c:v>
                  </c:pt>
                  <c:pt idx="158">
                    <c:v>3</c:v>
                  </c:pt>
                  <c:pt idx="159">
                    <c:v>4</c:v>
                  </c:pt>
                  <c:pt idx="160">
                    <c:v>5</c:v>
                  </c:pt>
                  <c:pt idx="161">
                    <c:v>6</c:v>
                  </c:pt>
                  <c:pt idx="162">
                    <c:v>7</c:v>
                  </c:pt>
                  <c:pt idx="163">
                    <c:v>8</c:v>
                  </c:pt>
                  <c:pt idx="164">
                    <c:v>9</c:v>
                  </c:pt>
                  <c:pt idx="165">
                    <c:v>10</c:v>
                  </c:pt>
                  <c:pt idx="166">
                    <c:v>11</c:v>
                  </c:pt>
                  <c:pt idx="167">
                    <c:v>12</c:v>
                  </c:pt>
                  <c:pt idx="168">
                    <c:v>1</c:v>
                  </c:pt>
                  <c:pt idx="169">
                    <c:v>2</c:v>
                  </c:pt>
                  <c:pt idx="170">
                    <c:v>3</c:v>
                  </c:pt>
                  <c:pt idx="171">
                    <c:v>4</c:v>
                  </c:pt>
                  <c:pt idx="172">
                    <c:v>5</c:v>
                  </c:pt>
                  <c:pt idx="173">
                    <c:v>6</c:v>
                  </c:pt>
                  <c:pt idx="174">
                    <c:v>7</c:v>
                  </c:pt>
                  <c:pt idx="175">
                    <c:v>8</c:v>
                  </c:pt>
                  <c:pt idx="176">
                    <c:v>9</c:v>
                  </c:pt>
                  <c:pt idx="177">
                    <c:v>10</c:v>
                  </c:pt>
                  <c:pt idx="178">
                    <c:v>11</c:v>
                  </c:pt>
                  <c:pt idx="179">
                    <c:v>12</c:v>
                  </c:pt>
                  <c:pt idx="180">
                    <c:v>1</c:v>
                  </c:pt>
                  <c:pt idx="181">
                    <c:v>2</c:v>
                  </c:pt>
                  <c:pt idx="182">
                    <c:v>3</c:v>
                  </c:pt>
                  <c:pt idx="183">
                    <c:v>4</c:v>
                  </c:pt>
                  <c:pt idx="184">
                    <c:v>5</c:v>
                  </c:pt>
                  <c:pt idx="185">
                    <c:v>6</c:v>
                  </c:pt>
                  <c:pt idx="186">
                    <c:v>7</c:v>
                  </c:pt>
                  <c:pt idx="187">
                    <c:v>8</c:v>
                  </c:pt>
                  <c:pt idx="188">
                    <c:v>9</c:v>
                  </c:pt>
                  <c:pt idx="189">
                    <c:v>10</c:v>
                  </c:pt>
                  <c:pt idx="190">
                    <c:v>11</c:v>
                  </c:pt>
                  <c:pt idx="191">
                    <c:v>12</c:v>
                  </c:pt>
                  <c:pt idx="192">
                    <c:v>1</c:v>
                  </c:pt>
                  <c:pt idx="193">
                    <c:v>2</c:v>
                  </c:pt>
                  <c:pt idx="194">
                    <c:v>3</c:v>
                  </c:pt>
                  <c:pt idx="195">
                    <c:v>4</c:v>
                  </c:pt>
                  <c:pt idx="196">
                    <c:v>5</c:v>
                  </c:pt>
                  <c:pt idx="197">
                    <c:v>6</c:v>
                  </c:pt>
                  <c:pt idx="198">
                    <c:v>7</c:v>
                  </c:pt>
                  <c:pt idx="199">
                    <c:v>8</c:v>
                  </c:pt>
                  <c:pt idx="200">
                    <c:v>9</c:v>
                  </c:pt>
                  <c:pt idx="201">
                    <c:v>10</c:v>
                  </c:pt>
                  <c:pt idx="202">
                    <c:v>11</c:v>
                  </c:pt>
                  <c:pt idx="203">
                    <c:v>12</c:v>
                  </c:pt>
                  <c:pt idx="204">
                    <c:v>1</c:v>
                  </c:pt>
                  <c:pt idx="205">
                    <c:v>2</c:v>
                  </c:pt>
                  <c:pt idx="206">
                    <c:v>3</c:v>
                  </c:pt>
                  <c:pt idx="207">
                    <c:v>4</c:v>
                  </c:pt>
                  <c:pt idx="208">
                    <c:v>5</c:v>
                  </c:pt>
                  <c:pt idx="209">
                    <c:v>6</c:v>
                  </c:pt>
                  <c:pt idx="210">
                    <c:v>7</c:v>
                  </c:pt>
                  <c:pt idx="211">
                    <c:v>8</c:v>
                  </c:pt>
                  <c:pt idx="212">
                    <c:v>9</c:v>
                  </c:pt>
                  <c:pt idx="213">
                    <c:v>10</c:v>
                  </c:pt>
                  <c:pt idx="214">
                    <c:v>11</c:v>
                  </c:pt>
                  <c:pt idx="215">
                    <c:v>12</c:v>
                  </c:pt>
                  <c:pt idx="216">
                    <c:v>1</c:v>
                  </c:pt>
                  <c:pt idx="217">
                    <c:v>2</c:v>
                  </c:pt>
                  <c:pt idx="218">
                    <c:v>3</c:v>
                  </c:pt>
                  <c:pt idx="219">
                    <c:v>4</c:v>
                  </c:pt>
                  <c:pt idx="220">
                    <c:v>5</c:v>
                  </c:pt>
                </c:lvl>
                <c:lvl>
                  <c:pt idx="0">
                    <c:v>2007</c:v>
                  </c:pt>
                  <c:pt idx="12">
                    <c:v>2008</c:v>
                  </c:pt>
                  <c:pt idx="24">
                    <c:v>2009</c:v>
                  </c:pt>
                  <c:pt idx="36">
                    <c:v>2010</c:v>
                  </c:pt>
                  <c:pt idx="48">
                    <c:v>2011</c:v>
                  </c:pt>
                  <c:pt idx="60">
                    <c:v>2012</c:v>
                  </c:pt>
                  <c:pt idx="72">
                    <c:v>2013</c:v>
                  </c:pt>
                  <c:pt idx="84">
                    <c:v>2014</c:v>
                  </c:pt>
                  <c:pt idx="96">
                    <c:v>2015</c:v>
                  </c:pt>
                  <c:pt idx="108">
                    <c:v>2016</c:v>
                  </c:pt>
                  <c:pt idx="120">
                    <c:v>2017</c:v>
                  </c:pt>
                  <c:pt idx="132">
                    <c:v>2018</c:v>
                  </c:pt>
                  <c:pt idx="144">
                    <c:v>2019</c:v>
                  </c:pt>
                  <c:pt idx="156">
                    <c:v>2020</c:v>
                  </c:pt>
                  <c:pt idx="168">
                    <c:v>2021</c:v>
                  </c:pt>
                  <c:pt idx="180">
                    <c:v>2022</c:v>
                  </c:pt>
                  <c:pt idx="192">
                    <c:v>2023</c:v>
                  </c:pt>
                  <c:pt idx="204">
                    <c:v>2024</c:v>
                  </c:pt>
                  <c:pt idx="216">
                    <c:v>2025</c:v>
                  </c:pt>
                </c:lvl>
              </c:multiLvlStrCache>
            </c:multiLvlStrRef>
          </c:cat>
          <c:val>
            <c:numRef>
              <c:f>'G2'!$D$2:$D$222</c:f>
              <c:numCache>
                <c:formatCode>0.0</c:formatCode>
                <c:ptCount val="221"/>
                <c:pt idx="0">
                  <c:v>129.69999999999999</c:v>
                </c:pt>
                <c:pt idx="1">
                  <c:v>145.5</c:v>
                </c:pt>
                <c:pt idx="2">
                  <c:v>155.6</c:v>
                </c:pt>
                <c:pt idx="3">
                  <c:v>128</c:v>
                </c:pt>
                <c:pt idx="4">
                  <c:v>126</c:v>
                </c:pt>
                <c:pt idx="5">
                  <c:v>145.1</c:v>
                </c:pt>
                <c:pt idx="6">
                  <c:v>128.30000000000001</c:v>
                </c:pt>
                <c:pt idx="7">
                  <c:v>126.3</c:v>
                </c:pt>
                <c:pt idx="8">
                  <c:v>149.5</c:v>
                </c:pt>
                <c:pt idx="9">
                  <c:v>163</c:v>
                </c:pt>
                <c:pt idx="10">
                  <c:v>162.30000000000001</c:v>
                </c:pt>
                <c:pt idx="11">
                  <c:v>145.19999999999999</c:v>
                </c:pt>
                <c:pt idx="12">
                  <c:v>144.5</c:v>
                </c:pt>
                <c:pt idx="13">
                  <c:v>161.6</c:v>
                </c:pt>
                <c:pt idx="14">
                  <c:v>161.30000000000001</c:v>
                </c:pt>
                <c:pt idx="15">
                  <c:v>135.69999999999999</c:v>
                </c:pt>
                <c:pt idx="16">
                  <c:v>135.9</c:v>
                </c:pt>
                <c:pt idx="17">
                  <c:v>151.6</c:v>
                </c:pt>
                <c:pt idx="18">
                  <c:v>159.19999999999999</c:v>
                </c:pt>
                <c:pt idx="19">
                  <c:v>111.8</c:v>
                </c:pt>
                <c:pt idx="20">
                  <c:v>152.19999999999999</c:v>
                </c:pt>
                <c:pt idx="21">
                  <c:v>145.1</c:v>
                </c:pt>
                <c:pt idx="22">
                  <c:v>119.8</c:v>
                </c:pt>
                <c:pt idx="23">
                  <c:v>98.8</c:v>
                </c:pt>
                <c:pt idx="24">
                  <c:v>75.5</c:v>
                </c:pt>
                <c:pt idx="25">
                  <c:v>59.9</c:v>
                </c:pt>
                <c:pt idx="26">
                  <c:v>69.3</c:v>
                </c:pt>
                <c:pt idx="27">
                  <c:v>63.9</c:v>
                </c:pt>
                <c:pt idx="28">
                  <c:v>75.900000000000006</c:v>
                </c:pt>
                <c:pt idx="29">
                  <c:v>97.6</c:v>
                </c:pt>
                <c:pt idx="30">
                  <c:v>106.2</c:v>
                </c:pt>
                <c:pt idx="31">
                  <c:v>81.099999999999994</c:v>
                </c:pt>
                <c:pt idx="32">
                  <c:v>119.1</c:v>
                </c:pt>
                <c:pt idx="33">
                  <c:v>118</c:v>
                </c:pt>
                <c:pt idx="34">
                  <c:v>123.5</c:v>
                </c:pt>
                <c:pt idx="35">
                  <c:v>113.5</c:v>
                </c:pt>
                <c:pt idx="36">
                  <c:v>109</c:v>
                </c:pt>
                <c:pt idx="37">
                  <c:v>121.7</c:v>
                </c:pt>
                <c:pt idx="38">
                  <c:v>137.4</c:v>
                </c:pt>
                <c:pt idx="39">
                  <c:v>106.6</c:v>
                </c:pt>
                <c:pt idx="40">
                  <c:v>103.2</c:v>
                </c:pt>
                <c:pt idx="41">
                  <c:v>125.1</c:v>
                </c:pt>
                <c:pt idx="42">
                  <c:v>126.6</c:v>
                </c:pt>
                <c:pt idx="43">
                  <c:v>100.8</c:v>
                </c:pt>
                <c:pt idx="44">
                  <c:v>134.6</c:v>
                </c:pt>
                <c:pt idx="45">
                  <c:v>109.7</c:v>
                </c:pt>
                <c:pt idx="46">
                  <c:v>117.5</c:v>
                </c:pt>
                <c:pt idx="47">
                  <c:v>109.5</c:v>
                </c:pt>
                <c:pt idx="48">
                  <c:v>103.6</c:v>
                </c:pt>
                <c:pt idx="49">
                  <c:v>116.3</c:v>
                </c:pt>
                <c:pt idx="50">
                  <c:v>59.2</c:v>
                </c:pt>
                <c:pt idx="51">
                  <c:v>42.1</c:v>
                </c:pt>
                <c:pt idx="52">
                  <c:v>68.900000000000006</c:v>
                </c:pt>
                <c:pt idx="53">
                  <c:v>105.4</c:v>
                </c:pt>
                <c:pt idx="54">
                  <c:v>112.4</c:v>
                </c:pt>
                <c:pt idx="55">
                  <c:v>102.2</c:v>
                </c:pt>
                <c:pt idx="56">
                  <c:v>127.7</c:v>
                </c:pt>
                <c:pt idx="57">
                  <c:v>130.80000000000001</c:v>
                </c:pt>
                <c:pt idx="58">
                  <c:v>119.1</c:v>
                </c:pt>
                <c:pt idx="59">
                  <c:v>121.2</c:v>
                </c:pt>
                <c:pt idx="60">
                  <c:v>119.6</c:v>
                </c:pt>
                <c:pt idx="61">
                  <c:v>135.6</c:v>
                </c:pt>
                <c:pt idx="62">
                  <c:v>140.5</c:v>
                </c:pt>
                <c:pt idx="63">
                  <c:v>114.5</c:v>
                </c:pt>
                <c:pt idx="64">
                  <c:v>110</c:v>
                </c:pt>
                <c:pt idx="65">
                  <c:v>125</c:v>
                </c:pt>
                <c:pt idx="66">
                  <c:v>131.1</c:v>
                </c:pt>
                <c:pt idx="67">
                  <c:v>103.9</c:v>
                </c:pt>
                <c:pt idx="68">
                  <c:v>109</c:v>
                </c:pt>
                <c:pt idx="69">
                  <c:v>112.4</c:v>
                </c:pt>
                <c:pt idx="70">
                  <c:v>107.5</c:v>
                </c:pt>
                <c:pt idx="71">
                  <c:v>99.1</c:v>
                </c:pt>
                <c:pt idx="72">
                  <c:v>108.8</c:v>
                </c:pt>
                <c:pt idx="73">
                  <c:v>116.8</c:v>
                </c:pt>
                <c:pt idx="74">
                  <c:v>118.4</c:v>
                </c:pt>
                <c:pt idx="75">
                  <c:v>108.4</c:v>
                </c:pt>
                <c:pt idx="76">
                  <c:v>105.9</c:v>
                </c:pt>
                <c:pt idx="77">
                  <c:v>115.6</c:v>
                </c:pt>
                <c:pt idx="78">
                  <c:v>131.5</c:v>
                </c:pt>
                <c:pt idx="79">
                  <c:v>97.6</c:v>
                </c:pt>
                <c:pt idx="80">
                  <c:v>127.3</c:v>
                </c:pt>
                <c:pt idx="81">
                  <c:v>127.8</c:v>
                </c:pt>
                <c:pt idx="82">
                  <c:v>120.5</c:v>
                </c:pt>
                <c:pt idx="83">
                  <c:v>111.2</c:v>
                </c:pt>
                <c:pt idx="84">
                  <c:v>123.3</c:v>
                </c:pt>
                <c:pt idx="85">
                  <c:v>124</c:v>
                </c:pt>
                <c:pt idx="86">
                  <c:v>132.30000000000001</c:v>
                </c:pt>
                <c:pt idx="87">
                  <c:v>109.6</c:v>
                </c:pt>
                <c:pt idx="88">
                  <c:v>109.6</c:v>
                </c:pt>
                <c:pt idx="89">
                  <c:v>122.1</c:v>
                </c:pt>
                <c:pt idx="90">
                  <c:v>129.1</c:v>
                </c:pt>
                <c:pt idx="91">
                  <c:v>91.2</c:v>
                </c:pt>
                <c:pt idx="92">
                  <c:v>123.3</c:v>
                </c:pt>
                <c:pt idx="93">
                  <c:v>116.8</c:v>
                </c:pt>
                <c:pt idx="94">
                  <c:v>105.4</c:v>
                </c:pt>
                <c:pt idx="95">
                  <c:v>108.4</c:v>
                </c:pt>
                <c:pt idx="96">
                  <c:v>110.3</c:v>
                </c:pt>
                <c:pt idx="97">
                  <c:v>118.1</c:v>
                </c:pt>
                <c:pt idx="98">
                  <c:v>125.5</c:v>
                </c:pt>
                <c:pt idx="99">
                  <c:v>102.5</c:v>
                </c:pt>
                <c:pt idx="100">
                  <c:v>94.4</c:v>
                </c:pt>
                <c:pt idx="101">
                  <c:v>120.2</c:v>
                </c:pt>
                <c:pt idx="102">
                  <c:v>125.5</c:v>
                </c:pt>
                <c:pt idx="103">
                  <c:v>89.4</c:v>
                </c:pt>
                <c:pt idx="104">
                  <c:v>123.2</c:v>
                </c:pt>
                <c:pt idx="105">
                  <c:v>121.8</c:v>
                </c:pt>
                <c:pt idx="106">
                  <c:v>117.6</c:v>
                </c:pt>
                <c:pt idx="107">
                  <c:v>112.5</c:v>
                </c:pt>
                <c:pt idx="108">
                  <c:v>110.8</c:v>
                </c:pt>
                <c:pt idx="109">
                  <c:v>113</c:v>
                </c:pt>
                <c:pt idx="110">
                  <c:v>132.6</c:v>
                </c:pt>
                <c:pt idx="111">
                  <c:v>97.1</c:v>
                </c:pt>
                <c:pt idx="112">
                  <c:v>99.9</c:v>
                </c:pt>
                <c:pt idx="113">
                  <c:v>123.5</c:v>
                </c:pt>
                <c:pt idx="114">
                  <c:v>124.1</c:v>
                </c:pt>
                <c:pt idx="115">
                  <c:v>100.7</c:v>
                </c:pt>
                <c:pt idx="116">
                  <c:v>129.4</c:v>
                </c:pt>
                <c:pt idx="117">
                  <c:v>121.2</c:v>
                </c:pt>
                <c:pt idx="118">
                  <c:v>130.80000000000001</c:v>
                </c:pt>
                <c:pt idx="119">
                  <c:v>119.2</c:v>
                </c:pt>
                <c:pt idx="120">
                  <c:v>113.9</c:v>
                </c:pt>
                <c:pt idx="121">
                  <c:v>125.5</c:v>
                </c:pt>
                <c:pt idx="122">
                  <c:v>139.1</c:v>
                </c:pt>
                <c:pt idx="123">
                  <c:v>113.1</c:v>
                </c:pt>
                <c:pt idx="124">
                  <c:v>104.5</c:v>
                </c:pt>
                <c:pt idx="125">
                  <c:v>130.30000000000001</c:v>
                </c:pt>
                <c:pt idx="126">
                  <c:v>125</c:v>
                </c:pt>
                <c:pt idx="127">
                  <c:v>105.3</c:v>
                </c:pt>
                <c:pt idx="128">
                  <c:v>130.5</c:v>
                </c:pt>
                <c:pt idx="129">
                  <c:v>127.7</c:v>
                </c:pt>
                <c:pt idx="130">
                  <c:v>130.1</c:v>
                </c:pt>
                <c:pt idx="131">
                  <c:v>121.4</c:v>
                </c:pt>
                <c:pt idx="132">
                  <c:v>110.7</c:v>
                </c:pt>
                <c:pt idx="133">
                  <c:v>130.6</c:v>
                </c:pt>
                <c:pt idx="134">
                  <c:v>142.69999999999999</c:v>
                </c:pt>
                <c:pt idx="135">
                  <c:v>118.1</c:v>
                </c:pt>
                <c:pt idx="136">
                  <c:v>108.1</c:v>
                </c:pt>
                <c:pt idx="137">
                  <c:v>123.9</c:v>
                </c:pt>
                <c:pt idx="138">
                  <c:v>119.6</c:v>
                </c:pt>
                <c:pt idx="139">
                  <c:v>104.7</c:v>
                </c:pt>
                <c:pt idx="140">
                  <c:v>120.3</c:v>
                </c:pt>
                <c:pt idx="141">
                  <c:v>133.9</c:v>
                </c:pt>
                <c:pt idx="142">
                  <c:v>134.4</c:v>
                </c:pt>
                <c:pt idx="143">
                  <c:v>119.6</c:v>
                </c:pt>
                <c:pt idx="144">
                  <c:v>117.8</c:v>
                </c:pt>
                <c:pt idx="145">
                  <c:v>131.9</c:v>
                </c:pt>
                <c:pt idx="146">
                  <c:v>136.6</c:v>
                </c:pt>
                <c:pt idx="147">
                  <c:v>123.6</c:v>
                </c:pt>
                <c:pt idx="148">
                  <c:v>118.7</c:v>
                </c:pt>
                <c:pt idx="149">
                  <c:v>123</c:v>
                </c:pt>
                <c:pt idx="150">
                  <c:v>137.9</c:v>
                </c:pt>
                <c:pt idx="151">
                  <c:v>103.1</c:v>
                </c:pt>
                <c:pt idx="152">
                  <c:v>126.5</c:v>
                </c:pt>
                <c:pt idx="153">
                  <c:v>118.5</c:v>
                </c:pt>
                <c:pt idx="154">
                  <c:v>122.4</c:v>
                </c:pt>
                <c:pt idx="155">
                  <c:v>109.7</c:v>
                </c:pt>
                <c:pt idx="156">
                  <c:v>115.6</c:v>
                </c:pt>
                <c:pt idx="157">
                  <c:v>116.4</c:v>
                </c:pt>
                <c:pt idx="158">
                  <c:v>123.6</c:v>
                </c:pt>
                <c:pt idx="159">
                  <c:v>61</c:v>
                </c:pt>
                <c:pt idx="160">
                  <c:v>40.6</c:v>
                </c:pt>
                <c:pt idx="161">
                  <c:v>69</c:v>
                </c:pt>
                <c:pt idx="162">
                  <c:v>102.9</c:v>
                </c:pt>
                <c:pt idx="163">
                  <c:v>83.5</c:v>
                </c:pt>
                <c:pt idx="164">
                  <c:v>125.1</c:v>
                </c:pt>
                <c:pt idx="165">
                  <c:v>128.30000000000001</c:v>
                </c:pt>
                <c:pt idx="166">
                  <c:v>120.3</c:v>
                </c:pt>
                <c:pt idx="167">
                  <c:v>113.7</c:v>
                </c:pt>
                <c:pt idx="168">
                  <c:v>101.3</c:v>
                </c:pt>
                <c:pt idx="169">
                  <c:v>103.1</c:v>
                </c:pt>
                <c:pt idx="170">
                  <c:v>128.19999999999999</c:v>
                </c:pt>
                <c:pt idx="171">
                  <c:v>106.2</c:v>
                </c:pt>
                <c:pt idx="172">
                  <c:v>74.900000000000006</c:v>
                </c:pt>
                <c:pt idx="173">
                  <c:v>112</c:v>
                </c:pt>
                <c:pt idx="174">
                  <c:v>109</c:v>
                </c:pt>
                <c:pt idx="175">
                  <c:v>71.2</c:v>
                </c:pt>
                <c:pt idx="176">
                  <c:v>60.1</c:v>
                </c:pt>
                <c:pt idx="177">
                  <c:v>72.599999999999994</c:v>
                </c:pt>
                <c:pt idx="178">
                  <c:v>113.9</c:v>
                </c:pt>
                <c:pt idx="179">
                  <c:v>105.9</c:v>
                </c:pt>
                <c:pt idx="180">
                  <c:v>81</c:v>
                </c:pt>
                <c:pt idx="181">
                  <c:v>99.4</c:v>
                </c:pt>
                <c:pt idx="182">
                  <c:v>103.7</c:v>
                </c:pt>
                <c:pt idx="183">
                  <c:v>84.1</c:v>
                </c:pt>
                <c:pt idx="184">
                  <c:v>62.1</c:v>
                </c:pt>
                <c:pt idx="185">
                  <c:v>98.5</c:v>
                </c:pt>
                <c:pt idx="186">
                  <c:v>103.7</c:v>
                </c:pt>
                <c:pt idx="187">
                  <c:v>86.3</c:v>
                </c:pt>
                <c:pt idx="188">
                  <c:v>110.7</c:v>
                </c:pt>
                <c:pt idx="189">
                  <c:v>99.3</c:v>
                </c:pt>
                <c:pt idx="190">
                  <c:v>112.6</c:v>
                </c:pt>
                <c:pt idx="191">
                  <c:v>100.3</c:v>
                </c:pt>
                <c:pt idx="192" formatCode="General">
                  <c:v>88.9</c:v>
                </c:pt>
                <c:pt idx="193" formatCode="General">
                  <c:v>110.8</c:v>
                </c:pt>
                <c:pt idx="194" formatCode="General">
                  <c:v>130.19999999999999</c:v>
                </c:pt>
                <c:pt idx="195" formatCode="General">
                  <c:v>109.4</c:v>
                </c:pt>
                <c:pt idx="196" formatCode="General">
                  <c:v>97.5</c:v>
                </c:pt>
                <c:pt idx="197" formatCode="General">
                  <c:v>120.5</c:v>
                </c:pt>
                <c:pt idx="198" formatCode="General">
                  <c:v>122.8</c:v>
                </c:pt>
                <c:pt idx="199" formatCode="General">
                  <c:v>94.9</c:v>
                </c:pt>
                <c:pt idx="200" formatCode="General">
                  <c:v>130.19999999999999</c:v>
                </c:pt>
                <c:pt idx="201" formatCode="General">
                  <c:v>124.8</c:v>
                </c:pt>
                <c:pt idx="202" formatCode="General">
                  <c:v>131.1</c:v>
                </c:pt>
                <c:pt idx="203" formatCode="General">
                  <c:v>114.6</c:v>
                </c:pt>
                <c:pt idx="204" formatCode="General">
                  <c:v>93</c:v>
                </c:pt>
                <c:pt idx="205" formatCode="General">
                  <c:v>102</c:v>
                </c:pt>
                <c:pt idx="206" formatCode="General">
                  <c:v>110.6</c:v>
                </c:pt>
                <c:pt idx="207" formatCode="General">
                  <c:v>100</c:v>
                </c:pt>
                <c:pt idx="208" formatCode="General">
                  <c:v>100.4</c:v>
                </c:pt>
                <c:pt idx="209" formatCode="General">
                  <c:v>106.1</c:v>
                </c:pt>
                <c:pt idx="210" formatCode="General">
                  <c:v>123.8</c:v>
                </c:pt>
                <c:pt idx="211" formatCode="General">
                  <c:v>80.5</c:v>
                </c:pt>
                <c:pt idx="212" formatCode="General">
                  <c:v>115.9</c:v>
                </c:pt>
                <c:pt idx="213" formatCode="General">
                  <c:v>125.6</c:v>
                </c:pt>
                <c:pt idx="214" formatCode="General">
                  <c:v>115.4</c:v>
                </c:pt>
                <c:pt idx="215" formatCode="General">
                  <c:v>105</c:v>
                </c:pt>
                <c:pt idx="216" formatCode="General">
                  <c:v>106</c:v>
                </c:pt>
                <c:pt idx="217" formatCode="General">
                  <c:v>112.4</c:v>
                </c:pt>
                <c:pt idx="218" formatCode="General">
                  <c:v>111.7</c:v>
                </c:pt>
                <c:pt idx="219" formatCode="General">
                  <c:v>103</c:v>
                </c:pt>
                <c:pt idx="220" formatCode="General">
                  <c:v>96.2</c:v>
                </c:pt>
              </c:numCache>
            </c:numRef>
          </c:val>
          <c:smooth val="0"/>
          <c:extLst>
            <c:ext xmlns:c16="http://schemas.microsoft.com/office/drawing/2014/chart" uri="{C3380CC4-5D6E-409C-BE32-E72D297353CC}">
              <c16:uniqueId val="{00000000-3B30-4F01-BFE6-6B375ECFDD26}"/>
            </c:ext>
          </c:extLst>
        </c:ser>
        <c:ser>
          <c:idx val="1"/>
          <c:order val="1"/>
          <c:tx>
            <c:strRef>
              <c:f>'G2'!$E$1</c:f>
              <c:strCache>
                <c:ptCount val="1"/>
                <c:pt idx="0">
                  <c:v>月別平均法12</c:v>
                </c:pt>
              </c:strCache>
            </c:strRef>
          </c:tx>
          <c:spPr>
            <a:ln w="28575" cap="rnd">
              <a:solidFill>
                <a:schemeClr val="accent1">
                  <a:tint val="56000"/>
                </a:schemeClr>
              </a:solidFill>
              <a:round/>
            </a:ln>
            <a:effectLst/>
          </c:spPr>
          <c:marker>
            <c:symbol val="circle"/>
            <c:size val="7"/>
            <c:spPr>
              <a:solidFill>
                <a:schemeClr val="accent1">
                  <a:tint val="56000"/>
                </a:schemeClr>
              </a:solidFill>
              <a:ln w="9525">
                <a:solidFill>
                  <a:schemeClr val="accent1">
                    <a:tint val="56000"/>
                  </a:schemeClr>
                </a:solidFill>
              </a:ln>
              <a:effectLst/>
            </c:spPr>
          </c:marker>
          <c:cat>
            <c:multiLvlStrRef>
              <c:f>'G2'!$B$2:$C$222</c:f>
              <c:multiLvlStrCache>
                <c:ptCount val="221"/>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pt idx="48">
                    <c:v>1</c:v>
                  </c:pt>
                  <c:pt idx="49">
                    <c:v>2</c:v>
                  </c:pt>
                  <c:pt idx="50">
                    <c:v>3</c:v>
                  </c:pt>
                  <c:pt idx="51">
                    <c:v>4</c:v>
                  </c:pt>
                  <c:pt idx="52">
                    <c:v>5</c:v>
                  </c:pt>
                  <c:pt idx="53">
                    <c:v>6</c:v>
                  </c:pt>
                  <c:pt idx="54">
                    <c:v>7</c:v>
                  </c:pt>
                  <c:pt idx="55">
                    <c:v>8</c:v>
                  </c:pt>
                  <c:pt idx="56">
                    <c:v>9</c:v>
                  </c:pt>
                  <c:pt idx="57">
                    <c:v>10</c:v>
                  </c:pt>
                  <c:pt idx="58">
                    <c:v>11</c:v>
                  </c:pt>
                  <c:pt idx="59">
                    <c:v>12</c:v>
                  </c:pt>
                  <c:pt idx="60">
                    <c:v>1</c:v>
                  </c:pt>
                  <c:pt idx="61">
                    <c:v>2</c:v>
                  </c:pt>
                  <c:pt idx="62">
                    <c:v>3</c:v>
                  </c:pt>
                  <c:pt idx="63">
                    <c:v>4</c:v>
                  </c:pt>
                  <c:pt idx="64">
                    <c:v>5</c:v>
                  </c:pt>
                  <c:pt idx="65">
                    <c:v>6</c:v>
                  </c:pt>
                  <c:pt idx="66">
                    <c:v>7</c:v>
                  </c:pt>
                  <c:pt idx="67">
                    <c:v>8</c:v>
                  </c:pt>
                  <c:pt idx="68">
                    <c:v>9</c:v>
                  </c:pt>
                  <c:pt idx="69">
                    <c:v>10</c:v>
                  </c:pt>
                  <c:pt idx="70">
                    <c:v>11</c:v>
                  </c:pt>
                  <c:pt idx="71">
                    <c:v>12</c:v>
                  </c:pt>
                  <c:pt idx="72">
                    <c:v>1</c:v>
                  </c:pt>
                  <c:pt idx="73">
                    <c:v>2</c:v>
                  </c:pt>
                  <c:pt idx="74">
                    <c:v>3</c:v>
                  </c:pt>
                  <c:pt idx="75">
                    <c:v>4</c:v>
                  </c:pt>
                  <c:pt idx="76">
                    <c:v>5</c:v>
                  </c:pt>
                  <c:pt idx="77">
                    <c:v>6</c:v>
                  </c:pt>
                  <c:pt idx="78">
                    <c:v>7</c:v>
                  </c:pt>
                  <c:pt idx="79">
                    <c:v>8</c:v>
                  </c:pt>
                  <c:pt idx="80">
                    <c:v>9</c:v>
                  </c:pt>
                  <c:pt idx="81">
                    <c:v>10</c:v>
                  </c:pt>
                  <c:pt idx="82">
                    <c:v>11</c:v>
                  </c:pt>
                  <c:pt idx="83">
                    <c:v>12</c:v>
                  </c:pt>
                  <c:pt idx="84">
                    <c:v>1</c:v>
                  </c:pt>
                  <c:pt idx="85">
                    <c:v>2</c:v>
                  </c:pt>
                  <c:pt idx="86">
                    <c:v>3</c:v>
                  </c:pt>
                  <c:pt idx="87">
                    <c:v>4</c:v>
                  </c:pt>
                  <c:pt idx="88">
                    <c:v>5</c:v>
                  </c:pt>
                  <c:pt idx="89">
                    <c:v>6</c:v>
                  </c:pt>
                  <c:pt idx="90">
                    <c:v>7</c:v>
                  </c:pt>
                  <c:pt idx="91">
                    <c:v>8</c:v>
                  </c:pt>
                  <c:pt idx="92">
                    <c:v>9</c:v>
                  </c:pt>
                  <c:pt idx="93">
                    <c:v>10</c:v>
                  </c:pt>
                  <c:pt idx="94">
                    <c:v>11</c:v>
                  </c:pt>
                  <c:pt idx="95">
                    <c:v>12</c:v>
                  </c:pt>
                  <c:pt idx="96">
                    <c:v>1</c:v>
                  </c:pt>
                  <c:pt idx="97">
                    <c:v>2</c:v>
                  </c:pt>
                  <c:pt idx="98">
                    <c:v>3</c:v>
                  </c:pt>
                  <c:pt idx="99">
                    <c:v>4</c:v>
                  </c:pt>
                  <c:pt idx="100">
                    <c:v>5</c:v>
                  </c:pt>
                  <c:pt idx="101">
                    <c:v>6</c:v>
                  </c:pt>
                  <c:pt idx="102">
                    <c:v>7</c:v>
                  </c:pt>
                  <c:pt idx="103">
                    <c:v>8</c:v>
                  </c:pt>
                  <c:pt idx="104">
                    <c:v>9</c:v>
                  </c:pt>
                  <c:pt idx="105">
                    <c:v>10</c:v>
                  </c:pt>
                  <c:pt idx="106">
                    <c:v>11</c:v>
                  </c:pt>
                  <c:pt idx="107">
                    <c:v>12</c:v>
                  </c:pt>
                  <c:pt idx="108">
                    <c:v>1</c:v>
                  </c:pt>
                  <c:pt idx="109">
                    <c:v>2</c:v>
                  </c:pt>
                  <c:pt idx="110">
                    <c:v>3</c:v>
                  </c:pt>
                  <c:pt idx="111">
                    <c:v>4</c:v>
                  </c:pt>
                  <c:pt idx="112">
                    <c:v>5</c:v>
                  </c:pt>
                  <c:pt idx="113">
                    <c:v>6</c:v>
                  </c:pt>
                  <c:pt idx="114">
                    <c:v>7</c:v>
                  </c:pt>
                  <c:pt idx="115">
                    <c:v>8</c:v>
                  </c:pt>
                  <c:pt idx="116">
                    <c:v>9</c:v>
                  </c:pt>
                  <c:pt idx="117">
                    <c:v>10</c:v>
                  </c:pt>
                  <c:pt idx="118">
                    <c:v>11</c:v>
                  </c:pt>
                  <c:pt idx="119">
                    <c:v>12</c:v>
                  </c:pt>
                  <c:pt idx="120">
                    <c:v>1</c:v>
                  </c:pt>
                  <c:pt idx="121">
                    <c:v>2</c:v>
                  </c:pt>
                  <c:pt idx="122">
                    <c:v>3</c:v>
                  </c:pt>
                  <c:pt idx="123">
                    <c:v>4</c:v>
                  </c:pt>
                  <c:pt idx="124">
                    <c:v>5</c:v>
                  </c:pt>
                  <c:pt idx="125">
                    <c:v>6</c:v>
                  </c:pt>
                  <c:pt idx="126">
                    <c:v>7</c:v>
                  </c:pt>
                  <c:pt idx="127">
                    <c:v>8</c:v>
                  </c:pt>
                  <c:pt idx="128">
                    <c:v>9</c:v>
                  </c:pt>
                  <c:pt idx="129">
                    <c:v>10</c:v>
                  </c:pt>
                  <c:pt idx="130">
                    <c:v>11</c:v>
                  </c:pt>
                  <c:pt idx="131">
                    <c:v>12</c:v>
                  </c:pt>
                  <c:pt idx="132">
                    <c:v>1</c:v>
                  </c:pt>
                  <c:pt idx="133">
                    <c:v>2</c:v>
                  </c:pt>
                  <c:pt idx="134">
                    <c:v>3</c:v>
                  </c:pt>
                  <c:pt idx="135">
                    <c:v>4</c:v>
                  </c:pt>
                  <c:pt idx="136">
                    <c:v>5</c:v>
                  </c:pt>
                  <c:pt idx="137">
                    <c:v>6</c:v>
                  </c:pt>
                  <c:pt idx="138">
                    <c:v>7</c:v>
                  </c:pt>
                  <c:pt idx="139">
                    <c:v>8</c:v>
                  </c:pt>
                  <c:pt idx="140">
                    <c:v>9</c:v>
                  </c:pt>
                  <c:pt idx="141">
                    <c:v>10</c:v>
                  </c:pt>
                  <c:pt idx="142">
                    <c:v>11</c:v>
                  </c:pt>
                  <c:pt idx="143">
                    <c:v>12</c:v>
                  </c:pt>
                  <c:pt idx="144">
                    <c:v>1</c:v>
                  </c:pt>
                  <c:pt idx="145">
                    <c:v>2</c:v>
                  </c:pt>
                  <c:pt idx="146">
                    <c:v>3</c:v>
                  </c:pt>
                  <c:pt idx="147">
                    <c:v>4</c:v>
                  </c:pt>
                  <c:pt idx="148">
                    <c:v>5</c:v>
                  </c:pt>
                  <c:pt idx="149">
                    <c:v>6</c:v>
                  </c:pt>
                  <c:pt idx="150">
                    <c:v>7</c:v>
                  </c:pt>
                  <c:pt idx="151">
                    <c:v>8</c:v>
                  </c:pt>
                  <c:pt idx="152">
                    <c:v>9</c:v>
                  </c:pt>
                  <c:pt idx="153">
                    <c:v>10</c:v>
                  </c:pt>
                  <c:pt idx="154">
                    <c:v>11</c:v>
                  </c:pt>
                  <c:pt idx="155">
                    <c:v>12</c:v>
                  </c:pt>
                  <c:pt idx="156">
                    <c:v>1</c:v>
                  </c:pt>
                  <c:pt idx="157">
                    <c:v>2</c:v>
                  </c:pt>
                  <c:pt idx="158">
                    <c:v>3</c:v>
                  </c:pt>
                  <c:pt idx="159">
                    <c:v>4</c:v>
                  </c:pt>
                  <c:pt idx="160">
                    <c:v>5</c:v>
                  </c:pt>
                  <c:pt idx="161">
                    <c:v>6</c:v>
                  </c:pt>
                  <c:pt idx="162">
                    <c:v>7</c:v>
                  </c:pt>
                  <c:pt idx="163">
                    <c:v>8</c:v>
                  </c:pt>
                  <c:pt idx="164">
                    <c:v>9</c:v>
                  </c:pt>
                  <c:pt idx="165">
                    <c:v>10</c:v>
                  </c:pt>
                  <c:pt idx="166">
                    <c:v>11</c:v>
                  </c:pt>
                  <c:pt idx="167">
                    <c:v>12</c:v>
                  </c:pt>
                  <c:pt idx="168">
                    <c:v>1</c:v>
                  </c:pt>
                  <c:pt idx="169">
                    <c:v>2</c:v>
                  </c:pt>
                  <c:pt idx="170">
                    <c:v>3</c:v>
                  </c:pt>
                  <c:pt idx="171">
                    <c:v>4</c:v>
                  </c:pt>
                  <c:pt idx="172">
                    <c:v>5</c:v>
                  </c:pt>
                  <c:pt idx="173">
                    <c:v>6</c:v>
                  </c:pt>
                  <c:pt idx="174">
                    <c:v>7</c:v>
                  </c:pt>
                  <c:pt idx="175">
                    <c:v>8</c:v>
                  </c:pt>
                  <c:pt idx="176">
                    <c:v>9</c:v>
                  </c:pt>
                  <c:pt idx="177">
                    <c:v>10</c:v>
                  </c:pt>
                  <c:pt idx="178">
                    <c:v>11</c:v>
                  </c:pt>
                  <c:pt idx="179">
                    <c:v>12</c:v>
                  </c:pt>
                  <c:pt idx="180">
                    <c:v>1</c:v>
                  </c:pt>
                  <c:pt idx="181">
                    <c:v>2</c:v>
                  </c:pt>
                  <c:pt idx="182">
                    <c:v>3</c:v>
                  </c:pt>
                  <c:pt idx="183">
                    <c:v>4</c:v>
                  </c:pt>
                  <c:pt idx="184">
                    <c:v>5</c:v>
                  </c:pt>
                  <c:pt idx="185">
                    <c:v>6</c:v>
                  </c:pt>
                  <c:pt idx="186">
                    <c:v>7</c:v>
                  </c:pt>
                  <c:pt idx="187">
                    <c:v>8</c:v>
                  </c:pt>
                  <c:pt idx="188">
                    <c:v>9</c:v>
                  </c:pt>
                  <c:pt idx="189">
                    <c:v>10</c:v>
                  </c:pt>
                  <c:pt idx="190">
                    <c:v>11</c:v>
                  </c:pt>
                  <c:pt idx="191">
                    <c:v>12</c:v>
                  </c:pt>
                  <c:pt idx="192">
                    <c:v>1</c:v>
                  </c:pt>
                  <c:pt idx="193">
                    <c:v>2</c:v>
                  </c:pt>
                  <c:pt idx="194">
                    <c:v>3</c:v>
                  </c:pt>
                  <c:pt idx="195">
                    <c:v>4</c:v>
                  </c:pt>
                  <c:pt idx="196">
                    <c:v>5</c:v>
                  </c:pt>
                  <c:pt idx="197">
                    <c:v>6</c:v>
                  </c:pt>
                  <c:pt idx="198">
                    <c:v>7</c:v>
                  </c:pt>
                  <c:pt idx="199">
                    <c:v>8</c:v>
                  </c:pt>
                  <c:pt idx="200">
                    <c:v>9</c:v>
                  </c:pt>
                  <c:pt idx="201">
                    <c:v>10</c:v>
                  </c:pt>
                  <c:pt idx="202">
                    <c:v>11</c:v>
                  </c:pt>
                  <c:pt idx="203">
                    <c:v>12</c:v>
                  </c:pt>
                  <c:pt idx="204">
                    <c:v>1</c:v>
                  </c:pt>
                  <c:pt idx="205">
                    <c:v>2</c:v>
                  </c:pt>
                  <c:pt idx="206">
                    <c:v>3</c:v>
                  </c:pt>
                  <c:pt idx="207">
                    <c:v>4</c:v>
                  </c:pt>
                  <c:pt idx="208">
                    <c:v>5</c:v>
                  </c:pt>
                  <c:pt idx="209">
                    <c:v>6</c:v>
                  </c:pt>
                  <c:pt idx="210">
                    <c:v>7</c:v>
                  </c:pt>
                  <c:pt idx="211">
                    <c:v>8</c:v>
                  </c:pt>
                  <c:pt idx="212">
                    <c:v>9</c:v>
                  </c:pt>
                  <c:pt idx="213">
                    <c:v>10</c:v>
                  </c:pt>
                  <c:pt idx="214">
                    <c:v>11</c:v>
                  </c:pt>
                  <c:pt idx="215">
                    <c:v>12</c:v>
                  </c:pt>
                  <c:pt idx="216">
                    <c:v>1</c:v>
                  </c:pt>
                  <c:pt idx="217">
                    <c:v>2</c:v>
                  </c:pt>
                  <c:pt idx="218">
                    <c:v>3</c:v>
                  </c:pt>
                  <c:pt idx="219">
                    <c:v>4</c:v>
                  </c:pt>
                  <c:pt idx="220">
                    <c:v>5</c:v>
                  </c:pt>
                </c:lvl>
                <c:lvl>
                  <c:pt idx="0">
                    <c:v>2007</c:v>
                  </c:pt>
                  <c:pt idx="12">
                    <c:v>2008</c:v>
                  </c:pt>
                  <c:pt idx="24">
                    <c:v>2009</c:v>
                  </c:pt>
                  <c:pt idx="36">
                    <c:v>2010</c:v>
                  </c:pt>
                  <c:pt idx="48">
                    <c:v>2011</c:v>
                  </c:pt>
                  <c:pt idx="60">
                    <c:v>2012</c:v>
                  </c:pt>
                  <c:pt idx="72">
                    <c:v>2013</c:v>
                  </c:pt>
                  <c:pt idx="84">
                    <c:v>2014</c:v>
                  </c:pt>
                  <c:pt idx="96">
                    <c:v>2015</c:v>
                  </c:pt>
                  <c:pt idx="108">
                    <c:v>2016</c:v>
                  </c:pt>
                  <c:pt idx="120">
                    <c:v>2017</c:v>
                  </c:pt>
                  <c:pt idx="132">
                    <c:v>2018</c:v>
                  </c:pt>
                  <c:pt idx="144">
                    <c:v>2019</c:v>
                  </c:pt>
                  <c:pt idx="156">
                    <c:v>2020</c:v>
                  </c:pt>
                  <c:pt idx="168">
                    <c:v>2021</c:v>
                  </c:pt>
                  <c:pt idx="180">
                    <c:v>2022</c:v>
                  </c:pt>
                  <c:pt idx="192">
                    <c:v>2023</c:v>
                  </c:pt>
                  <c:pt idx="204">
                    <c:v>2024</c:v>
                  </c:pt>
                  <c:pt idx="216">
                    <c:v>2025</c:v>
                  </c:pt>
                </c:lvl>
              </c:multiLvlStrCache>
            </c:multiLvlStrRef>
          </c:cat>
          <c:val>
            <c:numRef>
              <c:f>'G2'!$E$2:$E$222</c:f>
              <c:numCache>
                <c:formatCode>0.0</c:formatCode>
                <c:ptCount val="221"/>
                <c:pt idx="0">
                  <c:v>139.11930368016945</c:v>
                </c:pt>
                <c:pt idx="1">
                  <c:v>138.14810518174789</c:v>
                </c:pt>
                <c:pt idx="2">
                  <c:v>136.20757546293299</c:v>
                </c:pt>
                <c:pt idx="3">
                  <c:v>138.52818293529947</c:v>
                </c:pt>
                <c:pt idx="4">
                  <c:v>142.68729559748431</c:v>
                </c:pt>
                <c:pt idx="5">
                  <c:v>140.34370195291984</c:v>
                </c:pt>
                <c:pt idx="6">
                  <c:v>122.64500365729927</c:v>
                </c:pt>
                <c:pt idx="7">
                  <c:v>156.50553312534413</c:v>
                </c:pt>
                <c:pt idx="8">
                  <c:v>140.54283559577675</c:v>
                </c:pt>
                <c:pt idx="9">
                  <c:v>151.88065502886454</c:v>
                </c:pt>
                <c:pt idx="10">
                  <c:v>151.86760670731709</c:v>
                </c:pt>
                <c:pt idx="11">
                  <c:v>149.31687480962532</c:v>
                </c:pt>
                <c:pt idx="12">
                  <c:v>152.79153718862105</c:v>
                </c:pt>
                <c:pt idx="13">
                  <c:v>152.32045582505685</c:v>
                </c:pt>
                <c:pt idx="14">
                  <c:v>140.7147162122728</c:v>
                </c:pt>
                <c:pt idx="15">
                  <c:v>145.84099902421485</c:v>
                </c:pt>
                <c:pt idx="16">
                  <c:v>152.37098971309172</c:v>
                </c:pt>
                <c:pt idx="17">
                  <c:v>145.06064700502969</c:v>
                </c:pt>
                <c:pt idx="18">
                  <c:v>151.31574238088746</c:v>
                </c:pt>
                <c:pt idx="19">
                  <c:v>137.90726053639847</c:v>
                </c:pt>
                <c:pt idx="20">
                  <c:v>143.00612091415226</c:v>
                </c:pt>
                <c:pt idx="21">
                  <c:v>136.28911274938844</c:v>
                </c:pt>
                <c:pt idx="22">
                  <c:v>114.75829328023434</c:v>
                </c:pt>
                <c:pt idx="23">
                  <c:v>104.66755511681474</c:v>
                </c:pt>
                <c:pt idx="24">
                  <c:v>80.847843502080281</c:v>
                </c:pt>
                <c:pt idx="25">
                  <c:v>57.70128553827557</c:v>
                </c:pt>
                <c:pt idx="26">
                  <c:v>62.012036797097721</c:v>
                </c:pt>
                <c:pt idx="27">
                  <c:v>70.100023826542781</c:v>
                </c:pt>
                <c:pt idx="28">
                  <c:v>86.180139745170592</c:v>
                </c:pt>
                <c:pt idx="29">
                  <c:v>93.547725117387202</c:v>
                </c:pt>
                <c:pt idx="30">
                  <c:v>100.83901835429987</c:v>
                </c:pt>
                <c:pt idx="31">
                  <c:v>98.74017335096228</c:v>
                </c:pt>
                <c:pt idx="32">
                  <c:v>110.07618601538978</c:v>
                </c:pt>
                <c:pt idx="33">
                  <c:v>109.07412612371459</c:v>
                </c:pt>
                <c:pt idx="34">
                  <c:v>115.19883396362329</c:v>
                </c:pt>
                <c:pt idx="35">
                  <c:v>117.67152042833197</c:v>
                </c:pt>
                <c:pt idx="36">
                  <c:v>117.09378283488377</c:v>
                </c:pt>
                <c:pt idx="37">
                  <c:v>117.58358571889549</c:v>
                </c:pt>
                <c:pt idx="38">
                  <c:v>122.57340867011428</c:v>
                </c:pt>
                <c:pt idx="39">
                  <c:v>116.77805043773681</c:v>
                </c:pt>
                <c:pt idx="40">
                  <c:v>116.77975380628438</c:v>
                </c:pt>
                <c:pt idx="41">
                  <c:v>119.66875128363112</c:v>
                </c:pt>
                <c:pt idx="42">
                  <c:v>120.28018630584074</c:v>
                </c:pt>
                <c:pt idx="43">
                  <c:v>121.23098640041317</c:v>
                </c:pt>
                <c:pt idx="44">
                  <c:v>123.47317270658263</c:v>
                </c:pt>
                <c:pt idx="45">
                  <c:v>102.85310452034267</c:v>
                </c:pt>
                <c:pt idx="46">
                  <c:v>109.96704063407012</c:v>
                </c:pt>
                <c:pt idx="47">
                  <c:v>113.82422630560927</c:v>
                </c:pt>
                <c:pt idx="48">
                  <c:v>110.48226381461674</c:v>
                </c:pt>
                <c:pt idx="49">
                  <c:v>111.62675616519986</c:v>
                </c:pt>
                <c:pt idx="50">
                  <c:v>54.943642931542684</c:v>
                </c:pt>
                <c:pt idx="51">
                  <c:v>47.753185856287757</c:v>
                </c:pt>
                <c:pt idx="52">
                  <c:v>78.979741473695725</c:v>
                </c:pt>
                <c:pt idx="53">
                  <c:v>100.70084753496226</c:v>
                </c:pt>
                <c:pt idx="54">
                  <c:v>106.30468608852756</c:v>
                </c:pt>
                <c:pt idx="55">
                  <c:v>120.6281742340971</c:v>
                </c:pt>
                <c:pt idx="56">
                  <c:v>116.17066091017705</c:v>
                </c:pt>
                <c:pt idx="57">
                  <c:v>120.60991478961624</c:v>
                </c:pt>
                <c:pt idx="58">
                  <c:v>110.87605035011671</c:v>
                </c:pt>
                <c:pt idx="59">
                  <c:v>123.69509431203392</c:v>
                </c:pt>
                <c:pt idx="60">
                  <c:v>126.10773055493092</c:v>
                </c:pt>
                <c:pt idx="61">
                  <c:v>129.44312567861022</c:v>
                </c:pt>
                <c:pt idx="62">
                  <c:v>130.3523144484017</c:v>
                </c:pt>
                <c:pt idx="63">
                  <c:v>129.33927233062988</c:v>
                </c:pt>
                <c:pt idx="64">
                  <c:v>125.48542967588463</c:v>
                </c:pt>
                <c:pt idx="65">
                  <c:v>119.65733809685837</c:v>
                </c:pt>
                <c:pt idx="66">
                  <c:v>123.39730846436936</c:v>
                </c:pt>
                <c:pt idx="67">
                  <c:v>121.93831483953505</c:v>
                </c:pt>
                <c:pt idx="68">
                  <c:v>99.687531153154339</c:v>
                </c:pt>
                <c:pt idx="69">
                  <c:v>104.24060082630101</c:v>
                </c:pt>
                <c:pt idx="70">
                  <c:v>101.07569959672928</c:v>
                </c:pt>
                <c:pt idx="71">
                  <c:v>102.17175620541387</c:v>
                </c:pt>
                <c:pt idx="72">
                  <c:v>114.34597053297738</c:v>
                </c:pt>
                <c:pt idx="73">
                  <c:v>112.14931454253905</c:v>
                </c:pt>
                <c:pt idx="74">
                  <c:v>110.86863133782654</c:v>
                </c:pt>
                <c:pt idx="75">
                  <c:v>122.16083764082175</c:v>
                </c:pt>
                <c:pt idx="76">
                  <c:v>120.51266361519313</c:v>
                </c:pt>
                <c:pt idx="77">
                  <c:v>111.09495004294952</c:v>
                </c:pt>
                <c:pt idx="78">
                  <c:v>123.37175328257753</c:v>
                </c:pt>
                <c:pt idx="79">
                  <c:v>114.91543148332781</c:v>
                </c:pt>
                <c:pt idx="80">
                  <c:v>115.8347716279269</c:v>
                </c:pt>
                <c:pt idx="81">
                  <c:v>118.36457747859619</c:v>
                </c:pt>
                <c:pt idx="82">
                  <c:v>113.25412300481943</c:v>
                </c:pt>
                <c:pt idx="83">
                  <c:v>114.10124297057904</c:v>
                </c:pt>
                <c:pt idx="84">
                  <c:v>127.9465891670925</c:v>
                </c:pt>
                <c:pt idx="85">
                  <c:v>118.78772154457846</c:v>
                </c:pt>
                <c:pt idx="86">
                  <c:v>123.51750788125575</c:v>
                </c:pt>
                <c:pt idx="87">
                  <c:v>123.2003321208287</c:v>
                </c:pt>
                <c:pt idx="88">
                  <c:v>124.63931199999998</c:v>
                </c:pt>
                <c:pt idx="89">
                  <c:v>116.64529737903224</c:v>
                </c:pt>
                <c:pt idx="90">
                  <c:v>120.79968239863086</c:v>
                </c:pt>
                <c:pt idx="91">
                  <c:v>107.83819663949427</c:v>
                </c:pt>
                <c:pt idx="92">
                  <c:v>112.24721902017289</c:v>
                </c:pt>
                <c:pt idx="93">
                  <c:v>108.83201363398005</c:v>
                </c:pt>
                <c:pt idx="94">
                  <c:v>100.44833400375435</c:v>
                </c:pt>
                <c:pt idx="95">
                  <c:v>111.72658787703016</c:v>
                </c:pt>
                <c:pt idx="96">
                  <c:v>114.75978242331215</c:v>
                </c:pt>
                <c:pt idx="97">
                  <c:v>113.20998608211555</c:v>
                </c:pt>
                <c:pt idx="98">
                  <c:v>117.00209042878352</c:v>
                </c:pt>
                <c:pt idx="99">
                  <c:v>115.23592791511994</c:v>
                </c:pt>
                <c:pt idx="100">
                  <c:v>108.09310058187866</c:v>
                </c:pt>
                <c:pt idx="101">
                  <c:v>114.38339573026698</c:v>
                </c:pt>
                <c:pt idx="102">
                  <c:v>117.02508461622449</c:v>
                </c:pt>
                <c:pt idx="103">
                  <c:v>105.75371893958281</c:v>
                </c:pt>
                <c:pt idx="104">
                  <c:v>112.11874773565205</c:v>
                </c:pt>
                <c:pt idx="105">
                  <c:v>113.80605881580675</c:v>
                </c:pt>
                <c:pt idx="106">
                  <c:v>111.96160791920275</c:v>
                </c:pt>
                <c:pt idx="107">
                  <c:v>115.72075083104494</c:v>
                </c:pt>
                <c:pt idx="108">
                  <c:v>115.25144853442401</c:v>
                </c:pt>
                <c:pt idx="109">
                  <c:v>108.96847563590404</c:v>
                </c:pt>
                <c:pt idx="110">
                  <c:v>123.89295086269109</c:v>
                </c:pt>
                <c:pt idx="111">
                  <c:v>110.62365344105804</c:v>
                </c:pt>
                <c:pt idx="112">
                  <c:v>114.36252109959004</c:v>
                </c:pt>
                <c:pt idx="113">
                  <c:v>117.64412358147729</c:v>
                </c:pt>
                <c:pt idx="114">
                  <c:v>115.67032340750436</c:v>
                </c:pt>
                <c:pt idx="115">
                  <c:v>118.40965915345663</c:v>
                </c:pt>
                <c:pt idx="116">
                  <c:v>117.75882321618742</c:v>
                </c:pt>
                <c:pt idx="117">
                  <c:v>113.15985970892881</c:v>
                </c:pt>
                <c:pt idx="118">
                  <c:v>123.89362197392924</c:v>
                </c:pt>
                <c:pt idx="119">
                  <c:v>121.46939992367867</c:v>
                </c:pt>
                <c:pt idx="120">
                  <c:v>118.60390839843274</c:v>
                </c:pt>
                <c:pt idx="121">
                  <c:v>121.35353672316383</c:v>
                </c:pt>
                <c:pt idx="122">
                  <c:v>130.16250710755369</c:v>
                </c:pt>
                <c:pt idx="123">
                  <c:v>129.42134146341462</c:v>
                </c:pt>
                <c:pt idx="124">
                  <c:v>119.63787659870495</c:v>
                </c:pt>
                <c:pt idx="125">
                  <c:v>123.85374652893479</c:v>
                </c:pt>
                <c:pt idx="126">
                  <c:v>116.41852770885028</c:v>
                </c:pt>
                <c:pt idx="127">
                  <c:v>122.93188180404351</c:v>
                </c:pt>
                <c:pt idx="128">
                  <c:v>119.00754475703322</c:v>
                </c:pt>
                <c:pt idx="129">
                  <c:v>118.61559969608162</c:v>
                </c:pt>
                <c:pt idx="130">
                  <c:v>123.47437671901341</c:v>
                </c:pt>
                <c:pt idx="131">
                  <c:v>123.83691412768793</c:v>
                </c:pt>
                <c:pt idx="132">
                  <c:v>115.23956571302494</c:v>
                </c:pt>
                <c:pt idx="133">
                  <c:v>125.8742055926279</c:v>
                </c:pt>
                <c:pt idx="134">
                  <c:v>133.42090241539512</c:v>
                </c:pt>
                <c:pt idx="135">
                  <c:v>134.85449271270303</c:v>
                </c:pt>
                <c:pt idx="136">
                  <c:v>123.16754876707184</c:v>
                </c:pt>
                <c:pt idx="137">
                  <c:v>118.06603440150801</c:v>
                </c:pt>
                <c:pt idx="138">
                  <c:v>111.47689758110543</c:v>
                </c:pt>
                <c:pt idx="139">
                  <c:v>121.97406378600822</c:v>
                </c:pt>
                <c:pt idx="140">
                  <c:v>110.1349443761723</c:v>
                </c:pt>
                <c:pt idx="141">
                  <c:v>124.02164038302139</c:v>
                </c:pt>
                <c:pt idx="142">
                  <c:v>127.80490426603963</c:v>
                </c:pt>
                <c:pt idx="143">
                  <c:v>122.70862327244609</c:v>
                </c:pt>
                <c:pt idx="144">
                  <c:v>122.00329302072515</c:v>
                </c:pt>
                <c:pt idx="145">
                  <c:v>126.54165693012604</c:v>
                </c:pt>
                <c:pt idx="146">
                  <c:v>127.55288090619219</c:v>
                </c:pt>
                <c:pt idx="147">
                  <c:v>139.6795741580311</c:v>
                </c:pt>
                <c:pt idx="148">
                  <c:v>134.16383873144403</c:v>
                </c:pt>
                <c:pt idx="149">
                  <c:v>117.33388573771614</c:v>
                </c:pt>
                <c:pt idx="150">
                  <c:v>125.96090880338527</c:v>
                </c:pt>
                <c:pt idx="151">
                  <c:v>120.7555217598031</c:v>
                </c:pt>
                <c:pt idx="152">
                  <c:v>115.93480128247218</c:v>
                </c:pt>
                <c:pt idx="153">
                  <c:v>111.48693300532454</c:v>
                </c:pt>
                <c:pt idx="154">
                  <c:v>117.94638961756179</c:v>
                </c:pt>
                <c:pt idx="155">
                  <c:v>113.92702613892818</c:v>
                </c:pt>
                <c:pt idx="156">
                  <c:v>118.86053529456369</c:v>
                </c:pt>
                <c:pt idx="157">
                  <c:v>111.96626471839977</c:v>
                </c:pt>
                <c:pt idx="158">
                  <c:v>115.0246774636289</c:v>
                </c:pt>
                <c:pt idx="159">
                  <c:v>71.281430417923332</c:v>
                </c:pt>
                <c:pt idx="160">
                  <c:v>48.308905852417325</c:v>
                </c:pt>
                <c:pt idx="161">
                  <c:v>67.770623596726296</c:v>
                </c:pt>
                <c:pt idx="162">
                  <c:v>94.804463618452345</c:v>
                </c:pt>
                <c:pt idx="163">
                  <c:v>97.322174473571138</c:v>
                </c:pt>
                <c:pt idx="164">
                  <c:v>113.40114304812836</c:v>
                </c:pt>
                <c:pt idx="165">
                  <c:v>118.60905992228513</c:v>
                </c:pt>
                <c:pt idx="166">
                  <c:v>112.57941480919192</c:v>
                </c:pt>
                <c:pt idx="167">
                  <c:v>113.45737306843269</c:v>
                </c:pt>
                <c:pt idx="168">
                  <c:v>102.5034412880196</c:v>
                </c:pt>
                <c:pt idx="169">
                  <c:v>96.548928079834781</c:v>
                </c:pt>
                <c:pt idx="170">
                  <c:v>115.05740716311585</c:v>
                </c:pt>
                <c:pt idx="171">
                  <c:v>120.13941220485529</c:v>
                </c:pt>
                <c:pt idx="172">
                  <c:v>89.50079696144725</c:v>
                </c:pt>
                <c:pt idx="173">
                  <c:v>109.23632714500748</c:v>
                </c:pt>
                <c:pt idx="174">
                  <c:v>100.57203159964733</c:v>
                </c:pt>
                <c:pt idx="175">
                  <c:v>83.980634535367514</c:v>
                </c:pt>
                <c:pt idx="176">
                  <c:v>56.907840988169788</c:v>
                </c:pt>
                <c:pt idx="177">
                  <c:v>69.493496306718242</c:v>
                </c:pt>
                <c:pt idx="178">
                  <c:v>107.66299583188604</c:v>
                </c:pt>
                <c:pt idx="179">
                  <c:v>106.62681848453452</c:v>
                </c:pt>
                <c:pt idx="180">
                  <c:v>82.372351332877656</c:v>
                </c:pt>
                <c:pt idx="181">
                  <c:v>93.029585750564976</c:v>
                </c:pt>
                <c:pt idx="182">
                  <c:v>93.669160932721695</c:v>
                </c:pt>
                <c:pt idx="183">
                  <c:v>95.408456183456153</c:v>
                </c:pt>
                <c:pt idx="184">
                  <c:v>75.758397868075804</c:v>
                </c:pt>
                <c:pt idx="185">
                  <c:v>96.377289611496749</c:v>
                </c:pt>
                <c:pt idx="186">
                  <c:v>95.643452380952368</c:v>
                </c:pt>
                <c:pt idx="187">
                  <c:v>101.44536841951246</c:v>
                </c:pt>
                <c:pt idx="188">
                  <c:v>104.89577701507326</c:v>
                </c:pt>
                <c:pt idx="189">
                  <c:v>94.226863794203112</c:v>
                </c:pt>
                <c:pt idx="190">
                  <c:v>105.09712695757234</c:v>
                </c:pt>
                <c:pt idx="191">
                  <c:v>100.06149294690307</c:v>
                </c:pt>
                <c:pt idx="192" formatCode="General">
                  <c:v>92.375999103942661</c:v>
                </c:pt>
                <c:pt idx="193" formatCode="General">
                  <c:v>105.17979464870429</c:v>
                </c:pt>
                <c:pt idx="194" formatCode="General">
                  <c:v>113.39556134929829</c:v>
                </c:pt>
                <c:pt idx="195" formatCode="General">
                  <c:v>118.63431521855294</c:v>
                </c:pt>
                <c:pt idx="196" formatCode="General">
                  <c:v>117.12711996093054</c:v>
                </c:pt>
                <c:pt idx="197" formatCode="General">
                  <c:v>117.82701226269636</c:v>
                </c:pt>
                <c:pt idx="198" formatCode="General">
                  <c:v>113.62135366798887</c:v>
                </c:pt>
                <c:pt idx="199" formatCode="General">
                  <c:v>113.43965438534489</c:v>
                </c:pt>
                <c:pt idx="200" formatCode="General">
                  <c:v>124.43392554393897</c:v>
                </c:pt>
                <c:pt idx="201" formatCode="General">
                  <c:v>120.16437264251655</c:v>
                </c:pt>
                <c:pt idx="202" formatCode="General">
                  <c:v>122.60907127056547</c:v>
                </c:pt>
                <c:pt idx="203" formatCode="General">
                  <c:v>116.08512653489068</c:v>
                </c:pt>
                <c:pt idx="204" formatCode="General">
                  <c:v>97.862435314411158</c:v>
                </c:pt>
                <c:pt idx="205" formatCode="General">
                  <c:v>98.370580626616857</c:v>
                </c:pt>
                <c:pt idx="206" formatCode="General">
                  <c:v>97.429876381139891</c:v>
                </c:pt>
                <c:pt idx="207" formatCode="General">
                  <c:v>108.83815857054036</c:v>
                </c:pt>
                <c:pt idx="208" formatCode="General">
                  <c:v>120.67451788166457</c:v>
                </c:pt>
                <c:pt idx="209" formatCode="General">
                  <c:v>104.34164407317847</c:v>
                </c:pt>
                <c:pt idx="210" formatCode="General">
                  <c:v>114.20023140192912</c:v>
                </c:pt>
                <c:pt idx="211" formatCode="General">
                  <c:v>97.47176861542161</c:v>
                </c:pt>
                <c:pt idx="212" formatCode="General">
                  <c:v>109.34794961921499</c:v>
                </c:pt>
                <c:pt idx="213" formatCode="General">
                  <c:v>118.8505017744248</c:v>
                </c:pt>
                <c:pt idx="214" formatCode="General">
                  <c:v>106.4808639853329</c:v>
                </c:pt>
                <c:pt idx="215" formatCode="General">
                  <c:v>105.0456578456951</c:v>
                </c:pt>
              </c:numCache>
            </c:numRef>
          </c:val>
          <c:smooth val="0"/>
          <c:extLst>
            <c:ext xmlns:c16="http://schemas.microsoft.com/office/drawing/2014/chart" uri="{C3380CC4-5D6E-409C-BE32-E72D297353CC}">
              <c16:uniqueId val="{00000001-3B30-4F01-BFE6-6B375ECFDD26}"/>
            </c:ext>
          </c:extLst>
        </c:ser>
        <c:ser>
          <c:idx val="2"/>
          <c:order val="2"/>
          <c:tx>
            <c:strRef>
              <c:f>'G2'!$F$1</c:f>
              <c:strCache>
                <c:ptCount val="1"/>
                <c:pt idx="0">
                  <c:v>月別平均法8</c:v>
                </c:pt>
              </c:strCache>
            </c:strRef>
          </c:tx>
          <c:spPr>
            <a:ln w="28575" cap="rnd">
              <a:solidFill>
                <a:schemeClr val="accent1">
                  <a:tint val="69000"/>
                </a:schemeClr>
              </a:solidFill>
              <a:round/>
            </a:ln>
            <a:effectLst/>
          </c:spPr>
          <c:marker>
            <c:symbol val="circle"/>
            <c:size val="5"/>
            <c:spPr>
              <a:solidFill>
                <a:schemeClr val="accent1">
                  <a:tint val="69000"/>
                </a:schemeClr>
              </a:solidFill>
              <a:ln w="9525">
                <a:solidFill>
                  <a:schemeClr val="accent1">
                    <a:tint val="69000"/>
                  </a:schemeClr>
                </a:solidFill>
              </a:ln>
              <a:effectLst/>
            </c:spPr>
          </c:marker>
          <c:cat>
            <c:multiLvlStrRef>
              <c:f>'G2'!$B$2:$C$222</c:f>
              <c:multiLvlStrCache>
                <c:ptCount val="221"/>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pt idx="48">
                    <c:v>1</c:v>
                  </c:pt>
                  <c:pt idx="49">
                    <c:v>2</c:v>
                  </c:pt>
                  <c:pt idx="50">
                    <c:v>3</c:v>
                  </c:pt>
                  <c:pt idx="51">
                    <c:v>4</c:v>
                  </c:pt>
                  <c:pt idx="52">
                    <c:v>5</c:v>
                  </c:pt>
                  <c:pt idx="53">
                    <c:v>6</c:v>
                  </c:pt>
                  <c:pt idx="54">
                    <c:v>7</c:v>
                  </c:pt>
                  <c:pt idx="55">
                    <c:v>8</c:v>
                  </c:pt>
                  <c:pt idx="56">
                    <c:v>9</c:v>
                  </c:pt>
                  <c:pt idx="57">
                    <c:v>10</c:v>
                  </c:pt>
                  <c:pt idx="58">
                    <c:v>11</c:v>
                  </c:pt>
                  <c:pt idx="59">
                    <c:v>12</c:v>
                  </c:pt>
                  <c:pt idx="60">
                    <c:v>1</c:v>
                  </c:pt>
                  <c:pt idx="61">
                    <c:v>2</c:v>
                  </c:pt>
                  <c:pt idx="62">
                    <c:v>3</c:v>
                  </c:pt>
                  <c:pt idx="63">
                    <c:v>4</c:v>
                  </c:pt>
                  <c:pt idx="64">
                    <c:v>5</c:v>
                  </c:pt>
                  <c:pt idx="65">
                    <c:v>6</c:v>
                  </c:pt>
                  <c:pt idx="66">
                    <c:v>7</c:v>
                  </c:pt>
                  <c:pt idx="67">
                    <c:v>8</c:v>
                  </c:pt>
                  <c:pt idx="68">
                    <c:v>9</c:v>
                  </c:pt>
                  <c:pt idx="69">
                    <c:v>10</c:v>
                  </c:pt>
                  <c:pt idx="70">
                    <c:v>11</c:v>
                  </c:pt>
                  <c:pt idx="71">
                    <c:v>12</c:v>
                  </c:pt>
                  <c:pt idx="72">
                    <c:v>1</c:v>
                  </c:pt>
                  <c:pt idx="73">
                    <c:v>2</c:v>
                  </c:pt>
                  <c:pt idx="74">
                    <c:v>3</c:v>
                  </c:pt>
                  <c:pt idx="75">
                    <c:v>4</c:v>
                  </c:pt>
                  <c:pt idx="76">
                    <c:v>5</c:v>
                  </c:pt>
                  <c:pt idx="77">
                    <c:v>6</c:v>
                  </c:pt>
                  <c:pt idx="78">
                    <c:v>7</c:v>
                  </c:pt>
                  <c:pt idx="79">
                    <c:v>8</c:v>
                  </c:pt>
                  <c:pt idx="80">
                    <c:v>9</c:v>
                  </c:pt>
                  <c:pt idx="81">
                    <c:v>10</c:v>
                  </c:pt>
                  <c:pt idx="82">
                    <c:v>11</c:v>
                  </c:pt>
                  <c:pt idx="83">
                    <c:v>12</c:v>
                  </c:pt>
                  <c:pt idx="84">
                    <c:v>1</c:v>
                  </c:pt>
                  <c:pt idx="85">
                    <c:v>2</c:v>
                  </c:pt>
                  <c:pt idx="86">
                    <c:v>3</c:v>
                  </c:pt>
                  <c:pt idx="87">
                    <c:v>4</c:v>
                  </c:pt>
                  <c:pt idx="88">
                    <c:v>5</c:v>
                  </c:pt>
                  <c:pt idx="89">
                    <c:v>6</c:v>
                  </c:pt>
                  <c:pt idx="90">
                    <c:v>7</c:v>
                  </c:pt>
                  <c:pt idx="91">
                    <c:v>8</c:v>
                  </c:pt>
                  <c:pt idx="92">
                    <c:v>9</c:v>
                  </c:pt>
                  <c:pt idx="93">
                    <c:v>10</c:v>
                  </c:pt>
                  <c:pt idx="94">
                    <c:v>11</c:v>
                  </c:pt>
                  <c:pt idx="95">
                    <c:v>12</c:v>
                  </c:pt>
                  <c:pt idx="96">
                    <c:v>1</c:v>
                  </c:pt>
                  <c:pt idx="97">
                    <c:v>2</c:v>
                  </c:pt>
                  <c:pt idx="98">
                    <c:v>3</c:v>
                  </c:pt>
                  <c:pt idx="99">
                    <c:v>4</c:v>
                  </c:pt>
                  <c:pt idx="100">
                    <c:v>5</c:v>
                  </c:pt>
                  <c:pt idx="101">
                    <c:v>6</c:v>
                  </c:pt>
                  <c:pt idx="102">
                    <c:v>7</c:v>
                  </c:pt>
                  <c:pt idx="103">
                    <c:v>8</c:v>
                  </c:pt>
                  <c:pt idx="104">
                    <c:v>9</c:v>
                  </c:pt>
                  <c:pt idx="105">
                    <c:v>10</c:v>
                  </c:pt>
                  <c:pt idx="106">
                    <c:v>11</c:v>
                  </c:pt>
                  <c:pt idx="107">
                    <c:v>12</c:v>
                  </c:pt>
                  <c:pt idx="108">
                    <c:v>1</c:v>
                  </c:pt>
                  <c:pt idx="109">
                    <c:v>2</c:v>
                  </c:pt>
                  <c:pt idx="110">
                    <c:v>3</c:v>
                  </c:pt>
                  <c:pt idx="111">
                    <c:v>4</c:v>
                  </c:pt>
                  <c:pt idx="112">
                    <c:v>5</c:v>
                  </c:pt>
                  <c:pt idx="113">
                    <c:v>6</c:v>
                  </c:pt>
                  <c:pt idx="114">
                    <c:v>7</c:v>
                  </c:pt>
                  <c:pt idx="115">
                    <c:v>8</c:v>
                  </c:pt>
                  <c:pt idx="116">
                    <c:v>9</c:v>
                  </c:pt>
                  <c:pt idx="117">
                    <c:v>10</c:v>
                  </c:pt>
                  <c:pt idx="118">
                    <c:v>11</c:v>
                  </c:pt>
                  <c:pt idx="119">
                    <c:v>12</c:v>
                  </c:pt>
                  <c:pt idx="120">
                    <c:v>1</c:v>
                  </c:pt>
                  <c:pt idx="121">
                    <c:v>2</c:v>
                  </c:pt>
                  <c:pt idx="122">
                    <c:v>3</c:v>
                  </c:pt>
                  <c:pt idx="123">
                    <c:v>4</c:v>
                  </c:pt>
                  <c:pt idx="124">
                    <c:v>5</c:v>
                  </c:pt>
                  <c:pt idx="125">
                    <c:v>6</c:v>
                  </c:pt>
                  <c:pt idx="126">
                    <c:v>7</c:v>
                  </c:pt>
                  <c:pt idx="127">
                    <c:v>8</c:v>
                  </c:pt>
                  <c:pt idx="128">
                    <c:v>9</c:v>
                  </c:pt>
                  <c:pt idx="129">
                    <c:v>10</c:v>
                  </c:pt>
                  <c:pt idx="130">
                    <c:v>11</c:v>
                  </c:pt>
                  <c:pt idx="131">
                    <c:v>12</c:v>
                  </c:pt>
                  <c:pt idx="132">
                    <c:v>1</c:v>
                  </c:pt>
                  <c:pt idx="133">
                    <c:v>2</c:v>
                  </c:pt>
                  <c:pt idx="134">
                    <c:v>3</c:v>
                  </c:pt>
                  <c:pt idx="135">
                    <c:v>4</c:v>
                  </c:pt>
                  <c:pt idx="136">
                    <c:v>5</c:v>
                  </c:pt>
                  <c:pt idx="137">
                    <c:v>6</c:v>
                  </c:pt>
                  <c:pt idx="138">
                    <c:v>7</c:v>
                  </c:pt>
                  <c:pt idx="139">
                    <c:v>8</c:v>
                  </c:pt>
                  <c:pt idx="140">
                    <c:v>9</c:v>
                  </c:pt>
                  <c:pt idx="141">
                    <c:v>10</c:v>
                  </c:pt>
                  <c:pt idx="142">
                    <c:v>11</c:v>
                  </c:pt>
                  <c:pt idx="143">
                    <c:v>12</c:v>
                  </c:pt>
                  <c:pt idx="144">
                    <c:v>1</c:v>
                  </c:pt>
                  <c:pt idx="145">
                    <c:v>2</c:v>
                  </c:pt>
                  <c:pt idx="146">
                    <c:v>3</c:v>
                  </c:pt>
                  <c:pt idx="147">
                    <c:v>4</c:v>
                  </c:pt>
                  <c:pt idx="148">
                    <c:v>5</c:v>
                  </c:pt>
                  <c:pt idx="149">
                    <c:v>6</c:v>
                  </c:pt>
                  <c:pt idx="150">
                    <c:v>7</c:v>
                  </c:pt>
                  <c:pt idx="151">
                    <c:v>8</c:v>
                  </c:pt>
                  <c:pt idx="152">
                    <c:v>9</c:v>
                  </c:pt>
                  <c:pt idx="153">
                    <c:v>10</c:v>
                  </c:pt>
                  <c:pt idx="154">
                    <c:v>11</c:v>
                  </c:pt>
                  <c:pt idx="155">
                    <c:v>12</c:v>
                  </c:pt>
                  <c:pt idx="156">
                    <c:v>1</c:v>
                  </c:pt>
                  <c:pt idx="157">
                    <c:v>2</c:v>
                  </c:pt>
                  <c:pt idx="158">
                    <c:v>3</c:v>
                  </c:pt>
                  <c:pt idx="159">
                    <c:v>4</c:v>
                  </c:pt>
                  <c:pt idx="160">
                    <c:v>5</c:v>
                  </c:pt>
                  <c:pt idx="161">
                    <c:v>6</c:v>
                  </c:pt>
                  <c:pt idx="162">
                    <c:v>7</c:v>
                  </c:pt>
                  <c:pt idx="163">
                    <c:v>8</c:v>
                  </c:pt>
                  <c:pt idx="164">
                    <c:v>9</c:v>
                  </c:pt>
                  <c:pt idx="165">
                    <c:v>10</c:v>
                  </c:pt>
                  <c:pt idx="166">
                    <c:v>11</c:v>
                  </c:pt>
                  <c:pt idx="167">
                    <c:v>12</c:v>
                  </c:pt>
                  <c:pt idx="168">
                    <c:v>1</c:v>
                  </c:pt>
                  <c:pt idx="169">
                    <c:v>2</c:v>
                  </c:pt>
                  <c:pt idx="170">
                    <c:v>3</c:v>
                  </c:pt>
                  <c:pt idx="171">
                    <c:v>4</c:v>
                  </c:pt>
                  <c:pt idx="172">
                    <c:v>5</c:v>
                  </c:pt>
                  <c:pt idx="173">
                    <c:v>6</c:v>
                  </c:pt>
                  <c:pt idx="174">
                    <c:v>7</c:v>
                  </c:pt>
                  <c:pt idx="175">
                    <c:v>8</c:v>
                  </c:pt>
                  <c:pt idx="176">
                    <c:v>9</c:v>
                  </c:pt>
                  <c:pt idx="177">
                    <c:v>10</c:v>
                  </c:pt>
                  <c:pt idx="178">
                    <c:v>11</c:v>
                  </c:pt>
                  <c:pt idx="179">
                    <c:v>12</c:v>
                  </c:pt>
                  <c:pt idx="180">
                    <c:v>1</c:v>
                  </c:pt>
                  <c:pt idx="181">
                    <c:v>2</c:v>
                  </c:pt>
                  <c:pt idx="182">
                    <c:v>3</c:v>
                  </c:pt>
                  <c:pt idx="183">
                    <c:v>4</c:v>
                  </c:pt>
                  <c:pt idx="184">
                    <c:v>5</c:v>
                  </c:pt>
                  <c:pt idx="185">
                    <c:v>6</c:v>
                  </c:pt>
                  <c:pt idx="186">
                    <c:v>7</c:v>
                  </c:pt>
                  <c:pt idx="187">
                    <c:v>8</c:v>
                  </c:pt>
                  <c:pt idx="188">
                    <c:v>9</c:v>
                  </c:pt>
                  <c:pt idx="189">
                    <c:v>10</c:v>
                  </c:pt>
                  <c:pt idx="190">
                    <c:v>11</c:v>
                  </c:pt>
                  <c:pt idx="191">
                    <c:v>12</c:v>
                  </c:pt>
                  <c:pt idx="192">
                    <c:v>1</c:v>
                  </c:pt>
                  <c:pt idx="193">
                    <c:v>2</c:v>
                  </c:pt>
                  <c:pt idx="194">
                    <c:v>3</c:v>
                  </c:pt>
                  <c:pt idx="195">
                    <c:v>4</c:v>
                  </c:pt>
                  <c:pt idx="196">
                    <c:v>5</c:v>
                  </c:pt>
                  <c:pt idx="197">
                    <c:v>6</c:v>
                  </c:pt>
                  <c:pt idx="198">
                    <c:v>7</c:v>
                  </c:pt>
                  <c:pt idx="199">
                    <c:v>8</c:v>
                  </c:pt>
                  <c:pt idx="200">
                    <c:v>9</c:v>
                  </c:pt>
                  <c:pt idx="201">
                    <c:v>10</c:v>
                  </c:pt>
                  <c:pt idx="202">
                    <c:v>11</c:v>
                  </c:pt>
                  <c:pt idx="203">
                    <c:v>12</c:v>
                  </c:pt>
                  <c:pt idx="204">
                    <c:v>1</c:v>
                  </c:pt>
                  <c:pt idx="205">
                    <c:v>2</c:v>
                  </c:pt>
                  <c:pt idx="206">
                    <c:v>3</c:v>
                  </c:pt>
                  <c:pt idx="207">
                    <c:v>4</c:v>
                  </c:pt>
                  <c:pt idx="208">
                    <c:v>5</c:v>
                  </c:pt>
                  <c:pt idx="209">
                    <c:v>6</c:v>
                  </c:pt>
                  <c:pt idx="210">
                    <c:v>7</c:v>
                  </c:pt>
                  <c:pt idx="211">
                    <c:v>8</c:v>
                  </c:pt>
                  <c:pt idx="212">
                    <c:v>9</c:v>
                  </c:pt>
                  <c:pt idx="213">
                    <c:v>10</c:v>
                  </c:pt>
                  <c:pt idx="214">
                    <c:v>11</c:v>
                  </c:pt>
                  <c:pt idx="215">
                    <c:v>12</c:v>
                  </c:pt>
                  <c:pt idx="216">
                    <c:v>1</c:v>
                  </c:pt>
                  <c:pt idx="217">
                    <c:v>2</c:v>
                  </c:pt>
                  <c:pt idx="218">
                    <c:v>3</c:v>
                  </c:pt>
                  <c:pt idx="219">
                    <c:v>4</c:v>
                  </c:pt>
                  <c:pt idx="220">
                    <c:v>5</c:v>
                  </c:pt>
                </c:lvl>
                <c:lvl>
                  <c:pt idx="0">
                    <c:v>2007</c:v>
                  </c:pt>
                  <c:pt idx="12">
                    <c:v>2008</c:v>
                  </c:pt>
                  <c:pt idx="24">
                    <c:v>2009</c:v>
                  </c:pt>
                  <c:pt idx="36">
                    <c:v>2010</c:v>
                  </c:pt>
                  <c:pt idx="48">
                    <c:v>2011</c:v>
                  </c:pt>
                  <c:pt idx="60">
                    <c:v>2012</c:v>
                  </c:pt>
                  <c:pt idx="72">
                    <c:v>2013</c:v>
                  </c:pt>
                  <c:pt idx="84">
                    <c:v>2014</c:v>
                  </c:pt>
                  <c:pt idx="96">
                    <c:v>2015</c:v>
                  </c:pt>
                  <c:pt idx="108">
                    <c:v>2016</c:v>
                  </c:pt>
                  <c:pt idx="120">
                    <c:v>2017</c:v>
                  </c:pt>
                  <c:pt idx="132">
                    <c:v>2018</c:v>
                  </c:pt>
                  <c:pt idx="144">
                    <c:v>2019</c:v>
                  </c:pt>
                  <c:pt idx="156">
                    <c:v>2020</c:v>
                  </c:pt>
                  <c:pt idx="168">
                    <c:v>2021</c:v>
                  </c:pt>
                  <c:pt idx="180">
                    <c:v>2022</c:v>
                  </c:pt>
                  <c:pt idx="192">
                    <c:v>2023</c:v>
                  </c:pt>
                  <c:pt idx="204">
                    <c:v>2024</c:v>
                  </c:pt>
                  <c:pt idx="216">
                    <c:v>2025</c:v>
                  </c:pt>
                </c:lvl>
              </c:multiLvlStrCache>
            </c:multiLvlStrRef>
          </c:cat>
          <c:val>
            <c:numRef>
              <c:f>'G2'!$F$2:$F$222</c:f>
              <c:numCache>
                <c:formatCode>0.0</c:formatCode>
                <c:ptCount val="221"/>
                <c:pt idx="0">
                  <c:v>140.09765613114254</c:v>
                </c:pt>
                <c:pt idx="1">
                  <c:v>138.44485626696149</c:v>
                </c:pt>
                <c:pt idx="2">
                  <c:v>136.78153650911568</c:v>
                </c:pt>
                <c:pt idx="3">
                  <c:v>137.32124508915081</c:v>
                </c:pt>
                <c:pt idx="4">
                  <c:v>143.03747451732823</c:v>
                </c:pt>
                <c:pt idx="5">
                  <c:v>139.96344422933223</c:v>
                </c:pt>
                <c:pt idx="6">
                  <c:v>125.00644726910939</c:v>
                </c:pt>
                <c:pt idx="7">
                  <c:v>151.96104156075242</c:v>
                </c:pt>
                <c:pt idx="8">
                  <c:v>141.39816248709494</c:v>
                </c:pt>
                <c:pt idx="9">
                  <c:v>152.73216701309843</c:v>
                </c:pt>
                <c:pt idx="10">
                  <c:v>150.68914034915656</c:v>
                </c:pt>
                <c:pt idx="11">
                  <c:v>148.63190960207612</c:v>
                </c:pt>
                <c:pt idx="12">
                  <c:v>152.83453871617732</c:v>
                </c:pt>
                <c:pt idx="13">
                  <c:v>152.23638752684039</c:v>
                </c:pt>
                <c:pt idx="14">
                  <c:v>142.41044933020964</c:v>
                </c:pt>
                <c:pt idx="15">
                  <c:v>144.8087381107965</c:v>
                </c:pt>
                <c:pt idx="16">
                  <c:v>152.16472403153924</c:v>
                </c:pt>
                <c:pt idx="17">
                  <c:v>146.14593991866718</c:v>
                </c:pt>
                <c:pt idx="18">
                  <c:v>153.20120474039155</c:v>
                </c:pt>
                <c:pt idx="19">
                  <c:v>135.14108890533763</c:v>
                </c:pt>
                <c:pt idx="20">
                  <c:v>142.34096910693265</c:v>
                </c:pt>
                <c:pt idx="21">
                  <c:v>135.93442649074163</c:v>
                </c:pt>
                <c:pt idx="22">
                  <c:v>114.13129152487443</c:v>
                </c:pt>
                <c:pt idx="23">
                  <c:v>105.09991676618537</c:v>
                </c:pt>
                <c:pt idx="24">
                  <c:v>80.410467636470472</c:v>
                </c:pt>
                <c:pt idx="25">
                  <c:v>58.740089633011991</c:v>
                </c:pt>
                <c:pt idx="26">
                  <c:v>63.307188770205116</c:v>
                </c:pt>
                <c:pt idx="27">
                  <c:v>69.707670165932939</c:v>
                </c:pt>
                <c:pt idx="28">
                  <c:v>85.560509739881013</c:v>
                </c:pt>
                <c:pt idx="29">
                  <c:v>93.993290151137671</c:v>
                </c:pt>
                <c:pt idx="30">
                  <c:v>101.72807017543859</c:v>
                </c:pt>
                <c:pt idx="31">
                  <c:v>98.080830517665703</c:v>
                </c:pt>
                <c:pt idx="32">
                  <c:v>108.70818379297316</c:v>
                </c:pt>
                <c:pt idx="33">
                  <c:v>108.66892192363889</c:v>
                </c:pt>
                <c:pt idx="34">
                  <c:v>114.40994855572598</c:v>
                </c:pt>
                <c:pt idx="35">
                  <c:v>116.67725951139948</c:v>
                </c:pt>
                <c:pt idx="36">
                  <c:v>115.76433231285077</c:v>
                </c:pt>
                <c:pt idx="37">
                  <c:v>119.26383087839653</c:v>
                </c:pt>
                <c:pt idx="38">
                  <c:v>124.47736896101472</c:v>
                </c:pt>
                <c:pt idx="39">
                  <c:v>116.3447172284644</c:v>
                </c:pt>
                <c:pt idx="40">
                  <c:v>117.16243571762503</c:v>
                </c:pt>
                <c:pt idx="41">
                  <c:v>119.1459236199627</c:v>
                </c:pt>
                <c:pt idx="42">
                  <c:v>121.14468032706134</c:v>
                </c:pt>
                <c:pt idx="43">
                  <c:v>121.28442958008176</c:v>
                </c:pt>
                <c:pt idx="44">
                  <c:v>121.71367684478369</c:v>
                </c:pt>
                <c:pt idx="45">
                  <c:v>102.67682517504979</c:v>
                </c:pt>
                <c:pt idx="46">
                  <c:v>109.83986542841562</c:v>
                </c:pt>
                <c:pt idx="47">
                  <c:v>113.23723783668689</c:v>
                </c:pt>
                <c:pt idx="48">
                  <c:v>109.82846264209248</c:v>
                </c:pt>
                <c:pt idx="49">
                  <c:v>112.79773071486268</c:v>
                </c:pt>
                <c:pt idx="50">
                  <c:v>56.297435897435896</c:v>
                </c:pt>
                <c:pt idx="51">
                  <c:v>48.658654193237879</c:v>
                </c:pt>
                <c:pt idx="52">
                  <c:v>80.397980442176888</c:v>
                </c:pt>
                <c:pt idx="53">
                  <c:v>99.955183137525921</c:v>
                </c:pt>
                <c:pt idx="54">
                  <c:v>106.97377390270486</c:v>
                </c:pt>
                <c:pt idx="55">
                  <c:v>119.54550048709206</c:v>
                </c:pt>
                <c:pt idx="56">
                  <c:v>113.44254832146487</c:v>
                </c:pt>
                <c:pt idx="57">
                  <c:v>120.27877656519242</c:v>
                </c:pt>
                <c:pt idx="58">
                  <c:v>109.5723422086007</c:v>
                </c:pt>
                <c:pt idx="59">
                  <c:v>122.21466512702079</c:v>
                </c:pt>
                <c:pt idx="60">
                  <c:v>125.58761644832603</c:v>
                </c:pt>
                <c:pt idx="61">
                  <c:v>129.77909452736316</c:v>
                </c:pt>
                <c:pt idx="62">
                  <c:v>133.07838092893485</c:v>
                </c:pt>
                <c:pt idx="63">
                  <c:v>132.29162662662662</c:v>
                </c:pt>
                <c:pt idx="64">
                  <c:v>126.81819089855766</c:v>
                </c:pt>
                <c:pt idx="65">
                  <c:v>118.60737068823779</c:v>
                </c:pt>
                <c:pt idx="66">
                  <c:v>123.89430880330121</c:v>
                </c:pt>
                <c:pt idx="67">
                  <c:v>120.0733880011214</c:v>
                </c:pt>
                <c:pt idx="68">
                  <c:v>98.740401519432368</c:v>
                </c:pt>
                <c:pt idx="69">
                  <c:v>104.17505942056913</c:v>
                </c:pt>
                <c:pt idx="70">
                  <c:v>100.45639836134588</c:v>
                </c:pt>
                <c:pt idx="71">
                  <c:v>100.7293256190778</c:v>
                </c:pt>
                <c:pt idx="72">
                  <c:v>114.30724892107381</c:v>
                </c:pt>
                <c:pt idx="73">
                  <c:v>112.46972378653793</c:v>
                </c:pt>
                <c:pt idx="74">
                  <c:v>113.97601957038972</c:v>
                </c:pt>
                <c:pt idx="75">
                  <c:v>125.95147838045544</c:v>
                </c:pt>
                <c:pt idx="76">
                  <c:v>121.09240506329112</c:v>
                </c:pt>
                <c:pt idx="77">
                  <c:v>110.20594716580379</c:v>
                </c:pt>
                <c:pt idx="78">
                  <c:v>122.52178002659659</c:v>
                </c:pt>
                <c:pt idx="79">
                  <c:v>111.90905679958487</c:v>
                </c:pt>
                <c:pt idx="80">
                  <c:v>115.25528870398385</c:v>
                </c:pt>
                <c:pt idx="81">
                  <c:v>116.76790076335877</c:v>
                </c:pt>
                <c:pt idx="82">
                  <c:v>113.2424837242778</c:v>
                </c:pt>
                <c:pt idx="83">
                  <c:v>113.67322159353756</c:v>
                </c:pt>
                <c:pt idx="84">
                  <c:v>126.91086433260396</c:v>
                </c:pt>
                <c:pt idx="85">
                  <c:v>118.86597377895525</c:v>
                </c:pt>
                <c:pt idx="86">
                  <c:v>127.78586242299797</c:v>
                </c:pt>
                <c:pt idx="87">
                  <c:v>127.4827233761952</c:v>
                </c:pt>
                <c:pt idx="88">
                  <c:v>123.42354161679035</c:v>
                </c:pt>
                <c:pt idx="89">
                  <c:v>116.32163037974684</c:v>
                </c:pt>
                <c:pt idx="90">
                  <c:v>118.56010998307956</c:v>
                </c:pt>
                <c:pt idx="91">
                  <c:v>105.28644005399434</c:v>
                </c:pt>
                <c:pt idx="92">
                  <c:v>111.24631245804161</c:v>
                </c:pt>
                <c:pt idx="93">
                  <c:v>107.34813078025269</c:v>
                </c:pt>
                <c:pt idx="94">
                  <c:v>101.63674320076535</c:v>
                </c:pt>
                <c:pt idx="95">
                  <c:v>112.44801705443453</c:v>
                </c:pt>
                <c:pt idx="96">
                  <c:v>112.46280553692525</c:v>
                </c:pt>
                <c:pt idx="97">
                  <c:v>112.91816649196366</c:v>
                </c:pt>
                <c:pt idx="98">
                  <c:v>121.27744376169791</c:v>
                </c:pt>
                <c:pt idx="99">
                  <c:v>119.35978658666325</c:v>
                </c:pt>
                <c:pt idx="100">
                  <c:v>107.12387824500291</c:v>
                </c:pt>
                <c:pt idx="101">
                  <c:v>113.89926068287278</c:v>
                </c:pt>
                <c:pt idx="102">
                  <c:v>112.05342518271991</c:v>
                </c:pt>
                <c:pt idx="103">
                  <c:v>104.81422236503857</c:v>
                </c:pt>
                <c:pt idx="104">
                  <c:v>110.56262626262627</c:v>
                </c:pt>
                <c:pt idx="105">
                  <c:v>113.08922536644954</c:v>
                </c:pt>
                <c:pt idx="106">
                  <c:v>115.23027177999785</c:v>
                </c:pt>
                <c:pt idx="107">
                  <c:v>117.38267844886754</c:v>
                </c:pt>
                <c:pt idx="108">
                  <c:v>114.44335385449338</c:v>
                </c:pt>
                <c:pt idx="109">
                  <c:v>110.9791712686842</c:v>
                </c:pt>
                <c:pt idx="110">
                  <c:v>128.83416193181819</c:v>
                </c:pt>
                <c:pt idx="111">
                  <c:v>115.9421635110335</c:v>
                </c:pt>
                <c:pt idx="112">
                  <c:v>115.69668207866633</c:v>
                </c:pt>
                <c:pt idx="113">
                  <c:v>117.51442393436776</c:v>
                </c:pt>
                <c:pt idx="114">
                  <c:v>111.86087599256629</c:v>
                </c:pt>
                <c:pt idx="115">
                  <c:v>116.76004585560915</c:v>
                </c:pt>
                <c:pt idx="116">
                  <c:v>115.80470846752553</c:v>
                </c:pt>
                <c:pt idx="117">
                  <c:v>112.4382368283777</c:v>
                </c:pt>
                <c:pt idx="118">
                  <c:v>123.48280072194501</c:v>
                </c:pt>
                <c:pt idx="119">
                  <c:v>118.4815932632834</c:v>
                </c:pt>
                <c:pt idx="120">
                  <c:v>116.45207939508511</c:v>
                </c:pt>
                <c:pt idx="121">
                  <c:v>118.8372554067971</c:v>
                </c:pt>
                <c:pt idx="122">
                  <c:v>129.8431421319797</c:v>
                </c:pt>
                <c:pt idx="123">
                  <c:v>130.98601209220305</c:v>
                </c:pt>
                <c:pt idx="124">
                  <c:v>120.64606353591162</c:v>
                </c:pt>
                <c:pt idx="125">
                  <c:v>123.86717845326717</c:v>
                </c:pt>
                <c:pt idx="126">
                  <c:v>114.32532577340098</c:v>
                </c:pt>
                <c:pt idx="127">
                  <c:v>122.38412969283277</c:v>
                </c:pt>
                <c:pt idx="128">
                  <c:v>119.39126865671643</c:v>
                </c:pt>
                <c:pt idx="129">
                  <c:v>121.27015595951252</c:v>
                </c:pt>
                <c:pt idx="130">
                  <c:v>126.11538745387452</c:v>
                </c:pt>
                <c:pt idx="131">
                  <c:v>123.68003324099723</c:v>
                </c:pt>
                <c:pt idx="132">
                  <c:v>113.63131798002222</c:v>
                </c:pt>
                <c:pt idx="133">
                  <c:v>123.26410688165458</c:v>
                </c:pt>
                <c:pt idx="134">
                  <c:v>133.27000319768419</c:v>
                </c:pt>
                <c:pt idx="135">
                  <c:v>135.6167980713517</c:v>
                </c:pt>
                <c:pt idx="136">
                  <c:v>124.76873310037857</c:v>
                </c:pt>
                <c:pt idx="137">
                  <c:v>118.62313405797103</c:v>
                </c:pt>
                <c:pt idx="138">
                  <c:v>110.80141907910112</c:v>
                </c:pt>
                <c:pt idx="139">
                  <c:v>121.80209748427673</c:v>
                </c:pt>
                <c:pt idx="140">
                  <c:v>112.30489300494601</c:v>
                </c:pt>
                <c:pt idx="141">
                  <c:v>124.7869113596668</c:v>
                </c:pt>
                <c:pt idx="142">
                  <c:v>128.75591464677856</c:v>
                </c:pt>
                <c:pt idx="143">
                  <c:v>121.20650522317189</c:v>
                </c:pt>
                <c:pt idx="144">
                  <c:v>121.84057947261076</c:v>
                </c:pt>
                <c:pt idx="145">
                  <c:v>125.41983006864224</c:v>
                </c:pt>
                <c:pt idx="146">
                  <c:v>121.10557428740908</c:v>
                </c:pt>
                <c:pt idx="147">
                  <c:v>131.91873942947345</c:v>
                </c:pt>
                <c:pt idx="148">
                  <c:v>132.01789546860928</c:v>
                </c:pt>
                <c:pt idx="149">
                  <c:v>118.37207706384712</c:v>
                </c:pt>
                <c:pt idx="150">
                  <c:v>127.50047942306442</c:v>
                </c:pt>
                <c:pt idx="151">
                  <c:v>122.62043074925661</c:v>
                </c:pt>
                <c:pt idx="152">
                  <c:v>121.0144980629948</c:v>
                </c:pt>
                <c:pt idx="153">
                  <c:v>114.44864044485257</c:v>
                </c:pt>
                <c:pt idx="154">
                  <c:v>119.60650356147417</c:v>
                </c:pt>
                <c:pt idx="155">
                  <c:v>115.238159841675</c:v>
                </c:pt>
                <c:pt idx="156">
                  <c:v>117.88886815920398</c:v>
                </c:pt>
                <c:pt idx="157">
                  <c:v>110.78943972139712</c:v>
                </c:pt>
                <c:pt idx="158">
                  <c:v>109.30174153026265</c:v>
                </c:pt>
                <c:pt idx="159">
                  <c:v>68.015048796096309</c:v>
                </c:pt>
                <c:pt idx="160">
                  <c:v>48.263031427231248</c:v>
                </c:pt>
                <c:pt idx="161">
                  <c:v>69.122116213885292</c:v>
                </c:pt>
                <c:pt idx="162">
                  <c:v>96.041550321414235</c:v>
                </c:pt>
                <c:pt idx="163">
                  <c:v>100.05374489576617</c:v>
                </c:pt>
                <c:pt idx="164">
                  <c:v>115.60076819809069</c:v>
                </c:pt>
                <c:pt idx="165">
                  <c:v>119.70050786479254</c:v>
                </c:pt>
                <c:pt idx="166">
                  <c:v>113.89482679572085</c:v>
                </c:pt>
                <c:pt idx="167">
                  <c:v>115.3814322376324</c:v>
                </c:pt>
                <c:pt idx="168">
                  <c:v>102.0015261333038</c:v>
                </c:pt>
                <c:pt idx="169">
                  <c:v>97.461774534247496</c:v>
                </c:pt>
                <c:pt idx="170">
                  <c:v>109.99119209252619</c:v>
                </c:pt>
                <c:pt idx="171">
                  <c:v>116.2627225697786</c:v>
                </c:pt>
                <c:pt idx="172">
                  <c:v>90.789768438346414</c:v>
                </c:pt>
                <c:pt idx="173">
                  <c:v>110.29797979797978</c:v>
                </c:pt>
                <c:pt idx="174">
                  <c:v>101.92730277806324</c:v>
                </c:pt>
                <c:pt idx="175">
                  <c:v>86.489164775508371</c:v>
                </c:pt>
                <c:pt idx="176">
                  <c:v>58.278448245240114</c:v>
                </c:pt>
                <c:pt idx="177">
                  <c:v>70.219998937074806</c:v>
                </c:pt>
                <c:pt idx="178">
                  <c:v>106.31270301227475</c:v>
                </c:pt>
                <c:pt idx="179">
                  <c:v>105.84862423110719</c:v>
                </c:pt>
                <c:pt idx="180">
                  <c:v>83.580421407011826</c:v>
                </c:pt>
                <c:pt idx="181">
                  <c:v>94.190684079601965</c:v>
                </c:pt>
                <c:pt idx="182">
                  <c:v>89.314807009043889</c:v>
                </c:pt>
                <c:pt idx="183">
                  <c:v>92.778433867030714</c:v>
                </c:pt>
                <c:pt idx="184">
                  <c:v>78.494123293515344</c:v>
                </c:pt>
                <c:pt idx="185">
                  <c:v>97.2355666000296</c:v>
                </c:pt>
                <c:pt idx="186">
                  <c:v>97.259555590728411</c:v>
                </c:pt>
                <c:pt idx="187">
                  <c:v>103.07314677953951</c:v>
                </c:pt>
                <c:pt idx="188">
                  <c:v>106.28080848995461</c:v>
                </c:pt>
                <c:pt idx="189">
                  <c:v>95.594040398570328</c:v>
                </c:pt>
                <c:pt idx="190">
                  <c:v>101.90771985201776</c:v>
                </c:pt>
                <c:pt idx="191">
                  <c:v>98.803966714692066</c:v>
                </c:pt>
                <c:pt idx="192" formatCode="General">
                  <c:v>94.198722222222244</c:v>
                </c:pt>
                <c:pt idx="193" formatCode="General">
                  <c:v>105.96259446294904</c:v>
                </c:pt>
                <c:pt idx="194" formatCode="General">
                  <c:v>111.78419986495609</c:v>
                </c:pt>
                <c:pt idx="195" formatCode="General">
                  <c:v>119.82930511116581</c:v>
                </c:pt>
                <c:pt idx="196" formatCode="General">
                  <c:v>122.8677615744018</c:v>
                </c:pt>
                <c:pt idx="197" formatCode="General">
                  <c:v>119.07742126494207</c:v>
                </c:pt>
                <c:pt idx="198" formatCode="General">
                  <c:v>115.66157319223984</c:v>
                </c:pt>
                <c:pt idx="199" formatCode="General">
                  <c:v>112.66816949001826</c:v>
                </c:pt>
                <c:pt idx="200" formatCode="General">
                  <c:v>124.23529159519724</c:v>
                </c:pt>
                <c:pt idx="201" formatCode="General">
                  <c:v>119.91829860736263</c:v>
                </c:pt>
                <c:pt idx="202" formatCode="General">
                  <c:v>117.20343511450382</c:v>
                </c:pt>
                <c:pt idx="203" formatCode="General">
                  <c:v>112.78376824413976</c:v>
                </c:pt>
                <c:pt idx="204" formatCode="General">
                  <c:v>99.507662369253254</c:v>
                </c:pt>
                <c:pt idx="205" formatCode="General">
                  <c:v>97.567467652495395</c:v>
                </c:pt>
                <c:pt idx="206" formatCode="General">
                  <c:v>95.88893925955125</c:v>
                </c:pt>
                <c:pt idx="207" formatCode="General">
                  <c:v>107.87655834866136</c:v>
                </c:pt>
                <c:pt idx="208" formatCode="General">
                  <c:v>124.9649500094322</c:v>
                </c:pt>
                <c:pt idx="209" formatCode="General">
                  <c:v>105.67158005962489</c:v>
                </c:pt>
                <c:pt idx="210" formatCode="General">
                  <c:v>115.28632017218871</c:v>
                </c:pt>
                <c:pt idx="211" formatCode="General">
                  <c:v>97.078181402787322</c:v>
                </c:pt>
                <c:pt idx="212" formatCode="General">
                  <c:v>110.91166467239569</c:v>
                </c:pt>
                <c:pt idx="213" formatCode="General">
                  <c:v>118.72193689337776</c:v>
                </c:pt>
                <c:pt idx="214" formatCode="General">
                  <c:v>103.57195130245529</c:v>
                </c:pt>
                <c:pt idx="215" formatCode="General">
                  <c:v>103.76544596719842</c:v>
                </c:pt>
              </c:numCache>
            </c:numRef>
          </c:val>
          <c:smooth val="0"/>
          <c:extLst>
            <c:ext xmlns:c16="http://schemas.microsoft.com/office/drawing/2014/chart" uri="{C3380CC4-5D6E-409C-BE32-E72D297353CC}">
              <c16:uniqueId val="{00000002-3B30-4F01-BFE6-6B375ECFDD26}"/>
            </c:ext>
          </c:extLst>
        </c:ser>
        <c:ser>
          <c:idx val="3"/>
          <c:order val="3"/>
          <c:tx>
            <c:strRef>
              <c:f>'G2'!$G$1</c:f>
              <c:strCache>
                <c:ptCount val="1"/>
                <c:pt idx="0">
                  <c:v>連関比率法12</c:v>
                </c:pt>
              </c:strCache>
            </c:strRef>
          </c:tx>
          <c:spPr>
            <a:ln w="28575" cap="rnd">
              <a:solidFill>
                <a:schemeClr val="accent1">
                  <a:tint val="81000"/>
                </a:schemeClr>
              </a:solidFill>
              <a:round/>
            </a:ln>
            <a:effectLst/>
          </c:spPr>
          <c:marker>
            <c:symbol val="circle"/>
            <c:size val="5"/>
            <c:spPr>
              <a:solidFill>
                <a:schemeClr val="accent1">
                  <a:tint val="81000"/>
                </a:schemeClr>
              </a:solidFill>
              <a:ln w="9525">
                <a:solidFill>
                  <a:schemeClr val="accent1">
                    <a:tint val="81000"/>
                  </a:schemeClr>
                </a:solidFill>
              </a:ln>
              <a:effectLst/>
            </c:spPr>
          </c:marker>
          <c:cat>
            <c:multiLvlStrRef>
              <c:f>'G2'!$B$2:$C$222</c:f>
              <c:multiLvlStrCache>
                <c:ptCount val="221"/>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pt idx="48">
                    <c:v>1</c:v>
                  </c:pt>
                  <c:pt idx="49">
                    <c:v>2</c:v>
                  </c:pt>
                  <c:pt idx="50">
                    <c:v>3</c:v>
                  </c:pt>
                  <c:pt idx="51">
                    <c:v>4</c:v>
                  </c:pt>
                  <c:pt idx="52">
                    <c:v>5</c:v>
                  </c:pt>
                  <c:pt idx="53">
                    <c:v>6</c:v>
                  </c:pt>
                  <c:pt idx="54">
                    <c:v>7</c:v>
                  </c:pt>
                  <c:pt idx="55">
                    <c:v>8</c:v>
                  </c:pt>
                  <c:pt idx="56">
                    <c:v>9</c:v>
                  </c:pt>
                  <c:pt idx="57">
                    <c:v>10</c:v>
                  </c:pt>
                  <c:pt idx="58">
                    <c:v>11</c:v>
                  </c:pt>
                  <c:pt idx="59">
                    <c:v>12</c:v>
                  </c:pt>
                  <c:pt idx="60">
                    <c:v>1</c:v>
                  </c:pt>
                  <c:pt idx="61">
                    <c:v>2</c:v>
                  </c:pt>
                  <c:pt idx="62">
                    <c:v>3</c:v>
                  </c:pt>
                  <c:pt idx="63">
                    <c:v>4</c:v>
                  </c:pt>
                  <c:pt idx="64">
                    <c:v>5</c:v>
                  </c:pt>
                  <c:pt idx="65">
                    <c:v>6</c:v>
                  </c:pt>
                  <c:pt idx="66">
                    <c:v>7</c:v>
                  </c:pt>
                  <c:pt idx="67">
                    <c:v>8</c:v>
                  </c:pt>
                  <c:pt idx="68">
                    <c:v>9</c:v>
                  </c:pt>
                  <c:pt idx="69">
                    <c:v>10</c:v>
                  </c:pt>
                  <c:pt idx="70">
                    <c:v>11</c:v>
                  </c:pt>
                  <c:pt idx="71">
                    <c:v>12</c:v>
                  </c:pt>
                  <c:pt idx="72">
                    <c:v>1</c:v>
                  </c:pt>
                  <c:pt idx="73">
                    <c:v>2</c:v>
                  </c:pt>
                  <c:pt idx="74">
                    <c:v>3</c:v>
                  </c:pt>
                  <c:pt idx="75">
                    <c:v>4</c:v>
                  </c:pt>
                  <c:pt idx="76">
                    <c:v>5</c:v>
                  </c:pt>
                  <c:pt idx="77">
                    <c:v>6</c:v>
                  </c:pt>
                  <c:pt idx="78">
                    <c:v>7</c:v>
                  </c:pt>
                  <c:pt idx="79">
                    <c:v>8</c:v>
                  </c:pt>
                  <c:pt idx="80">
                    <c:v>9</c:v>
                  </c:pt>
                  <c:pt idx="81">
                    <c:v>10</c:v>
                  </c:pt>
                  <c:pt idx="82">
                    <c:v>11</c:v>
                  </c:pt>
                  <c:pt idx="83">
                    <c:v>12</c:v>
                  </c:pt>
                  <c:pt idx="84">
                    <c:v>1</c:v>
                  </c:pt>
                  <c:pt idx="85">
                    <c:v>2</c:v>
                  </c:pt>
                  <c:pt idx="86">
                    <c:v>3</c:v>
                  </c:pt>
                  <c:pt idx="87">
                    <c:v>4</c:v>
                  </c:pt>
                  <c:pt idx="88">
                    <c:v>5</c:v>
                  </c:pt>
                  <c:pt idx="89">
                    <c:v>6</c:v>
                  </c:pt>
                  <c:pt idx="90">
                    <c:v>7</c:v>
                  </c:pt>
                  <c:pt idx="91">
                    <c:v>8</c:v>
                  </c:pt>
                  <c:pt idx="92">
                    <c:v>9</c:v>
                  </c:pt>
                  <c:pt idx="93">
                    <c:v>10</c:v>
                  </c:pt>
                  <c:pt idx="94">
                    <c:v>11</c:v>
                  </c:pt>
                  <c:pt idx="95">
                    <c:v>12</c:v>
                  </c:pt>
                  <c:pt idx="96">
                    <c:v>1</c:v>
                  </c:pt>
                  <c:pt idx="97">
                    <c:v>2</c:v>
                  </c:pt>
                  <c:pt idx="98">
                    <c:v>3</c:v>
                  </c:pt>
                  <c:pt idx="99">
                    <c:v>4</c:v>
                  </c:pt>
                  <c:pt idx="100">
                    <c:v>5</c:v>
                  </c:pt>
                  <c:pt idx="101">
                    <c:v>6</c:v>
                  </c:pt>
                  <c:pt idx="102">
                    <c:v>7</c:v>
                  </c:pt>
                  <c:pt idx="103">
                    <c:v>8</c:v>
                  </c:pt>
                  <c:pt idx="104">
                    <c:v>9</c:v>
                  </c:pt>
                  <c:pt idx="105">
                    <c:v>10</c:v>
                  </c:pt>
                  <c:pt idx="106">
                    <c:v>11</c:v>
                  </c:pt>
                  <c:pt idx="107">
                    <c:v>12</c:v>
                  </c:pt>
                  <c:pt idx="108">
                    <c:v>1</c:v>
                  </c:pt>
                  <c:pt idx="109">
                    <c:v>2</c:v>
                  </c:pt>
                  <c:pt idx="110">
                    <c:v>3</c:v>
                  </c:pt>
                  <c:pt idx="111">
                    <c:v>4</c:v>
                  </c:pt>
                  <c:pt idx="112">
                    <c:v>5</c:v>
                  </c:pt>
                  <c:pt idx="113">
                    <c:v>6</c:v>
                  </c:pt>
                  <c:pt idx="114">
                    <c:v>7</c:v>
                  </c:pt>
                  <c:pt idx="115">
                    <c:v>8</c:v>
                  </c:pt>
                  <c:pt idx="116">
                    <c:v>9</c:v>
                  </c:pt>
                  <c:pt idx="117">
                    <c:v>10</c:v>
                  </c:pt>
                  <c:pt idx="118">
                    <c:v>11</c:v>
                  </c:pt>
                  <c:pt idx="119">
                    <c:v>12</c:v>
                  </c:pt>
                  <c:pt idx="120">
                    <c:v>1</c:v>
                  </c:pt>
                  <c:pt idx="121">
                    <c:v>2</c:v>
                  </c:pt>
                  <c:pt idx="122">
                    <c:v>3</c:v>
                  </c:pt>
                  <c:pt idx="123">
                    <c:v>4</c:v>
                  </c:pt>
                  <c:pt idx="124">
                    <c:v>5</c:v>
                  </c:pt>
                  <c:pt idx="125">
                    <c:v>6</c:v>
                  </c:pt>
                  <c:pt idx="126">
                    <c:v>7</c:v>
                  </c:pt>
                  <c:pt idx="127">
                    <c:v>8</c:v>
                  </c:pt>
                  <c:pt idx="128">
                    <c:v>9</c:v>
                  </c:pt>
                  <c:pt idx="129">
                    <c:v>10</c:v>
                  </c:pt>
                  <c:pt idx="130">
                    <c:v>11</c:v>
                  </c:pt>
                  <c:pt idx="131">
                    <c:v>12</c:v>
                  </c:pt>
                  <c:pt idx="132">
                    <c:v>1</c:v>
                  </c:pt>
                  <c:pt idx="133">
                    <c:v>2</c:v>
                  </c:pt>
                  <c:pt idx="134">
                    <c:v>3</c:v>
                  </c:pt>
                  <c:pt idx="135">
                    <c:v>4</c:v>
                  </c:pt>
                  <c:pt idx="136">
                    <c:v>5</c:v>
                  </c:pt>
                  <c:pt idx="137">
                    <c:v>6</c:v>
                  </c:pt>
                  <c:pt idx="138">
                    <c:v>7</c:v>
                  </c:pt>
                  <c:pt idx="139">
                    <c:v>8</c:v>
                  </c:pt>
                  <c:pt idx="140">
                    <c:v>9</c:v>
                  </c:pt>
                  <c:pt idx="141">
                    <c:v>10</c:v>
                  </c:pt>
                  <c:pt idx="142">
                    <c:v>11</c:v>
                  </c:pt>
                  <c:pt idx="143">
                    <c:v>12</c:v>
                  </c:pt>
                  <c:pt idx="144">
                    <c:v>1</c:v>
                  </c:pt>
                  <c:pt idx="145">
                    <c:v>2</c:v>
                  </c:pt>
                  <c:pt idx="146">
                    <c:v>3</c:v>
                  </c:pt>
                  <c:pt idx="147">
                    <c:v>4</c:v>
                  </c:pt>
                  <c:pt idx="148">
                    <c:v>5</c:v>
                  </c:pt>
                  <c:pt idx="149">
                    <c:v>6</c:v>
                  </c:pt>
                  <c:pt idx="150">
                    <c:v>7</c:v>
                  </c:pt>
                  <c:pt idx="151">
                    <c:v>8</c:v>
                  </c:pt>
                  <c:pt idx="152">
                    <c:v>9</c:v>
                  </c:pt>
                  <c:pt idx="153">
                    <c:v>10</c:v>
                  </c:pt>
                  <c:pt idx="154">
                    <c:v>11</c:v>
                  </c:pt>
                  <c:pt idx="155">
                    <c:v>12</c:v>
                  </c:pt>
                  <c:pt idx="156">
                    <c:v>1</c:v>
                  </c:pt>
                  <c:pt idx="157">
                    <c:v>2</c:v>
                  </c:pt>
                  <c:pt idx="158">
                    <c:v>3</c:v>
                  </c:pt>
                  <c:pt idx="159">
                    <c:v>4</c:v>
                  </c:pt>
                  <c:pt idx="160">
                    <c:v>5</c:v>
                  </c:pt>
                  <c:pt idx="161">
                    <c:v>6</c:v>
                  </c:pt>
                  <c:pt idx="162">
                    <c:v>7</c:v>
                  </c:pt>
                  <c:pt idx="163">
                    <c:v>8</c:v>
                  </c:pt>
                  <c:pt idx="164">
                    <c:v>9</c:v>
                  </c:pt>
                  <c:pt idx="165">
                    <c:v>10</c:v>
                  </c:pt>
                  <c:pt idx="166">
                    <c:v>11</c:v>
                  </c:pt>
                  <c:pt idx="167">
                    <c:v>12</c:v>
                  </c:pt>
                  <c:pt idx="168">
                    <c:v>1</c:v>
                  </c:pt>
                  <c:pt idx="169">
                    <c:v>2</c:v>
                  </c:pt>
                  <c:pt idx="170">
                    <c:v>3</c:v>
                  </c:pt>
                  <c:pt idx="171">
                    <c:v>4</c:v>
                  </c:pt>
                  <c:pt idx="172">
                    <c:v>5</c:v>
                  </c:pt>
                  <c:pt idx="173">
                    <c:v>6</c:v>
                  </c:pt>
                  <c:pt idx="174">
                    <c:v>7</c:v>
                  </c:pt>
                  <c:pt idx="175">
                    <c:v>8</c:v>
                  </c:pt>
                  <c:pt idx="176">
                    <c:v>9</c:v>
                  </c:pt>
                  <c:pt idx="177">
                    <c:v>10</c:v>
                  </c:pt>
                  <c:pt idx="178">
                    <c:v>11</c:v>
                  </c:pt>
                  <c:pt idx="179">
                    <c:v>12</c:v>
                  </c:pt>
                  <c:pt idx="180">
                    <c:v>1</c:v>
                  </c:pt>
                  <c:pt idx="181">
                    <c:v>2</c:v>
                  </c:pt>
                  <c:pt idx="182">
                    <c:v>3</c:v>
                  </c:pt>
                  <c:pt idx="183">
                    <c:v>4</c:v>
                  </c:pt>
                  <c:pt idx="184">
                    <c:v>5</c:v>
                  </c:pt>
                  <c:pt idx="185">
                    <c:v>6</c:v>
                  </c:pt>
                  <c:pt idx="186">
                    <c:v>7</c:v>
                  </c:pt>
                  <c:pt idx="187">
                    <c:v>8</c:v>
                  </c:pt>
                  <c:pt idx="188">
                    <c:v>9</c:v>
                  </c:pt>
                  <c:pt idx="189">
                    <c:v>10</c:v>
                  </c:pt>
                  <c:pt idx="190">
                    <c:v>11</c:v>
                  </c:pt>
                  <c:pt idx="191">
                    <c:v>12</c:v>
                  </c:pt>
                  <c:pt idx="192">
                    <c:v>1</c:v>
                  </c:pt>
                  <c:pt idx="193">
                    <c:v>2</c:v>
                  </c:pt>
                  <c:pt idx="194">
                    <c:v>3</c:v>
                  </c:pt>
                  <c:pt idx="195">
                    <c:v>4</c:v>
                  </c:pt>
                  <c:pt idx="196">
                    <c:v>5</c:v>
                  </c:pt>
                  <c:pt idx="197">
                    <c:v>6</c:v>
                  </c:pt>
                  <c:pt idx="198">
                    <c:v>7</c:v>
                  </c:pt>
                  <c:pt idx="199">
                    <c:v>8</c:v>
                  </c:pt>
                  <c:pt idx="200">
                    <c:v>9</c:v>
                  </c:pt>
                  <c:pt idx="201">
                    <c:v>10</c:v>
                  </c:pt>
                  <c:pt idx="202">
                    <c:v>11</c:v>
                  </c:pt>
                  <c:pt idx="203">
                    <c:v>12</c:v>
                  </c:pt>
                  <c:pt idx="204">
                    <c:v>1</c:v>
                  </c:pt>
                  <c:pt idx="205">
                    <c:v>2</c:v>
                  </c:pt>
                  <c:pt idx="206">
                    <c:v>3</c:v>
                  </c:pt>
                  <c:pt idx="207">
                    <c:v>4</c:v>
                  </c:pt>
                  <c:pt idx="208">
                    <c:v>5</c:v>
                  </c:pt>
                  <c:pt idx="209">
                    <c:v>6</c:v>
                  </c:pt>
                  <c:pt idx="210">
                    <c:v>7</c:v>
                  </c:pt>
                  <c:pt idx="211">
                    <c:v>8</c:v>
                  </c:pt>
                  <c:pt idx="212">
                    <c:v>9</c:v>
                  </c:pt>
                  <c:pt idx="213">
                    <c:v>10</c:v>
                  </c:pt>
                  <c:pt idx="214">
                    <c:v>11</c:v>
                  </c:pt>
                  <c:pt idx="215">
                    <c:v>12</c:v>
                  </c:pt>
                  <c:pt idx="216">
                    <c:v>1</c:v>
                  </c:pt>
                  <c:pt idx="217">
                    <c:v>2</c:v>
                  </c:pt>
                  <c:pt idx="218">
                    <c:v>3</c:v>
                  </c:pt>
                  <c:pt idx="219">
                    <c:v>4</c:v>
                  </c:pt>
                  <c:pt idx="220">
                    <c:v>5</c:v>
                  </c:pt>
                </c:lvl>
                <c:lvl>
                  <c:pt idx="0">
                    <c:v>2007</c:v>
                  </c:pt>
                  <c:pt idx="12">
                    <c:v>2008</c:v>
                  </c:pt>
                  <c:pt idx="24">
                    <c:v>2009</c:v>
                  </c:pt>
                  <c:pt idx="36">
                    <c:v>2010</c:v>
                  </c:pt>
                  <c:pt idx="48">
                    <c:v>2011</c:v>
                  </c:pt>
                  <c:pt idx="60">
                    <c:v>2012</c:v>
                  </c:pt>
                  <c:pt idx="72">
                    <c:v>2013</c:v>
                  </c:pt>
                  <c:pt idx="84">
                    <c:v>2014</c:v>
                  </c:pt>
                  <c:pt idx="96">
                    <c:v>2015</c:v>
                  </c:pt>
                  <c:pt idx="108">
                    <c:v>2016</c:v>
                  </c:pt>
                  <c:pt idx="120">
                    <c:v>2017</c:v>
                  </c:pt>
                  <c:pt idx="132">
                    <c:v>2018</c:v>
                  </c:pt>
                  <c:pt idx="144">
                    <c:v>2019</c:v>
                  </c:pt>
                  <c:pt idx="156">
                    <c:v>2020</c:v>
                  </c:pt>
                  <c:pt idx="168">
                    <c:v>2021</c:v>
                  </c:pt>
                  <c:pt idx="180">
                    <c:v>2022</c:v>
                  </c:pt>
                  <c:pt idx="192">
                    <c:v>2023</c:v>
                  </c:pt>
                  <c:pt idx="204">
                    <c:v>2024</c:v>
                  </c:pt>
                  <c:pt idx="216">
                    <c:v>2025</c:v>
                  </c:pt>
                </c:lvl>
              </c:multiLvlStrCache>
            </c:multiLvlStrRef>
          </c:cat>
          <c:val>
            <c:numRef>
              <c:f>'G2'!$G$2:$G$222</c:f>
              <c:numCache>
                <c:formatCode>0.0</c:formatCode>
                <c:ptCount val="221"/>
                <c:pt idx="0">
                  <c:v>137.82528515612114</c:v>
                </c:pt>
                <c:pt idx="1">
                  <c:v>136.71515272051059</c:v>
                </c:pt>
                <c:pt idx="2">
                  <c:v>135.65197208968155</c:v>
                </c:pt>
                <c:pt idx="3">
                  <c:v>137.72174939765196</c:v>
                </c:pt>
                <c:pt idx="4">
                  <c:v>141.76408261603663</c:v>
                </c:pt>
                <c:pt idx="5">
                  <c:v>139.32539371137599</c:v>
                </c:pt>
                <c:pt idx="6">
                  <c:v>121.38666346366374</c:v>
                </c:pt>
                <c:pt idx="7">
                  <c:v>158.35680354989381</c:v>
                </c:pt>
                <c:pt idx="8">
                  <c:v>141.24767827470924</c:v>
                </c:pt>
                <c:pt idx="9">
                  <c:v>152.6178459338368</c:v>
                </c:pt>
                <c:pt idx="10">
                  <c:v>153.95605959895573</c:v>
                </c:pt>
                <c:pt idx="11">
                  <c:v>152.38994845992488</c:v>
                </c:pt>
                <c:pt idx="12">
                  <c:v>151.87997313570287</c:v>
                </c:pt>
                <c:pt idx="13">
                  <c:v>151.70378767976268</c:v>
                </c:pt>
                <c:pt idx="14">
                  <c:v>140.49222668198712</c:v>
                </c:pt>
                <c:pt idx="15">
                  <c:v>145.44024311072343</c:v>
                </c:pt>
                <c:pt idx="16">
                  <c:v>152.04531730030558</c:v>
                </c:pt>
                <c:pt idx="17">
                  <c:v>144.16556568436846</c:v>
                </c:pt>
                <c:pt idx="18">
                  <c:v>150.01811443040538</c:v>
                </c:pt>
                <c:pt idx="19">
                  <c:v>139.17287824239452</c:v>
                </c:pt>
                <c:pt idx="20">
                  <c:v>143.62525897232879</c:v>
                </c:pt>
                <c:pt idx="21">
                  <c:v>137.00125359601651</c:v>
                </c:pt>
                <c:pt idx="22">
                  <c:v>115.38773254052708</c:v>
                </c:pt>
                <c:pt idx="23">
                  <c:v>105.63878345705058</c:v>
                </c:pt>
                <c:pt idx="24">
                  <c:v>81.000066572043906</c:v>
                </c:pt>
                <c:pt idx="25">
                  <c:v>57.39679598345122</c:v>
                </c:pt>
                <c:pt idx="26">
                  <c:v>61.610810579525186</c:v>
                </c:pt>
                <c:pt idx="27">
                  <c:v>69.756542908469115</c:v>
                </c:pt>
                <c:pt idx="28">
                  <c:v>86.351395252863867</c:v>
                </c:pt>
                <c:pt idx="29">
                  <c:v>93.185325956666503</c:v>
                </c:pt>
                <c:pt idx="30">
                  <c:v>100.01976266359911</c:v>
                </c:pt>
                <c:pt idx="31">
                  <c:v>99.602569339067543</c:v>
                </c:pt>
                <c:pt idx="32">
                  <c:v>110.62395038402349</c:v>
                </c:pt>
                <c:pt idx="33">
                  <c:v>109.72404818929724</c:v>
                </c:pt>
                <c:pt idx="34">
                  <c:v>115.53467491612999</c:v>
                </c:pt>
                <c:pt idx="35">
                  <c:v>118.21841940431004</c:v>
                </c:pt>
                <c:pt idx="36">
                  <c:v>117.41835912791343</c:v>
                </c:pt>
                <c:pt idx="37">
                  <c:v>117.06510748574748</c:v>
                </c:pt>
                <c:pt idx="38">
                  <c:v>121.72130016653253</c:v>
                </c:pt>
                <c:pt idx="39">
                  <c:v>116.10705257786623</c:v>
                </c:pt>
                <c:pt idx="40">
                  <c:v>116.81960555400298</c:v>
                </c:pt>
                <c:pt idx="41">
                  <c:v>119.14313996042752</c:v>
                </c:pt>
                <c:pt idx="42">
                  <c:v>119.36093941894153</c:v>
                </c:pt>
                <c:pt idx="43">
                  <c:v>122.43689267544022</c:v>
                </c:pt>
                <c:pt idx="44">
                  <c:v>124.63735703101344</c:v>
                </c:pt>
                <c:pt idx="45">
                  <c:v>103.54431705842495</c:v>
                </c:pt>
                <c:pt idx="46">
                  <c:v>109.9819974405444</c:v>
                </c:pt>
                <c:pt idx="47">
                  <c:v>114.05103299752118</c:v>
                </c:pt>
                <c:pt idx="48">
                  <c:v>113.02637926262187</c:v>
                </c:pt>
                <c:pt idx="49">
                  <c:v>113.417514669558</c:v>
                </c:pt>
                <c:pt idx="50">
                  <c:v>53.785732283260998</c:v>
                </c:pt>
                <c:pt idx="51">
                  <c:v>47.027189086117488</c:v>
                </c:pt>
                <c:pt idx="52">
                  <c:v>78.371079830661003</c:v>
                </c:pt>
                <c:pt idx="53">
                  <c:v>100.33377156323719</c:v>
                </c:pt>
                <c:pt idx="54">
                  <c:v>105.44049710766654</c:v>
                </c:pt>
                <c:pt idx="55">
                  <c:v>121.17993318467354</c:v>
                </c:pt>
                <c:pt idx="56">
                  <c:v>117.04979015138062</c:v>
                </c:pt>
                <c:pt idx="57">
                  <c:v>120.94116643328525</c:v>
                </c:pt>
                <c:pt idx="58">
                  <c:v>110.73359076865619</c:v>
                </c:pt>
                <c:pt idx="59">
                  <c:v>124.30626040908844</c:v>
                </c:pt>
                <c:pt idx="60">
                  <c:v>129.2533199038873</c:v>
                </c:pt>
                <c:pt idx="61">
                  <c:v>131.90777478354718</c:v>
                </c:pt>
                <c:pt idx="62">
                  <c:v>128.1261021377353</c:v>
                </c:pt>
                <c:pt idx="63">
                  <c:v>127.79992656241895</c:v>
                </c:pt>
                <c:pt idx="64">
                  <c:v>124.86089451448774</c:v>
                </c:pt>
                <c:pt idx="65">
                  <c:v>119.69090441207859</c:v>
                </c:pt>
                <c:pt idx="66">
                  <c:v>122.70484418914467</c:v>
                </c:pt>
                <c:pt idx="67">
                  <c:v>122.74749257196729</c:v>
                </c:pt>
                <c:pt idx="68">
                  <c:v>99.787241420275151</c:v>
                </c:pt>
                <c:pt idx="69">
                  <c:v>103.88139574249777</c:v>
                </c:pt>
                <c:pt idx="70">
                  <c:v>100.47069061088847</c:v>
                </c:pt>
                <c:pt idx="71">
                  <c:v>102.1978167294418</c:v>
                </c:pt>
                <c:pt idx="72">
                  <c:v>117.61978847522873</c:v>
                </c:pt>
                <c:pt idx="73">
                  <c:v>114.33239257727845</c:v>
                </c:pt>
                <c:pt idx="74">
                  <c:v>109.10613250863909</c:v>
                </c:pt>
                <c:pt idx="75">
                  <c:v>120.47347816670691</c:v>
                </c:pt>
                <c:pt idx="76">
                  <c:v>119.65701770910763</c:v>
                </c:pt>
                <c:pt idx="77">
                  <c:v>111.0013032298066</c:v>
                </c:pt>
                <c:pt idx="78">
                  <c:v>122.68036843425369</c:v>
                </c:pt>
                <c:pt idx="79">
                  <c:v>115.79723479912852</c:v>
                </c:pt>
                <c:pt idx="80">
                  <c:v>115.80542923998173</c:v>
                </c:pt>
                <c:pt idx="81">
                  <c:v>118.03668088764239</c:v>
                </c:pt>
                <c:pt idx="82">
                  <c:v>112.62988783772472</c:v>
                </c:pt>
                <c:pt idx="83">
                  <c:v>114.00596844688067</c:v>
                </c:pt>
                <c:pt idx="84">
                  <c:v>130.92909069542173</c:v>
                </c:pt>
                <c:pt idx="85">
                  <c:v>120.63252967848382</c:v>
                </c:pt>
                <c:pt idx="86">
                  <c:v>121.09898046286717</c:v>
                </c:pt>
                <c:pt idx="87">
                  <c:v>121.05336481354425</c:v>
                </c:pt>
                <c:pt idx="88">
                  <c:v>123.36371256778574</c:v>
                </c:pt>
                <c:pt idx="89">
                  <c:v>116.57253200947611</c:v>
                </c:pt>
                <c:pt idx="90">
                  <c:v>120.33844012399464</c:v>
                </c:pt>
                <c:pt idx="91">
                  <c:v>108.97631412675103</c:v>
                </c:pt>
                <c:pt idx="92">
                  <c:v>112.41188215989555</c:v>
                </c:pt>
                <c:pt idx="93">
                  <c:v>108.88705923804167</c:v>
                </c:pt>
                <c:pt idx="94">
                  <c:v>100.45135855323184</c:v>
                </c:pt>
                <c:pt idx="95">
                  <c:v>111.96660781324223</c:v>
                </c:pt>
                <c:pt idx="96">
                  <c:v>117.52116183664884</c:v>
                </c:pt>
                <c:pt idx="97">
                  <c:v>115.00770391194573</c:v>
                </c:pt>
                <c:pt idx="98">
                  <c:v>114.70175074753755</c:v>
                </c:pt>
                <c:pt idx="99">
                  <c:v>113.25748588244882</c:v>
                </c:pt>
                <c:pt idx="100">
                  <c:v>107.18986721578474</c:v>
                </c:pt>
                <c:pt idx="101">
                  <c:v>114.18949713006165</c:v>
                </c:pt>
                <c:pt idx="102">
                  <c:v>116.48769914320663</c:v>
                </c:pt>
                <c:pt idx="103">
                  <c:v>106.84642271834335</c:v>
                </c:pt>
                <c:pt idx="104">
                  <c:v>112.23806961991392</c:v>
                </c:pt>
                <c:pt idx="105">
                  <c:v>113.92354789980482</c:v>
                </c:pt>
                <c:pt idx="106">
                  <c:v>111.93220113451905</c:v>
                </c:pt>
                <c:pt idx="107">
                  <c:v>115.91255201080321</c:v>
                </c:pt>
                <c:pt idx="108">
                  <c:v>117.88346907207656</c:v>
                </c:pt>
                <c:pt idx="109">
                  <c:v>110.72015652466492</c:v>
                </c:pt>
                <c:pt idx="110">
                  <c:v>121.47997750266207</c:v>
                </c:pt>
                <c:pt idx="111">
                  <c:v>108.92174524497811</c:v>
                </c:pt>
                <c:pt idx="112">
                  <c:v>113.43368732429488</c:v>
                </c:pt>
                <c:pt idx="113">
                  <c:v>117.51472323123376</c:v>
                </c:pt>
                <c:pt idx="114">
                  <c:v>115.17624666589225</c:v>
                </c:pt>
                <c:pt idx="115">
                  <c:v>119.50401499407045</c:v>
                </c:pt>
                <c:pt idx="116">
                  <c:v>117.94856042328692</c:v>
                </c:pt>
                <c:pt idx="117">
                  <c:v>113.31781402309518</c:v>
                </c:pt>
                <c:pt idx="118">
                  <c:v>123.77993359006823</c:v>
                </c:pt>
                <c:pt idx="119">
                  <c:v>121.46138897398315</c:v>
                </c:pt>
                <c:pt idx="120">
                  <c:v>121.25591000488608</c:v>
                </c:pt>
                <c:pt idx="121">
                  <c:v>123.28763357611746</c:v>
                </c:pt>
                <c:pt idx="122">
                  <c:v>127.57917203110789</c:v>
                </c:pt>
                <c:pt idx="123">
                  <c:v>127.41716624963672</c:v>
                </c:pt>
                <c:pt idx="124">
                  <c:v>118.80433921707983</c:v>
                </c:pt>
                <c:pt idx="125">
                  <c:v>123.80965352046418</c:v>
                </c:pt>
                <c:pt idx="126">
                  <c:v>116.00787911850192</c:v>
                </c:pt>
                <c:pt idx="127">
                  <c:v>123.96803253635846</c:v>
                </c:pt>
                <c:pt idx="128">
                  <c:v>119.35322909046408</c:v>
                </c:pt>
                <c:pt idx="129">
                  <c:v>118.77669157110624</c:v>
                </c:pt>
                <c:pt idx="130">
                  <c:v>123.23004496918759</c:v>
                </c:pt>
                <c:pt idx="131">
                  <c:v>123.67981610918031</c:v>
                </c:pt>
                <c:pt idx="132">
                  <c:v>117.23008813380602</c:v>
                </c:pt>
                <c:pt idx="133">
                  <c:v>127.62367528539144</c:v>
                </c:pt>
                <c:pt idx="134">
                  <c:v>130.48616526265337</c:v>
                </c:pt>
                <c:pt idx="135">
                  <c:v>132.46614682565476</c:v>
                </c:pt>
                <c:pt idx="136">
                  <c:v>122.35771992420759</c:v>
                </c:pt>
                <c:pt idx="137">
                  <c:v>118.18888703382709</c:v>
                </c:pt>
                <c:pt idx="138">
                  <c:v>111.29218084742081</c:v>
                </c:pt>
                <c:pt idx="139">
                  <c:v>123.06131835506613</c:v>
                </c:pt>
                <c:pt idx="140">
                  <c:v>110.6292324562427</c:v>
                </c:pt>
                <c:pt idx="141">
                  <c:v>124.36428067400533</c:v>
                </c:pt>
                <c:pt idx="142">
                  <c:v>127.75950043508284</c:v>
                </c:pt>
                <c:pt idx="143">
                  <c:v>122.80249286568888</c:v>
                </c:pt>
                <c:pt idx="144">
                  <c:v>124.39523965567642</c:v>
                </c:pt>
                <c:pt idx="145">
                  <c:v>128.55372590373582</c:v>
                </c:pt>
                <c:pt idx="146">
                  <c:v>124.97179296504785</c:v>
                </c:pt>
                <c:pt idx="147">
                  <c:v>137.32695656976733</c:v>
                </c:pt>
                <c:pt idx="148">
                  <c:v>133.40989043977646</c:v>
                </c:pt>
                <c:pt idx="149">
                  <c:v>117.09373372366352</c:v>
                </c:pt>
                <c:pt idx="150">
                  <c:v>126.08075862280126</c:v>
                </c:pt>
                <c:pt idx="151">
                  <c:v>121.53514745307228</c:v>
                </c:pt>
                <c:pt idx="152">
                  <c:v>116.27909102300475</c:v>
                </c:pt>
                <c:pt idx="153">
                  <c:v>111.73719313796209</c:v>
                </c:pt>
                <c:pt idx="154">
                  <c:v>117.67827239667537</c:v>
                </c:pt>
                <c:pt idx="155">
                  <c:v>113.90131408410467</c:v>
                </c:pt>
                <c:pt idx="156">
                  <c:v>123.82216767269225</c:v>
                </c:pt>
                <c:pt idx="157">
                  <c:v>116.26374490750253</c:v>
                </c:pt>
                <c:pt idx="158">
                  <c:v>115.20012973958455</c:v>
                </c:pt>
                <c:pt idx="159">
                  <c:v>70.150132792112373</c:v>
                </c:pt>
                <c:pt idx="160">
                  <c:v>47.644105353097977</c:v>
                </c:pt>
                <c:pt idx="161">
                  <c:v>66.269215064624561</c:v>
                </c:pt>
                <c:pt idx="162">
                  <c:v>94.128098361915349</c:v>
                </c:pt>
                <c:pt idx="163">
                  <c:v>97.17006320323091</c:v>
                </c:pt>
                <c:pt idx="164">
                  <c:v>112.58274496780614</c:v>
                </c:pt>
                <c:pt idx="165">
                  <c:v>117.57569400241681</c:v>
                </c:pt>
                <c:pt idx="166">
                  <c:v>112.00586005504715</c:v>
                </c:pt>
                <c:pt idx="167">
                  <c:v>113.65020203288833</c:v>
                </c:pt>
                <c:pt idx="168">
                  <c:v>103.67670183144749</c:v>
                </c:pt>
                <c:pt idx="169">
                  <c:v>98.286502390885559</c:v>
                </c:pt>
                <c:pt idx="170">
                  <c:v>113.8676234236309</c:v>
                </c:pt>
                <c:pt idx="171">
                  <c:v>117.64550010228953</c:v>
                </c:pt>
                <c:pt idx="172">
                  <c:v>89.032077529599135</c:v>
                </c:pt>
                <c:pt idx="173">
                  <c:v>107.13065805041646</c:v>
                </c:pt>
                <c:pt idx="174">
                  <c:v>100.39712858194687</c:v>
                </c:pt>
                <c:pt idx="175">
                  <c:v>84.038069634606785</c:v>
                </c:pt>
                <c:pt idx="176">
                  <c:v>56.68875102449659</c:v>
                </c:pt>
                <c:pt idx="177">
                  <c:v>68.878586234729326</c:v>
                </c:pt>
                <c:pt idx="178">
                  <c:v>109.42735487305706</c:v>
                </c:pt>
                <c:pt idx="179">
                  <c:v>109.10251184670834</c:v>
                </c:pt>
                <c:pt idx="180">
                  <c:v>83.411891856161972</c:v>
                </c:pt>
                <c:pt idx="181">
                  <c:v>94.787880786473494</c:v>
                </c:pt>
                <c:pt idx="182">
                  <c:v>92.873187116263139</c:v>
                </c:pt>
                <c:pt idx="183">
                  <c:v>93.530744723680513</c:v>
                </c:pt>
                <c:pt idx="184">
                  <c:v>75.97208771355281</c:v>
                </c:pt>
                <c:pt idx="185">
                  <c:v>94.147743200896784</c:v>
                </c:pt>
                <c:pt idx="186">
                  <c:v>95.072732629879553</c:v>
                </c:pt>
                <c:pt idx="187">
                  <c:v>100.92509829113152</c:v>
                </c:pt>
                <c:pt idx="188">
                  <c:v>103.89223993992856</c:v>
                </c:pt>
                <c:pt idx="189">
                  <c:v>93.736757076836483</c:v>
                </c:pt>
                <c:pt idx="190">
                  <c:v>106.95746325287575</c:v>
                </c:pt>
                <c:pt idx="191">
                  <c:v>102.61775484579397</c:v>
                </c:pt>
                <c:pt idx="192" formatCode="General">
                  <c:v>91.948387956957916</c:v>
                </c:pt>
                <c:pt idx="193" formatCode="General">
                  <c:v>105.10866070466163</c:v>
                </c:pt>
                <c:pt idx="194" formatCode="General">
                  <c:v>114.27466655390018</c:v>
                </c:pt>
                <c:pt idx="195" formatCode="General">
                  <c:v>117.36164716315103</c:v>
                </c:pt>
                <c:pt idx="196" formatCode="General">
                  <c:v>116.81879007072943</c:v>
                </c:pt>
                <c:pt idx="197" formatCode="General">
                  <c:v>115.43794288409765</c:v>
                </c:pt>
                <c:pt idx="198" formatCode="General">
                  <c:v>113.35239662760175</c:v>
                </c:pt>
                <c:pt idx="199" formatCode="General">
                  <c:v>113.21572092348976</c:v>
                </c:pt>
                <c:pt idx="200" formatCode="General">
                  <c:v>123.4440057145064</c:v>
                </c:pt>
                <c:pt idx="201" formatCode="General">
                  <c:v>119.80302579979083</c:v>
                </c:pt>
                <c:pt idx="202" formatCode="General">
                  <c:v>124.88834005572733</c:v>
                </c:pt>
                <c:pt idx="203" formatCode="General">
                  <c:v>119.21843306978236</c:v>
                </c:pt>
                <c:pt idx="204" formatCode="General">
                  <c:v>97.86674915193619</c:v>
                </c:pt>
                <c:pt idx="205" formatCode="General">
                  <c:v>98.782223126875351</c:v>
                </c:pt>
                <c:pt idx="206" formatCode="General">
                  <c:v>98.662222652278061</c:v>
                </c:pt>
                <c:pt idx="207" formatCode="General">
                  <c:v>107.86392424999029</c:v>
                </c:pt>
                <c:pt idx="208" formatCode="General">
                  <c:v>120.37133293900382</c:v>
                </c:pt>
                <c:pt idx="209" formatCode="General">
                  <c:v>102.35723848857758</c:v>
                </c:pt>
                <c:pt idx="210" formatCode="General">
                  <c:v>113.79026584120938</c:v>
                </c:pt>
                <c:pt idx="211" formatCode="General">
                  <c:v>97.374323330918173</c:v>
                </c:pt>
                <c:pt idx="212" formatCode="General">
                  <c:v>108.07602153759113</c:v>
                </c:pt>
                <c:pt idx="213" formatCode="General">
                  <c:v>117.96071100667001</c:v>
                </c:pt>
                <c:pt idx="214" formatCode="General">
                  <c:v>107.95346389049905</c:v>
                </c:pt>
                <c:pt idx="215" formatCode="General">
                  <c:v>107.40532002165733</c:v>
                </c:pt>
              </c:numCache>
            </c:numRef>
          </c:val>
          <c:smooth val="0"/>
          <c:extLst>
            <c:ext xmlns:c16="http://schemas.microsoft.com/office/drawing/2014/chart" uri="{C3380CC4-5D6E-409C-BE32-E72D297353CC}">
              <c16:uniqueId val="{00000003-3B30-4F01-BFE6-6B375ECFDD26}"/>
            </c:ext>
          </c:extLst>
        </c:ser>
        <c:ser>
          <c:idx val="4"/>
          <c:order val="4"/>
          <c:tx>
            <c:strRef>
              <c:f>'G2'!$H$1</c:f>
              <c:strCache>
                <c:ptCount val="1"/>
                <c:pt idx="0">
                  <c:v>連関比率法8</c:v>
                </c:pt>
              </c:strCache>
            </c:strRef>
          </c:tx>
          <c:spPr>
            <a:ln w="28575" cap="rnd">
              <a:solidFill>
                <a:schemeClr val="accent1">
                  <a:tint val="94000"/>
                </a:schemeClr>
              </a:solidFill>
              <a:round/>
            </a:ln>
            <a:effectLst/>
          </c:spPr>
          <c:marker>
            <c:symbol val="circle"/>
            <c:size val="5"/>
            <c:spPr>
              <a:solidFill>
                <a:schemeClr val="accent1">
                  <a:tint val="94000"/>
                </a:schemeClr>
              </a:solidFill>
              <a:ln w="9525">
                <a:solidFill>
                  <a:schemeClr val="accent1">
                    <a:tint val="94000"/>
                  </a:schemeClr>
                </a:solidFill>
              </a:ln>
              <a:effectLst/>
            </c:spPr>
          </c:marker>
          <c:cat>
            <c:multiLvlStrRef>
              <c:f>'G2'!$B$2:$C$222</c:f>
              <c:multiLvlStrCache>
                <c:ptCount val="221"/>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pt idx="48">
                    <c:v>1</c:v>
                  </c:pt>
                  <c:pt idx="49">
                    <c:v>2</c:v>
                  </c:pt>
                  <c:pt idx="50">
                    <c:v>3</c:v>
                  </c:pt>
                  <c:pt idx="51">
                    <c:v>4</c:v>
                  </c:pt>
                  <c:pt idx="52">
                    <c:v>5</c:v>
                  </c:pt>
                  <c:pt idx="53">
                    <c:v>6</c:v>
                  </c:pt>
                  <c:pt idx="54">
                    <c:v>7</c:v>
                  </c:pt>
                  <c:pt idx="55">
                    <c:v>8</c:v>
                  </c:pt>
                  <c:pt idx="56">
                    <c:v>9</c:v>
                  </c:pt>
                  <c:pt idx="57">
                    <c:v>10</c:v>
                  </c:pt>
                  <c:pt idx="58">
                    <c:v>11</c:v>
                  </c:pt>
                  <c:pt idx="59">
                    <c:v>12</c:v>
                  </c:pt>
                  <c:pt idx="60">
                    <c:v>1</c:v>
                  </c:pt>
                  <c:pt idx="61">
                    <c:v>2</c:v>
                  </c:pt>
                  <c:pt idx="62">
                    <c:v>3</c:v>
                  </c:pt>
                  <c:pt idx="63">
                    <c:v>4</c:v>
                  </c:pt>
                  <c:pt idx="64">
                    <c:v>5</c:v>
                  </c:pt>
                  <c:pt idx="65">
                    <c:v>6</c:v>
                  </c:pt>
                  <c:pt idx="66">
                    <c:v>7</c:v>
                  </c:pt>
                  <c:pt idx="67">
                    <c:v>8</c:v>
                  </c:pt>
                  <c:pt idx="68">
                    <c:v>9</c:v>
                  </c:pt>
                  <c:pt idx="69">
                    <c:v>10</c:v>
                  </c:pt>
                  <c:pt idx="70">
                    <c:v>11</c:v>
                  </c:pt>
                  <c:pt idx="71">
                    <c:v>12</c:v>
                  </c:pt>
                  <c:pt idx="72">
                    <c:v>1</c:v>
                  </c:pt>
                  <c:pt idx="73">
                    <c:v>2</c:v>
                  </c:pt>
                  <c:pt idx="74">
                    <c:v>3</c:v>
                  </c:pt>
                  <c:pt idx="75">
                    <c:v>4</c:v>
                  </c:pt>
                  <c:pt idx="76">
                    <c:v>5</c:v>
                  </c:pt>
                  <c:pt idx="77">
                    <c:v>6</c:v>
                  </c:pt>
                  <c:pt idx="78">
                    <c:v>7</c:v>
                  </c:pt>
                  <c:pt idx="79">
                    <c:v>8</c:v>
                  </c:pt>
                  <c:pt idx="80">
                    <c:v>9</c:v>
                  </c:pt>
                  <c:pt idx="81">
                    <c:v>10</c:v>
                  </c:pt>
                  <c:pt idx="82">
                    <c:v>11</c:v>
                  </c:pt>
                  <c:pt idx="83">
                    <c:v>12</c:v>
                  </c:pt>
                  <c:pt idx="84">
                    <c:v>1</c:v>
                  </c:pt>
                  <c:pt idx="85">
                    <c:v>2</c:v>
                  </c:pt>
                  <c:pt idx="86">
                    <c:v>3</c:v>
                  </c:pt>
                  <c:pt idx="87">
                    <c:v>4</c:v>
                  </c:pt>
                  <c:pt idx="88">
                    <c:v>5</c:v>
                  </c:pt>
                  <c:pt idx="89">
                    <c:v>6</c:v>
                  </c:pt>
                  <c:pt idx="90">
                    <c:v>7</c:v>
                  </c:pt>
                  <c:pt idx="91">
                    <c:v>8</c:v>
                  </c:pt>
                  <c:pt idx="92">
                    <c:v>9</c:v>
                  </c:pt>
                  <c:pt idx="93">
                    <c:v>10</c:v>
                  </c:pt>
                  <c:pt idx="94">
                    <c:v>11</c:v>
                  </c:pt>
                  <c:pt idx="95">
                    <c:v>12</c:v>
                  </c:pt>
                  <c:pt idx="96">
                    <c:v>1</c:v>
                  </c:pt>
                  <c:pt idx="97">
                    <c:v>2</c:v>
                  </c:pt>
                  <c:pt idx="98">
                    <c:v>3</c:v>
                  </c:pt>
                  <c:pt idx="99">
                    <c:v>4</c:v>
                  </c:pt>
                  <c:pt idx="100">
                    <c:v>5</c:v>
                  </c:pt>
                  <c:pt idx="101">
                    <c:v>6</c:v>
                  </c:pt>
                  <c:pt idx="102">
                    <c:v>7</c:v>
                  </c:pt>
                  <c:pt idx="103">
                    <c:v>8</c:v>
                  </c:pt>
                  <c:pt idx="104">
                    <c:v>9</c:v>
                  </c:pt>
                  <c:pt idx="105">
                    <c:v>10</c:v>
                  </c:pt>
                  <c:pt idx="106">
                    <c:v>11</c:v>
                  </c:pt>
                  <c:pt idx="107">
                    <c:v>12</c:v>
                  </c:pt>
                  <c:pt idx="108">
                    <c:v>1</c:v>
                  </c:pt>
                  <c:pt idx="109">
                    <c:v>2</c:v>
                  </c:pt>
                  <c:pt idx="110">
                    <c:v>3</c:v>
                  </c:pt>
                  <c:pt idx="111">
                    <c:v>4</c:v>
                  </c:pt>
                  <c:pt idx="112">
                    <c:v>5</c:v>
                  </c:pt>
                  <c:pt idx="113">
                    <c:v>6</c:v>
                  </c:pt>
                  <c:pt idx="114">
                    <c:v>7</c:v>
                  </c:pt>
                  <c:pt idx="115">
                    <c:v>8</c:v>
                  </c:pt>
                  <c:pt idx="116">
                    <c:v>9</c:v>
                  </c:pt>
                  <c:pt idx="117">
                    <c:v>10</c:v>
                  </c:pt>
                  <c:pt idx="118">
                    <c:v>11</c:v>
                  </c:pt>
                  <c:pt idx="119">
                    <c:v>12</c:v>
                  </c:pt>
                  <c:pt idx="120">
                    <c:v>1</c:v>
                  </c:pt>
                  <c:pt idx="121">
                    <c:v>2</c:v>
                  </c:pt>
                  <c:pt idx="122">
                    <c:v>3</c:v>
                  </c:pt>
                  <c:pt idx="123">
                    <c:v>4</c:v>
                  </c:pt>
                  <c:pt idx="124">
                    <c:v>5</c:v>
                  </c:pt>
                  <c:pt idx="125">
                    <c:v>6</c:v>
                  </c:pt>
                  <c:pt idx="126">
                    <c:v>7</c:v>
                  </c:pt>
                  <c:pt idx="127">
                    <c:v>8</c:v>
                  </c:pt>
                  <c:pt idx="128">
                    <c:v>9</c:v>
                  </c:pt>
                  <c:pt idx="129">
                    <c:v>10</c:v>
                  </c:pt>
                  <c:pt idx="130">
                    <c:v>11</c:v>
                  </c:pt>
                  <c:pt idx="131">
                    <c:v>12</c:v>
                  </c:pt>
                  <c:pt idx="132">
                    <c:v>1</c:v>
                  </c:pt>
                  <c:pt idx="133">
                    <c:v>2</c:v>
                  </c:pt>
                  <c:pt idx="134">
                    <c:v>3</c:v>
                  </c:pt>
                  <c:pt idx="135">
                    <c:v>4</c:v>
                  </c:pt>
                  <c:pt idx="136">
                    <c:v>5</c:v>
                  </c:pt>
                  <c:pt idx="137">
                    <c:v>6</c:v>
                  </c:pt>
                  <c:pt idx="138">
                    <c:v>7</c:v>
                  </c:pt>
                  <c:pt idx="139">
                    <c:v>8</c:v>
                  </c:pt>
                  <c:pt idx="140">
                    <c:v>9</c:v>
                  </c:pt>
                  <c:pt idx="141">
                    <c:v>10</c:v>
                  </c:pt>
                  <c:pt idx="142">
                    <c:v>11</c:v>
                  </c:pt>
                  <c:pt idx="143">
                    <c:v>12</c:v>
                  </c:pt>
                  <c:pt idx="144">
                    <c:v>1</c:v>
                  </c:pt>
                  <c:pt idx="145">
                    <c:v>2</c:v>
                  </c:pt>
                  <c:pt idx="146">
                    <c:v>3</c:v>
                  </c:pt>
                  <c:pt idx="147">
                    <c:v>4</c:v>
                  </c:pt>
                  <c:pt idx="148">
                    <c:v>5</c:v>
                  </c:pt>
                  <c:pt idx="149">
                    <c:v>6</c:v>
                  </c:pt>
                  <c:pt idx="150">
                    <c:v>7</c:v>
                  </c:pt>
                  <c:pt idx="151">
                    <c:v>8</c:v>
                  </c:pt>
                  <c:pt idx="152">
                    <c:v>9</c:v>
                  </c:pt>
                  <c:pt idx="153">
                    <c:v>10</c:v>
                  </c:pt>
                  <c:pt idx="154">
                    <c:v>11</c:v>
                  </c:pt>
                  <c:pt idx="155">
                    <c:v>12</c:v>
                  </c:pt>
                  <c:pt idx="156">
                    <c:v>1</c:v>
                  </c:pt>
                  <c:pt idx="157">
                    <c:v>2</c:v>
                  </c:pt>
                  <c:pt idx="158">
                    <c:v>3</c:v>
                  </c:pt>
                  <c:pt idx="159">
                    <c:v>4</c:v>
                  </c:pt>
                  <c:pt idx="160">
                    <c:v>5</c:v>
                  </c:pt>
                  <c:pt idx="161">
                    <c:v>6</c:v>
                  </c:pt>
                  <c:pt idx="162">
                    <c:v>7</c:v>
                  </c:pt>
                  <c:pt idx="163">
                    <c:v>8</c:v>
                  </c:pt>
                  <c:pt idx="164">
                    <c:v>9</c:v>
                  </c:pt>
                  <c:pt idx="165">
                    <c:v>10</c:v>
                  </c:pt>
                  <c:pt idx="166">
                    <c:v>11</c:v>
                  </c:pt>
                  <c:pt idx="167">
                    <c:v>12</c:v>
                  </c:pt>
                  <c:pt idx="168">
                    <c:v>1</c:v>
                  </c:pt>
                  <c:pt idx="169">
                    <c:v>2</c:v>
                  </c:pt>
                  <c:pt idx="170">
                    <c:v>3</c:v>
                  </c:pt>
                  <c:pt idx="171">
                    <c:v>4</c:v>
                  </c:pt>
                  <c:pt idx="172">
                    <c:v>5</c:v>
                  </c:pt>
                  <c:pt idx="173">
                    <c:v>6</c:v>
                  </c:pt>
                  <c:pt idx="174">
                    <c:v>7</c:v>
                  </c:pt>
                  <c:pt idx="175">
                    <c:v>8</c:v>
                  </c:pt>
                  <c:pt idx="176">
                    <c:v>9</c:v>
                  </c:pt>
                  <c:pt idx="177">
                    <c:v>10</c:v>
                  </c:pt>
                  <c:pt idx="178">
                    <c:v>11</c:v>
                  </c:pt>
                  <c:pt idx="179">
                    <c:v>12</c:v>
                  </c:pt>
                  <c:pt idx="180">
                    <c:v>1</c:v>
                  </c:pt>
                  <c:pt idx="181">
                    <c:v>2</c:v>
                  </c:pt>
                  <c:pt idx="182">
                    <c:v>3</c:v>
                  </c:pt>
                  <c:pt idx="183">
                    <c:v>4</c:v>
                  </c:pt>
                  <c:pt idx="184">
                    <c:v>5</c:v>
                  </c:pt>
                  <c:pt idx="185">
                    <c:v>6</c:v>
                  </c:pt>
                  <c:pt idx="186">
                    <c:v>7</c:v>
                  </c:pt>
                  <c:pt idx="187">
                    <c:v>8</c:v>
                  </c:pt>
                  <c:pt idx="188">
                    <c:v>9</c:v>
                  </c:pt>
                  <c:pt idx="189">
                    <c:v>10</c:v>
                  </c:pt>
                  <c:pt idx="190">
                    <c:v>11</c:v>
                  </c:pt>
                  <c:pt idx="191">
                    <c:v>12</c:v>
                  </c:pt>
                  <c:pt idx="192">
                    <c:v>1</c:v>
                  </c:pt>
                  <c:pt idx="193">
                    <c:v>2</c:v>
                  </c:pt>
                  <c:pt idx="194">
                    <c:v>3</c:v>
                  </c:pt>
                  <c:pt idx="195">
                    <c:v>4</c:v>
                  </c:pt>
                  <c:pt idx="196">
                    <c:v>5</c:v>
                  </c:pt>
                  <c:pt idx="197">
                    <c:v>6</c:v>
                  </c:pt>
                  <c:pt idx="198">
                    <c:v>7</c:v>
                  </c:pt>
                  <c:pt idx="199">
                    <c:v>8</c:v>
                  </c:pt>
                  <c:pt idx="200">
                    <c:v>9</c:v>
                  </c:pt>
                  <c:pt idx="201">
                    <c:v>10</c:v>
                  </c:pt>
                  <c:pt idx="202">
                    <c:v>11</c:v>
                  </c:pt>
                  <c:pt idx="203">
                    <c:v>12</c:v>
                  </c:pt>
                  <c:pt idx="204">
                    <c:v>1</c:v>
                  </c:pt>
                  <c:pt idx="205">
                    <c:v>2</c:v>
                  </c:pt>
                  <c:pt idx="206">
                    <c:v>3</c:v>
                  </c:pt>
                  <c:pt idx="207">
                    <c:v>4</c:v>
                  </c:pt>
                  <c:pt idx="208">
                    <c:v>5</c:v>
                  </c:pt>
                  <c:pt idx="209">
                    <c:v>6</c:v>
                  </c:pt>
                  <c:pt idx="210">
                    <c:v>7</c:v>
                  </c:pt>
                  <c:pt idx="211">
                    <c:v>8</c:v>
                  </c:pt>
                  <c:pt idx="212">
                    <c:v>9</c:v>
                  </c:pt>
                  <c:pt idx="213">
                    <c:v>10</c:v>
                  </c:pt>
                  <c:pt idx="214">
                    <c:v>11</c:v>
                  </c:pt>
                  <c:pt idx="215">
                    <c:v>12</c:v>
                  </c:pt>
                  <c:pt idx="216">
                    <c:v>1</c:v>
                  </c:pt>
                  <c:pt idx="217">
                    <c:v>2</c:v>
                  </c:pt>
                  <c:pt idx="218">
                    <c:v>3</c:v>
                  </c:pt>
                  <c:pt idx="219">
                    <c:v>4</c:v>
                  </c:pt>
                  <c:pt idx="220">
                    <c:v>5</c:v>
                  </c:pt>
                </c:lvl>
                <c:lvl>
                  <c:pt idx="0">
                    <c:v>2007</c:v>
                  </c:pt>
                  <c:pt idx="12">
                    <c:v>2008</c:v>
                  </c:pt>
                  <c:pt idx="24">
                    <c:v>2009</c:v>
                  </c:pt>
                  <c:pt idx="36">
                    <c:v>2010</c:v>
                  </c:pt>
                  <c:pt idx="48">
                    <c:v>2011</c:v>
                  </c:pt>
                  <c:pt idx="60">
                    <c:v>2012</c:v>
                  </c:pt>
                  <c:pt idx="72">
                    <c:v>2013</c:v>
                  </c:pt>
                  <c:pt idx="84">
                    <c:v>2014</c:v>
                  </c:pt>
                  <c:pt idx="96">
                    <c:v>2015</c:v>
                  </c:pt>
                  <c:pt idx="108">
                    <c:v>2016</c:v>
                  </c:pt>
                  <c:pt idx="120">
                    <c:v>2017</c:v>
                  </c:pt>
                  <c:pt idx="132">
                    <c:v>2018</c:v>
                  </c:pt>
                  <c:pt idx="144">
                    <c:v>2019</c:v>
                  </c:pt>
                  <c:pt idx="156">
                    <c:v>2020</c:v>
                  </c:pt>
                  <c:pt idx="168">
                    <c:v>2021</c:v>
                  </c:pt>
                  <c:pt idx="180">
                    <c:v>2022</c:v>
                  </c:pt>
                  <c:pt idx="192">
                    <c:v>2023</c:v>
                  </c:pt>
                  <c:pt idx="204">
                    <c:v>2024</c:v>
                  </c:pt>
                  <c:pt idx="216">
                    <c:v>2025</c:v>
                  </c:pt>
                </c:lvl>
              </c:multiLvlStrCache>
            </c:multiLvlStrRef>
          </c:cat>
          <c:val>
            <c:numRef>
              <c:f>'G2'!$H$2:$H$222</c:f>
              <c:numCache>
                <c:formatCode>0.0</c:formatCode>
                <c:ptCount val="221"/>
                <c:pt idx="0">
                  <c:v>137.91885496995513</c:v>
                </c:pt>
                <c:pt idx="1">
                  <c:v>136.4285396027274</c:v>
                </c:pt>
                <c:pt idx="2">
                  <c:v>135.24117503233646</c:v>
                </c:pt>
                <c:pt idx="3">
                  <c:v>135.85372520182534</c:v>
                </c:pt>
                <c:pt idx="4">
                  <c:v>141.81444355402368</c:v>
                </c:pt>
                <c:pt idx="5">
                  <c:v>137.99254848477281</c:v>
                </c:pt>
                <c:pt idx="6">
                  <c:v>123.05082377202498</c:v>
                </c:pt>
                <c:pt idx="7">
                  <c:v>154.32496223774675</c:v>
                </c:pt>
                <c:pt idx="8">
                  <c:v>143.72173480304377</c:v>
                </c:pt>
                <c:pt idx="9">
                  <c:v>154.9575965229551</c:v>
                </c:pt>
                <c:pt idx="10">
                  <c:v>153.93863934072064</c:v>
                </c:pt>
                <c:pt idx="11">
                  <c:v>152.37717682469736</c:v>
                </c:pt>
                <c:pt idx="12">
                  <c:v>151.54719432201242</c:v>
                </c:pt>
                <c:pt idx="13">
                  <c:v>151.51290419290126</c:v>
                </c:pt>
                <c:pt idx="14">
                  <c:v>141.64910615743307</c:v>
                </c:pt>
                <c:pt idx="15">
                  <c:v>144.19456033995951</c:v>
                </c:pt>
                <c:pt idx="16">
                  <c:v>151.70695522892169</c:v>
                </c:pt>
                <c:pt idx="17">
                  <c:v>145.35447074566949</c:v>
                </c:pt>
                <c:pt idx="18">
                  <c:v>151.79179234903094</c:v>
                </c:pt>
                <c:pt idx="19">
                  <c:v>136.80439065418381</c:v>
                </c:pt>
                <c:pt idx="20">
                  <c:v>143.46347647629153</c:v>
                </c:pt>
                <c:pt idx="21">
                  <c:v>137.175888989252</c:v>
                </c:pt>
                <c:pt idx="22">
                  <c:v>114.75781044455491</c:v>
                </c:pt>
                <c:pt idx="23">
                  <c:v>105.92878875221142</c:v>
                </c:pt>
                <c:pt idx="24">
                  <c:v>80.758542208896628</c:v>
                </c:pt>
                <c:pt idx="25">
                  <c:v>58.096900093333879</c:v>
                </c:pt>
                <c:pt idx="26">
                  <c:v>62.389995099969532</c:v>
                </c:pt>
                <c:pt idx="27">
                  <c:v>69.26310901384204</c:v>
                </c:pt>
                <c:pt idx="28">
                  <c:v>85.691117635028064</c:v>
                </c:pt>
                <c:pt idx="29">
                  <c:v>93.621682941258584</c:v>
                </c:pt>
                <c:pt idx="30">
                  <c:v>100.59260909100929</c:v>
                </c:pt>
                <c:pt idx="31">
                  <c:v>99.392005649538092</c:v>
                </c:pt>
                <c:pt idx="32">
                  <c:v>109.58766201517977</c:v>
                </c:pt>
                <c:pt idx="33">
                  <c:v>110.16975923192265</c:v>
                </c:pt>
                <c:pt idx="34">
                  <c:v>114.96890468673631</c:v>
                </c:pt>
                <c:pt idx="35">
                  <c:v>117.16277464005765</c:v>
                </c:pt>
                <c:pt idx="36">
                  <c:v>116.68823145408338</c:v>
                </c:pt>
                <c:pt idx="37">
                  <c:v>118.46454522131025</c:v>
                </c:pt>
                <c:pt idx="38">
                  <c:v>122.86506360944207</c:v>
                </c:pt>
                <c:pt idx="39">
                  <c:v>115.14266870211847</c:v>
                </c:pt>
                <c:pt idx="40">
                  <c:v>117.22581335416761</c:v>
                </c:pt>
                <c:pt idx="41">
                  <c:v>119.01299166064369</c:v>
                </c:pt>
                <c:pt idx="42">
                  <c:v>120.43058077511985</c:v>
                </c:pt>
                <c:pt idx="43">
                  <c:v>123.34814079503174</c:v>
                </c:pt>
                <c:pt idx="44">
                  <c:v>122.92603071475128</c:v>
                </c:pt>
                <c:pt idx="45">
                  <c:v>103.81220267841647</c:v>
                </c:pt>
                <c:pt idx="46">
                  <c:v>109.62487429779945</c:v>
                </c:pt>
                <c:pt idx="47">
                  <c:v>112.76778883681497</c:v>
                </c:pt>
                <c:pt idx="48">
                  <c:v>115.76789990318809</c:v>
                </c:pt>
                <c:pt idx="49">
                  <c:v>116.7952464464705</c:v>
                </c:pt>
                <c:pt idx="50">
                  <c:v>54.930752776210454</c:v>
                </c:pt>
                <c:pt idx="51">
                  <c:v>47.729497476147628</c:v>
                </c:pt>
                <c:pt idx="52">
                  <c:v>79.579770526943278</c:v>
                </c:pt>
                <c:pt idx="53">
                  <c:v>99.598848951896173</c:v>
                </c:pt>
                <c:pt idx="54">
                  <c:v>105.94488359577652</c:v>
                </c:pt>
                <c:pt idx="55">
                  <c:v>119.77066657469197</c:v>
                </c:pt>
                <c:pt idx="56">
                  <c:v>113.32272486988244</c:v>
                </c:pt>
                <c:pt idx="57">
                  <c:v>120.35646069389571</c:v>
                </c:pt>
                <c:pt idx="58">
                  <c:v>108.214698883343</c:v>
                </c:pt>
                <c:pt idx="59">
                  <c:v>121.55611673411953</c:v>
                </c:pt>
                <c:pt idx="60">
                  <c:v>132.64951078442436</c:v>
                </c:pt>
                <c:pt idx="61">
                  <c:v>134.54355366840949</c:v>
                </c:pt>
                <c:pt idx="62">
                  <c:v>130.41095839023919</c:v>
                </c:pt>
                <c:pt idx="63">
                  <c:v>130.44104940112419</c:v>
                </c:pt>
                <c:pt idx="64">
                  <c:v>125.95210869871123</c:v>
                </c:pt>
                <c:pt idx="65">
                  <c:v>119.029181202928</c:v>
                </c:pt>
                <c:pt idx="66">
                  <c:v>123.26355872713015</c:v>
                </c:pt>
                <c:pt idx="67">
                  <c:v>120.57467312125378</c:v>
                </c:pt>
                <c:pt idx="68">
                  <c:v>98.266022045584592</c:v>
                </c:pt>
                <c:pt idx="69">
                  <c:v>103.23050596170195</c:v>
                </c:pt>
                <c:pt idx="70">
                  <c:v>98.615297102335916</c:v>
                </c:pt>
                <c:pt idx="71">
                  <c:v>99.256478743199253</c:v>
                </c:pt>
                <c:pt idx="72">
                  <c:v>120.55389651993661</c:v>
                </c:pt>
                <c:pt idx="73">
                  <c:v>116.64192597292259</c:v>
                </c:pt>
                <c:pt idx="74">
                  <c:v>111.98285884117966</c:v>
                </c:pt>
                <c:pt idx="75">
                  <c:v>123.90518133234248</c:v>
                </c:pt>
                <c:pt idx="76">
                  <c:v>119.99395493094698</c:v>
                </c:pt>
                <c:pt idx="77">
                  <c:v>110.44692000922521</c:v>
                </c:pt>
                <c:pt idx="78">
                  <c:v>121.76872024541669</c:v>
                </c:pt>
                <c:pt idx="79">
                  <c:v>112.4107255871271</c:v>
                </c:pt>
                <c:pt idx="80">
                  <c:v>115.12895232899545</c:v>
                </c:pt>
                <c:pt idx="81">
                  <c:v>115.60508586563361</c:v>
                </c:pt>
                <c:pt idx="82">
                  <c:v>111.23880297056049</c:v>
                </c:pt>
                <c:pt idx="83">
                  <c:v>112.07920187123892</c:v>
                </c:pt>
                <c:pt idx="84">
                  <c:v>132.0340570849925</c:v>
                </c:pt>
                <c:pt idx="85">
                  <c:v>122.01270545950102</c:v>
                </c:pt>
                <c:pt idx="86">
                  <c:v>124.26451638516622</c:v>
                </c:pt>
                <c:pt idx="87">
                  <c:v>124.11016117888967</c:v>
                </c:pt>
                <c:pt idx="88">
                  <c:v>122.23962812112256</c:v>
                </c:pt>
                <c:pt idx="89">
                  <c:v>116.98026056008337</c:v>
                </c:pt>
                <c:pt idx="90">
                  <c:v>117.89022159875606</c:v>
                </c:pt>
                <c:pt idx="91">
                  <c:v>106.55233317889659</c:v>
                </c:pt>
                <c:pt idx="92">
                  <c:v>111.49899147722482</c:v>
                </c:pt>
                <c:pt idx="93">
                  <c:v>106.96422190270034</c:v>
                </c:pt>
                <c:pt idx="94">
                  <c:v>101.08525002330721</c:v>
                </c:pt>
                <c:pt idx="95">
                  <c:v>111.72212165238679</c:v>
                </c:pt>
                <c:pt idx="96">
                  <c:v>116.95528245690174</c:v>
                </c:pt>
                <c:pt idx="97">
                  <c:v>115.97168548773142</c:v>
                </c:pt>
                <c:pt idx="98">
                  <c:v>117.76460541791052</c:v>
                </c:pt>
                <c:pt idx="99">
                  <c:v>116.09576329614939</c:v>
                </c:pt>
                <c:pt idx="100">
                  <c:v>105.71897580453921</c:v>
                </c:pt>
                <c:pt idx="101">
                  <c:v>113.66079851367408</c:v>
                </c:pt>
                <c:pt idx="102">
                  <c:v>112.53953335500675</c:v>
                </c:pt>
                <c:pt idx="103">
                  <c:v>107.04355767351971</c:v>
                </c:pt>
                <c:pt idx="104">
                  <c:v>111.39460252145845</c:v>
                </c:pt>
                <c:pt idx="105">
                  <c:v>112.3325237849411</c:v>
                </c:pt>
                <c:pt idx="106">
                  <c:v>114.18296984433942</c:v>
                </c:pt>
                <c:pt idx="107">
                  <c:v>116.10064610399272</c:v>
                </c:pt>
                <c:pt idx="108">
                  <c:v>118.75976081417059</c:v>
                </c:pt>
                <c:pt idx="109">
                  <c:v>113.89080626328108</c:v>
                </c:pt>
                <c:pt idx="110">
                  <c:v>124.57291107355519</c:v>
                </c:pt>
                <c:pt idx="111">
                  <c:v>112.56625029576482</c:v>
                </c:pt>
                <c:pt idx="112">
                  <c:v>113.99809221055901</c:v>
                </c:pt>
                <c:pt idx="113">
                  <c:v>117.01479502136294</c:v>
                </c:pt>
                <c:pt idx="114">
                  <c:v>112.1799403391166</c:v>
                </c:pt>
                <c:pt idx="115">
                  <c:v>118.78059517192258</c:v>
                </c:pt>
                <c:pt idx="116">
                  <c:v>116.37397995396279</c:v>
                </c:pt>
                <c:pt idx="117">
                  <c:v>111.49613419514539</c:v>
                </c:pt>
                <c:pt idx="118">
                  <c:v>123.05134676883026</c:v>
                </c:pt>
                <c:pt idx="119">
                  <c:v>119.190868416657</c:v>
                </c:pt>
                <c:pt idx="120">
                  <c:v>116.34675865927228</c:v>
                </c:pt>
                <c:pt idx="121">
                  <c:v>118.76451328687101</c:v>
                </c:pt>
                <c:pt idx="122">
                  <c:v>123.62727136746771</c:v>
                </c:pt>
                <c:pt idx="123">
                  <c:v>126.69709104234465</c:v>
                </c:pt>
                <c:pt idx="124">
                  <c:v>120.41866217973353</c:v>
                </c:pt>
                <c:pt idx="125">
                  <c:v>125.3442170507641</c:v>
                </c:pt>
                <c:pt idx="126">
                  <c:v>116.25233534438802</c:v>
                </c:pt>
                <c:pt idx="127">
                  <c:v>125.64640335145911</c:v>
                </c:pt>
                <c:pt idx="128">
                  <c:v>120.84526605344772</c:v>
                </c:pt>
                <c:pt idx="129">
                  <c:v>121.21248150164917</c:v>
                </c:pt>
                <c:pt idx="130">
                  <c:v>126.88490675143234</c:v>
                </c:pt>
                <c:pt idx="131">
                  <c:v>125.533831025673</c:v>
                </c:pt>
                <c:pt idx="132">
                  <c:v>112.12724403962812</c:v>
                </c:pt>
                <c:pt idx="133">
                  <c:v>122.22722224386213</c:v>
                </c:pt>
                <c:pt idx="134">
                  <c:v>126.14224507968912</c:v>
                </c:pt>
                <c:pt idx="135">
                  <c:v>130.17451480143683</c:v>
                </c:pt>
                <c:pt idx="136">
                  <c:v>123.56147278814822</c:v>
                </c:pt>
                <c:pt idx="137">
                  <c:v>119.31712720676377</c:v>
                </c:pt>
                <c:pt idx="138">
                  <c:v>112.19152443838645</c:v>
                </c:pt>
                <c:pt idx="139">
                  <c:v>123.92044366065365</c:v>
                </c:pt>
                <c:pt idx="140">
                  <c:v>113.2157031434629</c:v>
                </c:pt>
                <c:pt idx="141">
                  <c:v>127.1245300887124</c:v>
                </c:pt>
                <c:pt idx="142">
                  <c:v>132.62991682626603</c:v>
                </c:pt>
                <c:pt idx="143">
                  <c:v>125.59133141017224</c:v>
                </c:pt>
                <c:pt idx="144">
                  <c:v>118.81604871099401</c:v>
                </c:pt>
                <c:pt idx="145">
                  <c:v>122.97830130608331</c:v>
                </c:pt>
                <c:pt idx="146">
                  <c:v>119.8824949528009</c:v>
                </c:pt>
                <c:pt idx="147">
                  <c:v>130.59540288334733</c:v>
                </c:pt>
                <c:pt idx="148">
                  <c:v>131.61017438478822</c:v>
                </c:pt>
                <c:pt idx="149">
                  <c:v>117.89434501157177</c:v>
                </c:pt>
                <c:pt idx="150">
                  <c:v>127.62181120974674</c:v>
                </c:pt>
                <c:pt idx="151">
                  <c:v>123.69809737345656</c:v>
                </c:pt>
                <c:pt idx="152">
                  <c:v>121.04128517233876</c:v>
                </c:pt>
                <c:pt idx="153">
                  <c:v>116.08565376411086</c:v>
                </c:pt>
                <c:pt idx="154">
                  <c:v>122.05762261314801</c:v>
                </c:pt>
                <c:pt idx="155">
                  <c:v>118.95600013018746</c:v>
                </c:pt>
                <c:pt idx="156">
                  <c:v>116.30760584082731</c:v>
                </c:pt>
                <c:pt idx="157">
                  <c:v>110.40562802519345</c:v>
                </c:pt>
                <c:pt idx="158">
                  <c:v>109.90992364923051</c:v>
                </c:pt>
                <c:pt idx="159">
                  <c:v>66.402583903262794</c:v>
                </c:pt>
                <c:pt idx="160">
                  <c:v>46.747170194608309</c:v>
                </c:pt>
                <c:pt idx="161">
                  <c:v>67.356435897228621</c:v>
                </c:pt>
                <c:pt idx="162">
                  <c:v>95.628368807638225</c:v>
                </c:pt>
                <c:pt idx="163">
                  <c:v>100.19255115828163</c:v>
                </c:pt>
                <c:pt idx="164">
                  <c:v>116.19161570336306</c:v>
                </c:pt>
                <c:pt idx="165">
                  <c:v>122.11687217081051</c:v>
                </c:pt>
                <c:pt idx="166">
                  <c:v>116.92739398702057</c:v>
                </c:pt>
                <c:pt idx="167">
                  <c:v>119.67049961920641</c:v>
                </c:pt>
                <c:pt idx="168">
                  <c:v>100.27391551826234</c:v>
                </c:pt>
                <c:pt idx="169">
                  <c:v>97.057697593206328</c:v>
                </c:pt>
                <c:pt idx="170">
                  <c:v>110.7711585246101</c:v>
                </c:pt>
                <c:pt idx="171">
                  <c:v>114.10273776802688</c:v>
                </c:pt>
                <c:pt idx="172">
                  <c:v>89.380954445638281</c:v>
                </c:pt>
                <c:pt idx="173">
                  <c:v>107.22352254136854</c:v>
                </c:pt>
                <c:pt idx="174">
                  <c:v>101.99122323800356</c:v>
                </c:pt>
                <c:pt idx="175">
                  <c:v>86.683322516925159</c:v>
                </c:pt>
                <c:pt idx="176">
                  <c:v>57.789552197178566</c:v>
                </c:pt>
                <c:pt idx="177">
                  <c:v>70.23572820246433</c:v>
                </c:pt>
                <c:pt idx="178">
                  <c:v>109.98372772215173</c:v>
                </c:pt>
                <c:pt idx="179">
                  <c:v>110.59495724079002</c:v>
                </c:pt>
                <c:pt idx="180">
                  <c:v>82.956443729288381</c:v>
                </c:pt>
                <c:pt idx="181">
                  <c:v>94.244712837621677</c:v>
                </c:pt>
                <c:pt idx="182">
                  <c:v>90.570249871087043</c:v>
                </c:pt>
                <c:pt idx="183">
                  <c:v>91.664277986637117</c:v>
                </c:pt>
                <c:pt idx="184">
                  <c:v>78.985458630275488</c:v>
                </c:pt>
                <c:pt idx="185">
                  <c:v>94.564939238430384</c:v>
                </c:pt>
                <c:pt idx="186">
                  <c:v>97.377067272969938</c:v>
                </c:pt>
                <c:pt idx="187">
                  <c:v>102.65298694811493</c:v>
                </c:pt>
                <c:pt idx="188">
                  <c:v>104.9509984428346</c:v>
                </c:pt>
                <c:pt idx="189">
                  <c:v>94.88724940210767</c:v>
                </c:pt>
                <c:pt idx="190">
                  <c:v>104.01256892134629</c:v>
                </c:pt>
                <c:pt idx="191">
                  <c:v>101.40219940752158</c:v>
                </c:pt>
                <c:pt idx="192" formatCode="General">
                  <c:v>94.399704667111806</c:v>
                </c:pt>
                <c:pt idx="193" formatCode="General">
                  <c:v>106.36538534113784</c:v>
                </c:pt>
                <c:pt idx="194" formatCode="General">
                  <c:v>113.18987810415327</c:v>
                </c:pt>
                <c:pt idx="195" formatCode="General">
                  <c:v>118.11411778830552</c:v>
                </c:pt>
                <c:pt idx="196" formatCode="General">
                  <c:v>123.55196634444727</c:v>
                </c:pt>
                <c:pt idx="197" formatCode="General">
                  <c:v>115.80039516824618</c:v>
                </c:pt>
                <c:pt idx="198" formatCode="General">
                  <c:v>115.89682844588611</c:v>
                </c:pt>
                <c:pt idx="199" formatCode="General">
                  <c:v>112.03112996289536</c:v>
                </c:pt>
                <c:pt idx="200" formatCode="General">
                  <c:v>122.60621356118781</c:v>
                </c:pt>
                <c:pt idx="201" formatCode="General">
                  <c:v>119.04971289226376</c:v>
                </c:pt>
                <c:pt idx="202" formatCode="General">
                  <c:v>119.26865647895835</c:v>
                </c:pt>
                <c:pt idx="203" formatCode="General">
                  <c:v>115.26233718065133</c:v>
                </c:pt>
                <c:pt idx="204" formatCode="General">
                  <c:v>100.77537264490539</c:v>
                </c:pt>
                <c:pt idx="205" formatCode="General">
                  <c:v>98.782673724772735</c:v>
                </c:pt>
                <c:pt idx="206" formatCode="General">
                  <c:v>98.31694055824633</c:v>
                </c:pt>
                <c:pt idx="207" formatCode="General">
                  <c:v>106.62139372466852</c:v>
                </c:pt>
                <c:pt idx="208" formatCode="General">
                  <c:v>125.64309485727772</c:v>
                </c:pt>
                <c:pt idx="209" formatCode="General">
                  <c:v>103.01929446486366</c:v>
                </c:pt>
                <c:pt idx="210" formatCode="General">
                  <c:v>115.01640762910417</c:v>
                </c:pt>
                <c:pt idx="211" formatCode="General">
                  <c:v>96.724593015712756</c:v>
                </c:pt>
                <c:pt idx="212" formatCode="General">
                  <c:v>108.85485653693144</c:v>
                </c:pt>
                <c:pt idx="213" formatCode="General">
                  <c:v>116.61677255756146</c:v>
                </c:pt>
                <c:pt idx="214" formatCode="General">
                  <c:v>104.52661744495559</c:v>
                </c:pt>
                <c:pt idx="215" formatCode="General">
                  <c:v>105.17293703844963</c:v>
                </c:pt>
              </c:numCache>
            </c:numRef>
          </c:val>
          <c:smooth val="0"/>
          <c:extLst>
            <c:ext xmlns:c16="http://schemas.microsoft.com/office/drawing/2014/chart" uri="{C3380CC4-5D6E-409C-BE32-E72D297353CC}">
              <c16:uniqueId val="{00000004-3B30-4F01-BFE6-6B375ECFDD26}"/>
            </c:ext>
          </c:extLst>
        </c:ser>
        <c:ser>
          <c:idx val="5"/>
          <c:order val="5"/>
          <c:tx>
            <c:strRef>
              <c:f>'G2'!$I$1</c:f>
              <c:strCache>
                <c:ptCount val="1"/>
                <c:pt idx="0">
                  <c:v>12ヶ月移動平均法12</c:v>
                </c:pt>
              </c:strCache>
            </c:strRef>
          </c:tx>
          <c:spPr>
            <a:ln w="28575" cap="rnd">
              <a:solidFill>
                <a:schemeClr val="accent1">
                  <a:shade val="93000"/>
                </a:schemeClr>
              </a:solidFill>
              <a:round/>
            </a:ln>
            <a:effectLst/>
          </c:spPr>
          <c:marker>
            <c:symbol val="circle"/>
            <c:size val="5"/>
            <c:spPr>
              <a:solidFill>
                <a:schemeClr val="accent1">
                  <a:shade val="93000"/>
                </a:schemeClr>
              </a:solidFill>
              <a:ln w="9525">
                <a:solidFill>
                  <a:schemeClr val="accent1">
                    <a:shade val="93000"/>
                  </a:schemeClr>
                </a:solidFill>
              </a:ln>
              <a:effectLst/>
            </c:spPr>
          </c:marker>
          <c:cat>
            <c:multiLvlStrRef>
              <c:f>'G2'!$B$2:$C$222</c:f>
              <c:multiLvlStrCache>
                <c:ptCount val="221"/>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pt idx="48">
                    <c:v>1</c:v>
                  </c:pt>
                  <c:pt idx="49">
                    <c:v>2</c:v>
                  </c:pt>
                  <c:pt idx="50">
                    <c:v>3</c:v>
                  </c:pt>
                  <c:pt idx="51">
                    <c:v>4</c:v>
                  </c:pt>
                  <c:pt idx="52">
                    <c:v>5</c:v>
                  </c:pt>
                  <c:pt idx="53">
                    <c:v>6</c:v>
                  </c:pt>
                  <c:pt idx="54">
                    <c:v>7</c:v>
                  </c:pt>
                  <c:pt idx="55">
                    <c:v>8</c:v>
                  </c:pt>
                  <c:pt idx="56">
                    <c:v>9</c:v>
                  </c:pt>
                  <c:pt idx="57">
                    <c:v>10</c:v>
                  </c:pt>
                  <c:pt idx="58">
                    <c:v>11</c:v>
                  </c:pt>
                  <c:pt idx="59">
                    <c:v>12</c:v>
                  </c:pt>
                  <c:pt idx="60">
                    <c:v>1</c:v>
                  </c:pt>
                  <c:pt idx="61">
                    <c:v>2</c:v>
                  </c:pt>
                  <c:pt idx="62">
                    <c:v>3</c:v>
                  </c:pt>
                  <c:pt idx="63">
                    <c:v>4</c:v>
                  </c:pt>
                  <c:pt idx="64">
                    <c:v>5</c:v>
                  </c:pt>
                  <c:pt idx="65">
                    <c:v>6</c:v>
                  </c:pt>
                  <c:pt idx="66">
                    <c:v>7</c:v>
                  </c:pt>
                  <c:pt idx="67">
                    <c:v>8</c:v>
                  </c:pt>
                  <c:pt idx="68">
                    <c:v>9</c:v>
                  </c:pt>
                  <c:pt idx="69">
                    <c:v>10</c:v>
                  </c:pt>
                  <c:pt idx="70">
                    <c:v>11</c:v>
                  </c:pt>
                  <c:pt idx="71">
                    <c:v>12</c:v>
                  </c:pt>
                  <c:pt idx="72">
                    <c:v>1</c:v>
                  </c:pt>
                  <c:pt idx="73">
                    <c:v>2</c:v>
                  </c:pt>
                  <c:pt idx="74">
                    <c:v>3</c:v>
                  </c:pt>
                  <c:pt idx="75">
                    <c:v>4</c:v>
                  </c:pt>
                  <c:pt idx="76">
                    <c:v>5</c:v>
                  </c:pt>
                  <c:pt idx="77">
                    <c:v>6</c:v>
                  </c:pt>
                  <c:pt idx="78">
                    <c:v>7</c:v>
                  </c:pt>
                  <c:pt idx="79">
                    <c:v>8</c:v>
                  </c:pt>
                  <c:pt idx="80">
                    <c:v>9</c:v>
                  </c:pt>
                  <c:pt idx="81">
                    <c:v>10</c:v>
                  </c:pt>
                  <c:pt idx="82">
                    <c:v>11</c:v>
                  </c:pt>
                  <c:pt idx="83">
                    <c:v>12</c:v>
                  </c:pt>
                  <c:pt idx="84">
                    <c:v>1</c:v>
                  </c:pt>
                  <c:pt idx="85">
                    <c:v>2</c:v>
                  </c:pt>
                  <c:pt idx="86">
                    <c:v>3</c:v>
                  </c:pt>
                  <c:pt idx="87">
                    <c:v>4</c:v>
                  </c:pt>
                  <c:pt idx="88">
                    <c:v>5</c:v>
                  </c:pt>
                  <c:pt idx="89">
                    <c:v>6</c:v>
                  </c:pt>
                  <c:pt idx="90">
                    <c:v>7</c:v>
                  </c:pt>
                  <c:pt idx="91">
                    <c:v>8</c:v>
                  </c:pt>
                  <c:pt idx="92">
                    <c:v>9</c:v>
                  </c:pt>
                  <c:pt idx="93">
                    <c:v>10</c:v>
                  </c:pt>
                  <c:pt idx="94">
                    <c:v>11</c:v>
                  </c:pt>
                  <c:pt idx="95">
                    <c:v>12</c:v>
                  </c:pt>
                  <c:pt idx="96">
                    <c:v>1</c:v>
                  </c:pt>
                  <c:pt idx="97">
                    <c:v>2</c:v>
                  </c:pt>
                  <c:pt idx="98">
                    <c:v>3</c:v>
                  </c:pt>
                  <c:pt idx="99">
                    <c:v>4</c:v>
                  </c:pt>
                  <c:pt idx="100">
                    <c:v>5</c:v>
                  </c:pt>
                  <c:pt idx="101">
                    <c:v>6</c:v>
                  </c:pt>
                  <c:pt idx="102">
                    <c:v>7</c:v>
                  </c:pt>
                  <c:pt idx="103">
                    <c:v>8</c:v>
                  </c:pt>
                  <c:pt idx="104">
                    <c:v>9</c:v>
                  </c:pt>
                  <c:pt idx="105">
                    <c:v>10</c:v>
                  </c:pt>
                  <c:pt idx="106">
                    <c:v>11</c:v>
                  </c:pt>
                  <c:pt idx="107">
                    <c:v>12</c:v>
                  </c:pt>
                  <c:pt idx="108">
                    <c:v>1</c:v>
                  </c:pt>
                  <c:pt idx="109">
                    <c:v>2</c:v>
                  </c:pt>
                  <c:pt idx="110">
                    <c:v>3</c:v>
                  </c:pt>
                  <c:pt idx="111">
                    <c:v>4</c:v>
                  </c:pt>
                  <c:pt idx="112">
                    <c:v>5</c:v>
                  </c:pt>
                  <c:pt idx="113">
                    <c:v>6</c:v>
                  </c:pt>
                  <c:pt idx="114">
                    <c:v>7</c:v>
                  </c:pt>
                  <c:pt idx="115">
                    <c:v>8</c:v>
                  </c:pt>
                  <c:pt idx="116">
                    <c:v>9</c:v>
                  </c:pt>
                  <c:pt idx="117">
                    <c:v>10</c:v>
                  </c:pt>
                  <c:pt idx="118">
                    <c:v>11</c:v>
                  </c:pt>
                  <c:pt idx="119">
                    <c:v>12</c:v>
                  </c:pt>
                  <c:pt idx="120">
                    <c:v>1</c:v>
                  </c:pt>
                  <c:pt idx="121">
                    <c:v>2</c:v>
                  </c:pt>
                  <c:pt idx="122">
                    <c:v>3</c:v>
                  </c:pt>
                  <c:pt idx="123">
                    <c:v>4</c:v>
                  </c:pt>
                  <c:pt idx="124">
                    <c:v>5</c:v>
                  </c:pt>
                  <c:pt idx="125">
                    <c:v>6</c:v>
                  </c:pt>
                  <c:pt idx="126">
                    <c:v>7</c:v>
                  </c:pt>
                  <c:pt idx="127">
                    <c:v>8</c:v>
                  </c:pt>
                  <c:pt idx="128">
                    <c:v>9</c:v>
                  </c:pt>
                  <c:pt idx="129">
                    <c:v>10</c:v>
                  </c:pt>
                  <c:pt idx="130">
                    <c:v>11</c:v>
                  </c:pt>
                  <c:pt idx="131">
                    <c:v>12</c:v>
                  </c:pt>
                  <c:pt idx="132">
                    <c:v>1</c:v>
                  </c:pt>
                  <c:pt idx="133">
                    <c:v>2</c:v>
                  </c:pt>
                  <c:pt idx="134">
                    <c:v>3</c:v>
                  </c:pt>
                  <c:pt idx="135">
                    <c:v>4</c:v>
                  </c:pt>
                  <c:pt idx="136">
                    <c:v>5</c:v>
                  </c:pt>
                  <c:pt idx="137">
                    <c:v>6</c:v>
                  </c:pt>
                  <c:pt idx="138">
                    <c:v>7</c:v>
                  </c:pt>
                  <c:pt idx="139">
                    <c:v>8</c:v>
                  </c:pt>
                  <c:pt idx="140">
                    <c:v>9</c:v>
                  </c:pt>
                  <c:pt idx="141">
                    <c:v>10</c:v>
                  </c:pt>
                  <c:pt idx="142">
                    <c:v>11</c:v>
                  </c:pt>
                  <c:pt idx="143">
                    <c:v>12</c:v>
                  </c:pt>
                  <c:pt idx="144">
                    <c:v>1</c:v>
                  </c:pt>
                  <c:pt idx="145">
                    <c:v>2</c:v>
                  </c:pt>
                  <c:pt idx="146">
                    <c:v>3</c:v>
                  </c:pt>
                  <c:pt idx="147">
                    <c:v>4</c:v>
                  </c:pt>
                  <c:pt idx="148">
                    <c:v>5</c:v>
                  </c:pt>
                  <c:pt idx="149">
                    <c:v>6</c:v>
                  </c:pt>
                  <c:pt idx="150">
                    <c:v>7</c:v>
                  </c:pt>
                  <c:pt idx="151">
                    <c:v>8</c:v>
                  </c:pt>
                  <c:pt idx="152">
                    <c:v>9</c:v>
                  </c:pt>
                  <c:pt idx="153">
                    <c:v>10</c:v>
                  </c:pt>
                  <c:pt idx="154">
                    <c:v>11</c:v>
                  </c:pt>
                  <c:pt idx="155">
                    <c:v>12</c:v>
                  </c:pt>
                  <c:pt idx="156">
                    <c:v>1</c:v>
                  </c:pt>
                  <c:pt idx="157">
                    <c:v>2</c:v>
                  </c:pt>
                  <c:pt idx="158">
                    <c:v>3</c:v>
                  </c:pt>
                  <c:pt idx="159">
                    <c:v>4</c:v>
                  </c:pt>
                  <c:pt idx="160">
                    <c:v>5</c:v>
                  </c:pt>
                  <c:pt idx="161">
                    <c:v>6</c:v>
                  </c:pt>
                  <c:pt idx="162">
                    <c:v>7</c:v>
                  </c:pt>
                  <c:pt idx="163">
                    <c:v>8</c:v>
                  </c:pt>
                  <c:pt idx="164">
                    <c:v>9</c:v>
                  </c:pt>
                  <c:pt idx="165">
                    <c:v>10</c:v>
                  </c:pt>
                  <c:pt idx="166">
                    <c:v>11</c:v>
                  </c:pt>
                  <c:pt idx="167">
                    <c:v>12</c:v>
                  </c:pt>
                  <c:pt idx="168">
                    <c:v>1</c:v>
                  </c:pt>
                  <c:pt idx="169">
                    <c:v>2</c:v>
                  </c:pt>
                  <c:pt idx="170">
                    <c:v>3</c:v>
                  </c:pt>
                  <c:pt idx="171">
                    <c:v>4</c:v>
                  </c:pt>
                  <c:pt idx="172">
                    <c:v>5</c:v>
                  </c:pt>
                  <c:pt idx="173">
                    <c:v>6</c:v>
                  </c:pt>
                  <c:pt idx="174">
                    <c:v>7</c:v>
                  </c:pt>
                  <c:pt idx="175">
                    <c:v>8</c:v>
                  </c:pt>
                  <c:pt idx="176">
                    <c:v>9</c:v>
                  </c:pt>
                  <c:pt idx="177">
                    <c:v>10</c:v>
                  </c:pt>
                  <c:pt idx="178">
                    <c:v>11</c:v>
                  </c:pt>
                  <c:pt idx="179">
                    <c:v>12</c:v>
                  </c:pt>
                  <c:pt idx="180">
                    <c:v>1</c:v>
                  </c:pt>
                  <c:pt idx="181">
                    <c:v>2</c:v>
                  </c:pt>
                  <c:pt idx="182">
                    <c:v>3</c:v>
                  </c:pt>
                  <c:pt idx="183">
                    <c:v>4</c:v>
                  </c:pt>
                  <c:pt idx="184">
                    <c:v>5</c:v>
                  </c:pt>
                  <c:pt idx="185">
                    <c:v>6</c:v>
                  </c:pt>
                  <c:pt idx="186">
                    <c:v>7</c:v>
                  </c:pt>
                  <c:pt idx="187">
                    <c:v>8</c:v>
                  </c:pt>
                  <c:pt idx="188">
                    <c:v>9</c:v>
                  </c:pt>
                  <c:pt idx="189">
                    <c:v>10</c:v>
                  </c:pt>
                  <c:pt idx="190">
                    <c:v>11</c:v>
                  </c:pt>
                  <c:pt idx="191">
                    <c:v>12</c:v>
                  </c:pt>
                  <c:pt idx="192">
                    <c:v>1</c:v>
                  </c:pt>
                  <c:pt idx="193">
                    <c:v>2</c:v>
                  </c:pt>
                  <c:pt idx="194">
                    <c:v>3</c:v>
                  </c:pt>
                  <c:pt idx="195">
                    <c:v>4</c:v>
                  </c:pt>
                  <c:pt idx="196">
                    <c:v>5</c:v>
                  </c:pt>
                  <c:pt idx="197">
                    <c:v>6</c:v>
                  </c:pt>
                  <c:pt idx="198">
                    <c:v>7</c:v>
                  </c:pt>
                  <c:pt idx="199">
                    <c:v>8</c:v>
                  </c:pt>
                  <c:pt idx="200">
                    <c:v>9</c:v>
                  </c:pt>
                  <c:pt idx="201">
                    <c:v>10</c:v>
                  </c:pt>
                  <c:pt idx="202">
                    <c:v>11</c:v>
                  </c:pt>
                  <c:pt idx="203">
                    <c:v>12</c:v>
                  </c:pt>
                  <c:pt idx="204">
                    <c:v>1</c:v>
                  </c:pt>
                  <c:pt idx="205">
                    <c:v>2</c:v>
                  </c:pt>
                  <c:pt idx="206">
                    <c:v>3</c:v>
                  </c:pt>
                  <c:pt idx="207">
                    <c:v>4</c:v>
                  </c:pt>
                  <c:pt idx="208">
                    <c:v>5</c:v>
                  </c:pt>
                  <c:pt idx="209">
                    <c:v>6</c:v>
                  </c:pt>
                  <c:pt idx="210">
                    <c:v>7</c:v>
                  </c:pt>
                  <c:pt idx="211">
                    <c:v>8</c:v>
                  </c:pt>
                  <c:pt idx="212">
                    <c:v>9</c:v>
                  </c:pt>
                  <c:pt idx="213">
                    <c:v>10</c:v>
                  </c:pt>
                  <c:pt idx="214">
                    <c:v>11</c:v>
                  </c:pt>
                  <c:pt idx="215">
                    <c:v>12</c:v>
                  </c:pt>
                  <c:pt idx="216">
                    <c:v>1</c:v>
                  </c:pt>
                  <c:pt idx="217">
                    <c:v>2</c:v>
                  </c:pt>
                  <c:pt idx="218">
                    <c:v>3</c:v>
                  </c:pt>
                  <c:pt idx="219">
                    <c:v>4</c:v>
                  </c:pt>
                  <c:pt idx="220">
                    <c:v>5</c:v>
                  </c:pt>
                </c:lvl>
                <c:lvl>
                  <c:pt idx="0">
                    <c:v>2007</c:v>
                  </c:pt>
                  <c:pt idx="12">
                    <c:v>2008</c:v>
                  </c:pt>
                  <c:pt idx="24">
                    <c:v>2009</c:v>
                  </c:pt>
                  <c:pt idx="36">
                    <c:v>2010</c:v>
                  </c:pt>
                  <c:pt idx="48">
                    <c:v>2011</c:v>
                  </c:pt>
                  <c:pt idx="60">
                    <c:v>2012</c:v>
                  </c:pt>
                  <c:pt idx="72">
                    <c:v>2013</c:v>
                  </c:pt>
                  <c:pt idx="84">
                    <c:v>2014</c:v>
                  </c:pt>
                  <c:pt idx="96">
                    <c:v>2015</c:v>
                  </c:pt>
                  <c:pt idx="108">
                    <c:v>2016</c:v>
                  </c:pt>
                  <c:pt idx="120">
                    <c:v>2017</c:v>
                  </c:pt>
                  <c:pt idx="132">
                    <c:v>2018</c:v>
                  </c:pt>
                  <c:pt idx="144">
                    <c:v>2019</c:v>
                  </c:pt>
                  <c:pt idx="156">
                    <c:v>2020</c:v>
                  </c:pt>
                  <c:pt idx="168">
                    <c:v>2021</c:v>
                  </c:pt>
                  <c:pt idx="180">
                    <c:v>2022</c:v>
                  </c:pt>
                  <c:pt idx="192">
                    <c:v>2023</c:v>
                  </c:pt>
                  <c:pt idx="204">
                    <c:v>2024</c:v>
                  </c:pt>
                  <c:pt idx="216">
                    <c:v>2025</c:v>
                  </c:pt>
                </c:lvl>
              </c:multiLvlStrCache>
            </c:multiLvlStrRef>
          </c:cat>
          <c:val>
            <c:numRef>
              <c:f>'G2'!$I$2:$I$222</c:f>
              <c:numCache>
                <c:formatCode>0.0_ ;[Red]\-0.0\ </c:formatCode>
                <c:ptCount val="221"/>
                <c:pt idx="0">
                  <c:v>136.46318194545555</c:v>
                </c:pt>
                <c:pt idx="1">
                  <c:v>135.6513061125753</c:v>
                </c:pt>
                <c:pt idx="2">
                  <c:v>134.3278353504142</c:v>
                </c:pt>
                <c:pt idx="3">
                  <c:v>137.40385021346512</c:v>
                </c:pt>
                <c:pt idx="4">
                  <c:v>141.84906557513511</c:v>
                </c:pt>
                <c:pt idx="5">
                  <c:v>140.23845621174135</c:v>
                </c:pt>
                <c:pt idx="6">
                  <c:v>122.2187383002381</c:v>
                </c:pt>
                <c:pt idx="7">
                  <c:v>158.1186043192701</c:v>
                </c:pt>
                <c:pt idx="8">
                  <c:v>141.76751695348642</c:v>
                </c:pt>
                <c:pt idx="9">
                  <c:v>153.76690141328564</c:v>
                </c:pt>
                <c:pt idx="10">
                  <c:v>154.6957942318428</c:v>
                </c:pt>
                <c:pt idx="11">
                  <c:v>152.54784666384177</c:v>
                </c:pt>
                <c:pt idx="12">
                  <c:v>152.16186611876111</c:v>
                </c:pt>
                <c:pt idx="13">
                  <c:v>152.06315655064756</c:v>
                </c:pt>
                <c:pt idx="14">
                  <c:v>140.55013297798931</c:v>
                </c:pt>
                <c:pt idx="15">
                  <c:v>146.4514209286873</c:v>
                </c:pt>
                <c:pt idx="16">
                  <c:v>153.19418784182713</c:v>
                </c:pt>
                <c:pt idx="17">
                  <c:v>145.8128814083762</c:v>
                </c:pt>
                <c:pt idx="18">
                  <c:v>151.46163687771059</c:v>
                </c:pt>
                <c:pt idx="19">
                  <c:v>138.72988176807465</c:v>
                </c:pt>
                <c:pt idx="20">
                  <c:v>142.90766461826712</c:v>
                </c:pt>
                <c:pt idx="21">
                  <c:v>135.78707966075831</c:v>
                </c:pt>
                <c:pt idx="22">
                  <c:v>114.39178684087561</c:v>
                </c:pt>
                <c:pt idx="23">
                  <c:v>104.13605975680278</c:v>
                </c:pt>
                <c:pt idx="24">
                  <c:v>80.70538563645988</c:v>
                </c:pt>
                <c:pt idx="25">
                  <c:v>57.704251725398237</c:v>
                </c:pt>
                <c:pt idx="26">
                  <c:v>61.931215466928599</c:v>
                </c:pt>
                <c:pt idx="27">
                  <c:v>70.172361752450556</c:v>
                </c:pt>
                <c:pt idx="28">
                  <c:v>86.086806396735767</c:v>
                </c:pt>
                <c:pt idx="29">
                  <c:v>93.315487533682898</c:v>
                </c:pt>
                <c:pt idx="30">
                  <c:v>100.26081496388421</c:v>
                </c:pt>
                <c:pt idx="31">
                  <c:v>98.930518651197346</c:v>
                </c:pt>
                <c:pt idx="32">
                  <c:v>110.0175370342763</c:v>
                </c:pt>
                <c:pt idx="33">
                  <c:v>109.19372083536949</c:v>
                </c:pt>
                <c:pt idx="34">
                  <c:v>115.65310611889544</c:v>
                </c:pt>
                <c:pt idx="35">
                  <c:v>118.32653427938762</c:v>
                </c:pt>
                <c:pt idx="36">
                  <c:v>117.07124679486705</c:v>
                </c:pt>
                <c:pt idx="37">
                  <c:v>117.9771018450203</c:v>
                </c:pt>
                <c:pt idx="38">
                  <c:v>122.94405660503334</c:v>
                </c:pt>
                <c:pt idx="39">
                  <c:v>117.36926495772504</c:v>
                </c:pt>
                <c:pt idx="40">
                  <c:v>116.99666322031486</c:v>
                </c:pt>
                <c:pt idx="41">
                  <c:v>119.72927214545199</c:v>
                </c:pt>
                <c:pt idx="42">
                  <c:v>119.98037145404967</c:v>
                </c:pt>
                <c:pt idx="43">
                  <c:v>121.61980705677466</c:v>
                </c:pt>
                <c:pt idx="44">
                  <c:v>123.32523321659548</c:v>
                </c:pt>
                <c:pt idx="45">
                  <c:v>102.58835338350427</c:v>
                </c:pt>
                <c:pt idx="46">
                  <c:v>109.4882862559808</c:v>
                </c:pt>
                <c:pt idx="47">
                  <c:v>113.269280587635</c:v>
                </c:pt>
                <c:pt idx="48">
                  <c:v>109.90984983415788</c:v>
                </c:pt>
                <c:pt idx="49">
                  <c:v>111.37484627899572</c:v>
                </c:pt>
                <c:pt idx="50">
                  <c:v>55.228462265553887</c:v>
                </c:pt>
                <c:pt idx="51">
                  <c:v>48.081931744044525</c:v>
                </c:pt>
                <c:pt idx="52">
                  <c:v>78.987210527847523</c:v>
                </c:pt>
                <c:pt idx="53">
                  <c:v>100.35227577566594</c:v>
                </c:pt>
                <c:pt idx="54">
                  <c:v>105.67188380582624</c:v>
                </c:pt>
                <c:pt idx="55">
                  <c:v>120.48200714326755</c:v>
                </c:pt>
                <c:pt idx="56">
                  <c:v>116.0540853971703</c:v>
                </c:pt>
                <c:pt idx="57">
                  <c:v>120.77641482221236</c:v>
                </c:pt>
                <c:pt idx="58">
                  <c:v>111.18602705651573</c:v>
                </c:pt>
                <c:pt idx="59">
                  <c:v>124.09820522444399</c:v>
                </c:pt>
                <c:pt idx="60">
                  <c:v>125.82403205680225</c:v>
                </c:pt>
                <c:pt idx="61">
                  <c:v>129.67027636978804</c:v>
                </c:pt>
                <c:pt idx="62">
                  <c:v>131.58506910374228</c:v>
                </c:pt>
                <c:pt idx="63">
                  <c:v>130.61140609132028</c:v>
                </c:pt>
                <c:pt idx="64">
                  <c:v>125.69410202331545</c:v>
                </c:pt>
                <c:pt idx="65">
                  <c:v>119.31426371924421</c:v>
                </c:pt>
                <c:pt idx="66">
                  <c:v>122.55318653069102</c:v>
                </c:pt>
                <c:pt idx="67">
                  <c:v>121.55110090266037</c:v>
                </c:pt>
                <c:pt idx="68">
                  <c:v>99.277298126490379</c:v>
                </c:pt>
                <c:pt idx="69">
                  <c:v>104.04298786476139</c:v>
                </c:pt>
                <c:pt idx="70">
                  <c:v>101.04323046056598</c:v>
                </c:pt>
                <c:pt idx="71">
                  <c:v>102.17930678030629</c:v>
                </c:pt>
                <c:pt idx="72">
                  <c:v>113.78092624566149</c:v>
                </c:pt>
                <c:pt idx="73">
                  <c:v>112.1021052585464</c:v>
                </c:pt>
                <c:pt idx="74">
                  <c:v>111.73206949779643</c:v>
                </c:pt>
                <c:pt idx="75">
                  <c:v>123.15074830437611</c:v>
                </c:pt>
                <c:pt idx="76">
                  <c:v>120.5992696544332</c:v>
                </c:pt>
                <c:pt idx="77">
                  <c:v>110.80779015669029</c:v>
                </c:pt>
                <c:pt idx="78">
                  <c:v>122.67359096196353</c:v>
                </c:pt>
                <c:pt idx="79">
                  <c:v>114.73481812063025</c:v>
                </c:pt>
                <c:pt idx="80">
                  <c:v>115.51008193923873</c:v>
                </c:pt>
                <c:pt idx="81">
                  <c:v>118.38575299174568</c:v>
                </c:pt>
                <c:pt idx="82">
                  <c:v>113.37058206948518</c:v>
                </c:pt>
                <c:pt idx="83">
                  <c:v>114.22432187955502</c:v>
                </c:pt>
                <c:pt idx="84">
                  <c:v>127.88796224648212</c:v>
                </c:pt>
                <c:pt idx="85">
                  <c:v>119.255343847821</c:v>
                </c:pt>
                <c:pt idx="86">
                  <c:v>124.97184518347981</c:v>
                </c:pt>
                <c:pt idx="87">
                  <c:v>124.55806349798111</c:v>
                </c:pt>
                <c:pt idx="88">
                  <c:v>124.93150079402294</c:v>
                </c:pt>
                <c:pt idx="89">
                  <c:v>116.28437925513194</c:v>
                </c:pt>
                <c:pt idx="90">
                  <c:v>119.93978123671631</c:v>
                </c:pt>
                <c:pt idx="91">
                  <c:v>107.42354454909187</c:v>
                </c:pt>
                <c:pt idx="92">
                  <c:v>111.62479215918073</c:v>
                </c:pt>
                <c:pt idx="93">
                  <c:v>108.54524390045943</c:v>
                </c:pt>
                <c:pt idx="94">
                  <c:v>100.2593507194066</c:v>
                </c:pt>
                <c:pt idx="95">
                  <c:v>111.4101005717649</c:v>
                </c:pt>
                <c:pt idx="96">
                  <c:v>114.64708549988494</c:v>
                </c:pt>
                <c:pt idx="97">
                  <c:v>113.58703898775499</c:v>
                </c:pt>
                <c:pt idx="98">
                  <c:v>118.29174160042012</c:v>
                </c:pt>
                <c:pt idx="99">
                  <c:v>116.43663048411508</c:v>
                </c:pt>
                <c:pt idx="100">
                  <c:v>108.4026093426971</c:v>
                </c:pt>
                <c:pt idx="101">
                  <c:v>114.10829372812643</c:v>
                </c:pt>
                <c:pt idx="102">
                  <c:v>116.31446400931731</c:v>
                </c:pt>
                <c:pt idx="103">
                  <c:v>105.44801746876786</c:v>
                </c:pt>
                <c:pt idx="104">
                  <c:v>111.55381133115137</c:v>
                </c:pt>
                <c:pt idx="105">
                  <c:v>113.4977305736288</c:v>
                </c:pt>
                <c:pt idx="106">
                  <c:v>111.69155762179035</c:v>
                </c:pt>
                <c:pt idx="107">
                  <c:v>115.32570455493236</c:v>
                </c:pt>
                <c:pt idx="108">
                  <c:v>115.00171224428013</c:v>
                </c:pt>
                <c:pt idx="109">
                  <c:v>109.23310210450383</c:v>
                </c:pt>
                <c:pt idx="110">
                  <c:v>125.14052069431099</c:v>
                </c:pt>
                <c:pt idx="111">
                  <c:v>111.73136070035008</c:v>
                </c:pt>
                <c:pt idx="112">
                  <c:v>114.61746175091032</c:v>
                </c:pt>
                <c:pt idx="113">
                  <c:v>117.34071140843538</c:v>
                </c:pt>
                <c:pt idx="114">
                  <c:v>114.97319114865674</c:v>
                </c:pt>
                <c:pt idx="115">
                  <c:v>118.08300580033628</c:v>
                </c:pt>
                <c:pt idx="116">
                  <c:v>117.22023320330122</c:v>
                </c:pt>
                <c:pt idx="117">
                  <c:v>112.94674241719183</c:v>
                </c:pt>
                <c:pt idx="118">
                  <c:v>123.75646270387975</c:v>
                </c:pt>
                <c:pt idx="119">
                  <c:v>121.23130735435514</c:v>
                </c:pt>
                <c:pt idx="120">
                  <c:v>118.45892048412128</c:v>
                </c:pt>
                <c:pt idx="121">
                  <c:v>121.78827421996839</c:v>
                </c:pt>
                <c:pt idx="122">
                  <c:v>131.64960846424009</c:v>
                </c:pt>
                <c:pt idx="123">
                  <c:v>130.92140732972757</c:v>
                </c:pt>
                <c:pt idx="124">
                  <c:v>120.05265280525728</c:v>
                </c:pt>
                <c:pt idx="125">
                  <c:v>123.61565806217547</c:v>
                </c:pt>
                <c:pt idx="126">
                  <c:v>115.7046279090026</c:v>
                </c:pt>
                <c:pt idx="127">
                  <c:v>122.55104336214073</c:v>
                </c:pt>
                <c:pt idx="128">
                  <c:v>118.34738032257451</c:v>
                </c:pt>
                <c:pt idx="129">
                  <c:v>118.26326003853249</c:v>
                </c:pt>
                <c:pt idx="130">
                  <c:v>123.14277321308286</c:v>
                </c:pt>
                <c:pt idx="131">
                  <c:v>123.31567757759537</c:v>
                </c:pt>
                <c:pt idx="132">
                  <c:v>115.58528153637913</c:v>
                </c:pt>
                <c:pt idx="133">
                  <c:v>126.7349615619828</c:v>
                </c:pt>
                <c:pt idx="134">
                  <c:v>135.19788826906131</c:v>
                </c:pt>
                <c:pt idx="135">
                  <c:v>136.53347987857401</c:v>
                </c:pt>
                <c:pt idx="136">
                  <c:v>123.68401892675548</c:v>
                </c:pt>
                <c:pt idx="137">
                  <c:v>117.77210364066674</c:v>
                </c:pt>
                <c:pt idx="138">
                  <c:v>110.73101689727731</c:v>
                </c:pt>
                <c:pt idx="139">
                  <c:v>121.47161315451638</c:v>
                </c:pt>
                <c:pt idx="140">
                  <c:v>109.36584393808585</c:v>
                </c:pt>
                <c:pt idx="141">
                  <c:v>123.45151927220395</c:v>
                </c:pt>
                <c:pt idx="142">
                  <c:v>127.15161066076138</c:v>
                </c:pt>
                <c:pt idx="143">
                  <c:v>121.84044429036905</c:v>
                </c:pt>
                <c:pt idx="144">
                  <c:v>123.21055378554597</c:v>
                </c:pt>
                <c:pt idx="145">
                  <c:v>128.26454208723152</c:v>
                </c:pt>
                <c:pt idx="146">
                  <c:v>129.98481745273301</c:v>
                </c:pt>
                <c:pt idx="147">
                  <c:v>142.11715074531836</c:v>
                </c:pt>
                <c:pt idx="148">
                  <c:v>135.17059823316615</c:v>
                </c:pt>
                <c:pt idx="149">
                  <c:v>117.29339880476668</c:v>
                </c:pt>
                <c:pt idx="150">
                  <c:v>125.64396107017414</c:v>
                </c:pt>
                <c:pt idx="151">
                  <c:v>120.13212680022455</c:v>
                </c:pt>
                <c:pt idx="152">
                  <c:v>115.00683046380342</c:v>
                </c:pt>
                <c:pt idx="153">
                  <c:v>110.34926672935177</c:v>
                </c:pt>
                <c:pt idx="154">
                  <c:v>116.07470771865633</c:v>
                </c:pt>
                <c:pt idx="155">
                  <c:v>111.47102639173339</c:v>
                </c:pt>
                <c:pt idx="156">
                  <c:v>118.6891631456853</c:v>
                </c:pt>
                <c:pt idx="157">
                  <c:v>111.9045809520405</c:v>
                </c:pt>
                <c:pt idx="158">
                  <c:v>115.55127217946544</c:v>
                </c:pt>
                <c:pt idx="159">
                  <c:v>71.888326934512278</c:v>
                </c:pt>
                <c:pt idx="160">
                  <c:v>48.433237188852111</c:v>
                </c:pt>
                <c:pt idx="161">
                  <c:v>67.507985927883965</c:v>
                </c:pt>
                <c:pt idx="162">
                  <c:v>94.206979517405344</c:v>
                </c:pt>
                <c:pt idx="163">
                  <c:v>96.923494634964683</c:v>
                </c:pt>
                <c:pt idx="164">
                  <c:v>112.9374266613552</c:v>
                </c:pt>
                <c:pt idx="165">
                  <c:v>118.69664922917526</c:v>
                </c:pt>
                <c:pt idx="166">
                  <c:v>112.89751274878259</c:v>
                </c:pt>
                <c:pt idx="167">
                  <c:v>113.77445526035632</c:v>
                </c:pt>
                <c:pt idx="168">
                  <c:v>102.99458648583928</c:v>
                </c:pt>
                <c:pt idx="169">
                  <c:v>97.068936418164554</c:v>
                </c:pt>
                <c:pt idx="170">
                  <c:v>116.12202951284914</c:v>
                </c:pt>
                <c:pt idx="171">
                  <c:v>121.49114877722566</c:v>
                </c:pt>
                <c:pt idx="172">
                  <c:v>90.478288578354466</c:v>
                </c:pt>
                <c:pt idx="173">
                  <c:v>109.40266861429706</c:v>
                </c:pt>
                <c:pt idx="174">
                  <c:v>100.33815063088063</c:v>
                </c:pt>
                <c:pt idx="175">
                  <c:v>83.771612576186087</c:v>
                </c:pt>
                <c:pt idx="176">
                  <c:v>56.780484320849922</c:v>
                </c:pt>
                <c:pt idx="177">
                  <c:v>69.185481477832681</c:v>
                </c:pt>
                <c:pt idx="178">
                  <c:v>106.28546248529467</c:v>
                </c:pt>
                <c:pt idx="179">
                  <c:v>104.96637627763981</c:v>
                </c:pt>
                <c:pt idx="180">
                  <c:v>82.288151885289437</c:v>
                </c:pt>
                <c:pt idx="181">
                  <c:v>92.703543550945852</c:v>
                </c:pt>
                <c:pt idx="182">
                  <c:v>93.818692812097609</c:v>
                </c:pt>
                <c:pt idx="183">
                  <c:v>95.990340040427256</c:v>
                </c:pt>
                <c:pt idx="184">
                  <c:v>76.513876185117098</c:v>
                </c:pt>
                <c:pt idx="185">
                  <c:v>96.151378915341127</c:v>
                </c:pt>
                <c:pt idx="186">
                  <c:v>95.108365814204305</c:v>
                </c:pt>
                <c:pt idx="187">
                  <c:v>100.88534572021122</c:v>
                </c:pt>
                <c:pt idx="188">
                  <c:v>104.72785308184966</c:v>
                </c:pt>
                <c:pt idx="189">
                  <c:v>94.548257191240609</c:v>
                </c:pt>
                <c:pt idx="190">
                  <c:v>105.07475487630764</c:v>
                </c:pt>
                <c:pt idx="191">
                  <c:v>100.17383224881264</c:v>
                </c:pt>
                <c:pt idx="192">
                  <c:v>92.537395778075549</c:v>
                </c:pt>
                <c:pt idx="193">
                  <c:v>105.22274985833884</c:v>
                </c:pt>
                <c:pt idx="194">
                  <c:v>113.42050514090722</c:v>
                </c:pt>
                <c:pt idx="195">
                  <c:v>119.23311604456089</c:v>
                </c:pt>
                <c:pt idx="196">
                  <c:v>118.72003241348193</c:v>
                </c:pt>
                <c:pt idx="197">
                  <c:v>118.28292504996882</c:v>
                </c:pt>
                <c:pt idx="198">
                  <c:v>113.64141650689747</c:v>
                </c:pt>
                <c:pt idx="199">
                  <c:v>113.44130605616807</c:v>
                </c:pt>
                <c:pt idx="200">
                  <c:v>124.35780180692615</c:v>
                </c:pt>
                <c:pt idx="201">
                  <c:v>119.93041953992136</c:v>
                </c:pt>
                <c:pt idx="202">
                  <c:v>121.5227409732899</c:v>
                </c:pt>
                <c:pt idx="203">
                  <c:v>114.91166214419695</c:v>
                </c:pt>
              </c:numCache>
            </c:numRef>
          </c:val>
          <c:smooth val="0"/>
          <c:extLst>
            <c:ext xmlns:c16="http://schemas.microsoft.com/office/drawing/2014/chart" uri="{C3380CC4-5D6E-409C-BE32-E72D297353CC}">
              <c16:uniqueId val="{00000005-3B30-4F01-BFE6-6B375ECFDD26}"/>
            </c:ext>
          </c:extLst>
        </c:ser>
        <c:ser>
          <c:idx val="6"/>
          <c:order val="6"/>
          <c:tx>
            <c:strRef>
              <c:f>'G2'!$J$1</c:f>
              <c:strCache>
                <c:ptCount val="1"/>
                <c:pt idx="0">
                  <c:v>12ヶ月移動平均法8</c:v>
                </c:pt>
              </c:strCache>
            </c:strRef>
          </c:tx>
          <c:spPr>
            <a:ln w="28575" cap="rnd">
              <a:solidFill>
                <a:schemeClr val="accent1">
                  <a:shade val="80000"/>
                </a:schemeClr>
              </a:solidFill>
              <a:round/>
            </a:ln>
            <a:effectLst/>
          </c:spPr>
          <c:marker>
            <c:symbol val="circle"/>
            <c:size val="5"/>
            <c:spPr>
              <a:solidFill>
                <a:schemeClr val="accent1">
                  <a:shade val="80000"/>
                </a:schemeClr>
              </a:solidFill>
              <a:ln w="9525">
                <a:solidFill>
                  <a:schemeClr val="accent1">
                    <a:shade val="80000"/>
                  </a:schemeClr>
                </a:solidFill>
              </a:ln>
              <a:effectLst/>
            </c:spPr>
          </c:marker>
          <c:cat>
            <c:multiLvlStrRef>
              <c:f>'G2'!$B$2:$C$222</c:f>
              <c:multiLvlStrCache>
                <c:ptCount val="221"/>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pt idx="48">
                    <c:v>1</c:v>
                  </c:pt>
                  <c:pt idx="49">
                    <c:v>2</c:v>
                  </c:pt>
                  <c:pt idx="50">
                    <c:v>3</c:v>
                  </c:pt>
                  <c:pt idx="51">
                    <c:v>4</c:v>
                  </c:pt>
                  <c:pt idx="52">
                    <c:v>5</c:v>
                  </c:pt>
                  <c:pt idx="53">
                    <c:v>6</c:v>
                  </c:pt>
                  <c:pt idx="54">
                    <c:v>7</c:v>
                  </c:pt>
                  <c:pt idx="55">
                    <c:v>8</c:v>
                  </c:pt>
                  <c:pt idx="56">
                    <c:v>9</c:v>
                  </c:pt>
                  <c:pt idx="57">
                    <c:v>10</c:v>
                  </c:pt>
                  <c:pt idx="58">
                    <c:v>11</c:v>
                  </c:pt>
                  <c:pt idx="59">
                    <c:v>12</c:v>
                  </c:pt>
                  <c:pt idx="60">
                    <c:v>1</c:v>
                  </c:pt>
                  <c:pt idx="61">
                    <c:v>2</c:v>
                  </c:pt>
                  <c:pt idx="62">
                    <c:v>3</c:v>
                  </c:pt>
                  <c:pt idx="63">
                    <c:v>4</c:v>
                  </c:pt>
                  <c:pt idx="64">
                    <c:v>5</c:v>
                  </c:pt>
                  <c:pt idx="65">
                    <c:v>6</c:v>
                  </c:pt>
                  <c:pt idx="66">
                    <c:v>7</c:v>
                  </c:pt>
                  <c:pt idx="67">
                    <c:v>8</c:v>
                  </c:pt>
                  <c:pt idx="68">
                    <c:v>9</c:v>
                  </c:pt>
                  <c:pt idx="69">
                    <c:v>10</c:v>
                  </c:pt>
                  <c:pt idx="70">
                    <c:v>11</c:v>
                  </c:pt>
                  <c:pt idx="71">
                    <c:v>12</c:v>
                  </c:pt>
                  <c:pt idx="72">
                    <c:v>1</c:v>
                  </c:pt>
                  <c:pt idx="73">
                    <c:v>2</c:v>
                  </c:pt>
                  <c:pt idx="74">
                    <c:v>3</c:v>
                  </c:pt>
                  <c:pt idx="75">
                    <c:v>4</c:v>
                  </c:pt>
                  <c:pt idx="76">
                    <c:v>5</c:v>
                  </c:pt>
                  <c:pt idx="77">
                    <c:v>6</c:v>
                  </c:pt>
                  <c:pt idx="78">
                    <c:v>7</c:v>
                  </c:pt>
                  <c:pt idx="79">
                    <c:v>8</c:v>
                  </c:pt>
                  <c:pt idx="80">
                    <c:v>9</c:v>
                  </c:pt>
                  <c:pt idx="81">
                    <c:v>10</c:v>
                  </c:pt>
                  <c:pt idx="82">
                    <c:v>11</c:v>
                  </c:pt>
                  <c:pt idx="83">
                    <c:v>12</c:v>
                  </c:pt>
                  <c:pt idx="84">
                    <c:v>1</c:v>
                  </c:pt>
                  <c:pt idx="85">
                    <c:v>2</c:v>
                  </c:pt>
                  <c:pt idx="86">
                    <c:v>3</c:v>
                  </c:pt>
                  <c:pt idx="87">
                    <c:v>4</c:v>
                  </c:pt>
                  <c:pt idx="88">
                    <c:v>5</c:v>
                  </c:pt>
                  <c:pt idx="89">
                    <c:v>6</c:v>
                  </c:pt>
                  <c:pt idx="90">
                    <c:v>7</c:v>
                  </c:pt>
                  <c:pt idx="91">
                    <c:v>8</c:v>
                  </c:pt>
                  <c:pt idx="92">
                    <c:v>9</c:v>
                  </c:pt>
                  <c:pt idx="93">
                    <c:v>10</c:v>
                  </c:pt>
                  <c:pt idx="94">
                    <c:v>11</c:v>
                  </c:pt>
                  <c:pt idx="95">
                    <c:v>12</c:v>
                  </c:pt>
                  <c:pt idx="96">
                    <c:v>1</c:v>
                  </c:pt>
                  <c:pt idx="97">
                    <c:v>2</c:v>
                  </c:pt>
                  <c:pt idx="98">
                    <c:v>3</c:v>
                  </c:pt>
                  <c:pt idx="99">
                    <c:v>4</c:v>
                  </c:pt>
                  <c:pt idx="100">
                    <c:v>5</c:v>
                  </c:pt>
                  <c:pt idx="101">
                    <c:v>6</c:v>
                  </c:pt>
                  <c:pt idx="102">
                    <c:v>7</c:v>
                  </c:pt>
                  <c:pt idx="103">
                    <c:v>8</c:v>
                  </c:pt>
                  <c:pt idx="104">
                    <c:v>9</c:v>
                  </c:pt>
                  <c:pt idx="105">
                    <c:v>10</c:v>
                  </c:pt>
                  <c:pt idx="106">
                    <c:v>11</c:v>
                  </c:pt>
                  <c:pt idx="107">
                    <c:v>12</c:v>
                  </c:pt>
                  <c:pt idx="108">
                    <c:v>1</c:v>
                  </c:pt>
                  <c:pt idx="109">
                    <c:v>2</c:v>
                  </c:pt>
                  <c:pt idx="110">
                    <c:v>3</c:v>
                  </c:pt>
                  <c:pt idx="111">
                    <c:v>4</c:v>
                  </c:pt>
                  <c:pt idx="112">
                    <c:v>5</c:v>
                  </c:pt>
                  <c:pt idx="113">
                    <c:v>6</c:v>
                  </c:pt>
                  <c:pt idx="114">
                    <c:v>7</c:v>
                  </c:pt>
                  <c:pt idx="115">
                    <c:v>8</c:v>
                  </c:pt>
                  <c:pt idx="116">
                    <c:v>9</c:v>
                  </c:pt>
                  <c:pt idx="117">
                    <c:v>10</c:v>
                  </c:pt>
                  <c:pt idx="118">
                    <c:v>11</c:v>
                  </c:pt>
                  <c:pt idx="119">
                    <c:v>12</c:v>
                  </c:pt>
                  <c:pt idx="120">
                    <c:v>1</c:v>
                  </c:pt>
                  <c:pt idx="121">
                    <c:v>2</c:v>
                  </c:pt>
                  <c:pt idx="122">
                    <c:v>3</c:v>
                  </c:pt>
                  <c:pt idx="123">
                    <c:v>4</c:v>
                  </c:pt>
                  <c:pt idx="124">
                    <c:v>5</c:v>
                  </c:pt>
                  <c:pt idx="125">
                    <c:v>6</c:v>
                  </c:pt>
                  <c:pt idx="126">
                    <c:v>7</c:v>
                  </c:pt>
                  <c:pt idx="127">
                    <c:v>8</c:v>
                  </c:pt>
                  <c:pt idx="128">
                    <c:v>9</c:v>
                  </c:pt>
                  <c:pt idx="129">
                    <c:v>10</c:v>
                  </c:pt>
                  <c:pt idx="130">
                    <c:v>11</c:v>
                  </c:pt>
                  <c:pt idx="131">
                    <c:v>12</c:v>
                  </c:pt>
                  <c:pt idx="132">
                    <c:v>1</c:v>
                  </c:pt>
                  <c:pt idx="133">
                    <c:v>2</c:v>
                  </c:pt>
                  <c:pt idx="134">
                    <c:v>3</c:v>
                  </c:pt>
                  <c:pt idx="135">
                    <c:v>4</c:v>
                  </c:pt>
                  <c:pt idx="136">
                    <c:v>5</c:v>
                  </c:pt>
                  <c:pt idx="137">
                    <c:v>6</c:v>
                  </c:pt>
                  <c:pt idx="138">
                    <c:v>7</c:v>
                  </c:pt>
                  <c:pt idx="139">
                    <c:v>8</c:v>
                  </c:pt>
                  <c:pt idx="140">
                    <c:v>9</c:v>
                  </c:pt>
                  <c:pt idx="141">
                    <c:v>10</c:v>
                  </c:pt>
                  <c:pt idx="142">
                    <c:v>11</c:v>
                  </c:pt>
                  <c:pt idx="143">
                    <c:v>12</c:v>
                  </c:pt>
                  <c:pt idx="144">
                    <c:v>1</c:v>
                  </c:pt>
                  <c:pt idx="145">
                    <c:v>2</c:v>
                  </c:pt>
                  <c:pt idx="146">
                    <c:v>3</c:v>
                  </c:pt>
                  <c:pt idx="147">
                    <c:v>4</c:v>
                  </c:pt>
                  <c:pt idx="148">
                    <c:v>5</c:v>
                  </c:pt>
                  <c:pt idx="149">
                    <c:v>6</c:v>
                  </c:pt>
                  <c:pt idx="150">
                    <c:v>7</c:v>
                  </c:pt>
                  <c:pt idx="151">
                    <c:v>8</c:v>
                  </c:pt>
                  <c:pt idx="152">
                    <c:v>9</c:v>
                  </c:pt>
                  <c:pt idx="153">
                    <c:v>10</c:v>
                  </c:pt>
                  <c:pt idx="154">
                    <c:v>11</c:v>
                  </c:pt>
                  <c:pt idx="155">
                    <c:v>12</c:v>
                  </c:pt>
                  <c:pt idx="156">
                    <c:v>1</c:v>
                  </c:pt>
                  <c:pt idx="157">
                    <c:v>2</c:v>
                  </c:pt>
                  <c:pt idx="158">
                    <c:v>3</c:v>
                  </c:pt>
                  <c:pt idx="159">
                    <c:v>4</c:v>
                  </c:pt>
                  <c:pt idx="160">
                    <c:v>5</c:v>
                  </c:pt>
                  <c:pt idx="161">
                    <c:v>6</c:v>
                  </c:pt>
                  <c:pt idx="162">
                    <c:v>7</c:v>
                  </c:pt>
                  <c:pt idx="163">
                    <c:v>8</c:v>
                  </c:pt>
                  <c:pt idx="164">
                    <c:v>9</c:v>
                  </c:pt>
                  <c:pt idx="165">
                    <c:v>10</c:v>
                  </c:pt>
                  <c:pt idx="166">
                    <c:v>11</c:v>
                  </c:pt>
                  <c:pt idx="167">
                    <c:v>12</c:v>
                  </c:pt>
                  <c:pt idx="168">
                    <c:v>1</c:v>
                  </c:pt>
                  <c:pt idx="169">
                    <c:v>2</c:v>
                  </c:pt>
                  <c:pt idx="170">
                    <c:v>3</c:v>
                  </c:pt>
                  <c:pt idx="171">
                    <c:v>4</c:v>
                  </c:pt>
                  <c:pt idx="172">
                    <c:v>5</c:v>
                  </c:pt>
                  <c:pt idx="173">
                    <c:v>6</c:v>
                  </c:pt>
                  <c:pt idx="174">
                    <c:v>7</c:v>
                  </c:pt>
                  <c:pt idx="175">
                    <c:v>8</c:v>
                  </c:pt>
                  <c:pt idx="176">
                    <c:v>9</c:v>
                  </c:pt>
                  <c:pt idx="177">
                    <c:v>10</c:v>
                  </c:pt>
                  <c:pt idx="178">
                    <c:v>11</c:v>
                  </c:pt>
                  <c:pt idx="179">
                    <c:v>12</c:v>
                  </c:pt>
                  <c:pt idx="180">
                    <c:v>1</c:v>
                  </c:pt>
                  <c:pt idx="181">
                    <c:v>2</c:v>
                  </c:pt>
                  <c:pt idx="182">
                    <c:v>3</c:v>
                  </c:pt>
                  <c:pt idx="183">
                    <c:v>4</c:v>
                  </c:pt>
                  <c:pt idx="184">
                    <c:v>5</c:v>
                  </c:pt>
                  <c:pt idx="185">
                    <c:v>6</c:v>
                  </c:pt>
                  <c:pt idx="186">
                    <c:v>7</c:v>
                  </c:pt>
                  <c:pt idx="187">
                    <c:v>8</c:v>
                  </c:pt>
                  <c:pt idx="188">
                    <c:v>9</c:v>
                  </c:pt>
                  <c:pt idx="189">
                    <c:v>10</c:v>
                  </c:pt>
                  <c:pt idx="190">
                    <c:v>11</c:v>
                  </c:pt>
                  <c:pt idx="191">
                    <c:v>12</c:v>
                  </c:pt>
                  <c:pt idx="192">
                    <c:v>1</c:v>
                  </c:pt>
                  <c:pt idx="193">
                    <c:v>2</c:v>
                  </c:pt>
                  <c:pt idx="194">
                    <c:v>3</c:v>
                  </c:pt>
                  <c:pt idx="195">
                    <c:v>4</c:v>
                  </c:pt>
                  <c:pt idx="196">
                    <c:v>5</c:v>
                  </c:pt>
                  <c:pt idx="197">
                    <c:v>6</c:v>
                  </c:pt>
                  <c:pt idx="198">
                    <c:v>7</c:v>
                  </c:pt>
                  <c:pt idx="199">
                    <c:v>8</c:v>
                  </c:pt>
                  <c:pt idx="200">
                    <c:v>9</c:v>
                  </c:pt>
                  <c:pt idx="201">
                    <c:v>10</c:v>
                  </c:pt>
                  <c:pt idx="202">
                    <c:v>11</c:v>
                  </c:pt>
                  <c:pt idx="203">
                    <c:v>12</c:v>
                  </c:pt>
                  <c:pt idx="204">
                    <c:v>1</c:v>
                  </c:pt>
                  <c:pt idx="205">
                    <c:v>2</c:v>
                  </c:pt>
                  <c:pt idx="206">
                    <c:v>3</c:v>
                  </c:pt>
                  <c:pt idx="207">
                    <c:v>4</c:v>
                  </c:pt>
                  <c:pt idx="208">
                    <c:v>5</c:v>
                  </c:pt>
                  <c:pt idx="209">
                    <c:v>6</c:v>
                  </c:pt>
                  <c:pt idx="210">
                    <c:v>7</c:v>
                  </c:pt>
                  <c:pt idx="211">
                    <c:v>8</c:v>
                  </c:pt>
                  <c:pt idx="212">
                    <c:v>9</c:v>
                  </c:pt>
                  <c:pt idx="213">
                    <c:v>10</c:v>
                  </c:pt>
                  <c:pt idx="214">
                    <c:v>11</c:v>
                  </c:pt>
                  <c:pt idx="215">
                    <c:v>12</c:v>
                  </c:pt>
                  <c:pt idx="216">
                    <c:v>1</c:v>
                  </c:pt>
                  <c:pt idx="217">
                    <c:v>2</c:v>
                  </c:pt>
                  <c:pt idx="218">
                    <c:v>3</c:v>
                  </c:pt>
                  <c:pt idx="219">
                    <c:v>4</c:v>
                  </c:pt>
                  <c:pt idx="220">
                    <c:v>5</c:v>
                  </c:pt>
                </c:lvl>
                <c:lvl>
                  <c:pt idx="0">
                    <c:v>2007</c:v>
                  </c:pt>
                  <c:pt idx="12">
                    <c:v>2008</c:v>
                  </c:pt>
                  <c:pt idx="24">
                    <c:v>2009</c:v>
                  </c:pt>
                  <c:pt idx="36">
                    <c:v>2010</c:v>
                  </c:pt>
                  <c:pt idx="48">
                    <c:v>2011</c:v>
                  </c:pt>
                  <c:pt idx="60">
                    <c:v>2012</c:v>
                  </c:pt>
                  <c:pt idx="72">
                    <c:v>2013</c:v>
                  </c:pt>
                  <c:pt idx="84">
                    <c:v>2014</c:v>
                  </c:pt>
                  <c:pt idx="96">
                    <c:v>2015</c:v>
                  </c:pt>
                  <c:pt idx="108">
                    <c:v>2016</c:v>
                  </c:pt>
                  <c:pt idx="120">
                    <c:v>2017</c:v>
                  </c:pt>
                  <c:pt idx="132">
                    <c:v>2018</c:v>
                  </c:pt>
                  <c:pt idx="144">
                    <c:v>2019</c:v>
                  </c:pt>
                  <c:pt idx="156">
                    <c:v>2020</c:v>
                  </c:pt>
                  <c:pt idx="168">
                    <c:v>2021</c:v>
                  </c:pt>
                  <c:pt idx="180">
                    <c:v>2022</c:v>
                  </c:pt>
                  <c:pt idx="192">
                    <c:v>2023</c:v>
                  </c:pt>
                  <c:pt idx="204">
                    <c:v>2024</c:v>
                  </c:pt>
                  <c:pt idx="216">
                    <c:v>2025</c:v>
                  </c:pt>
                </c:lvl>
              </c:multiLvlStrCache>
            </c:multiLvlStrRef>
          </c:cat>
          <c:val>
            <c:numRef>
              <c:f>'G2'!$J$2:$J$222</c:f>
              <c:numCache>
                <c:formatCode>0.0_ ;[Red]\-0.0\ </c:formatCode>
                <c:ptCount val="221"/>
                <c:pt idx="0">
                  <c:v>137.35930362846659</c:v>
                </c:pt>
                <c:pt idx="1">
                  <c:v>135.92482928181809</c:v>
                </c:pt>
                <c:pt idx="2">
                  <c:v>134.80217704511784</c:v>
                </c:pt>
                <c:pt idx="3">
                  <c:v>135.93664361344617</c:v>
                </c:pt>
                <c:pt idx="4">
                  <c:v>142.05079273588879</c:v>
                </c:pt>
                <c:pt idx="5">
                  <c:v>139.68669207525855</c:v>
                </c:pt>
                <c:pt idx="6">
                  <c:v>124.64814511874467</c:v>
                </c:pt>
                <c:pt idx="7">
                  <c:v>153.20150042225504</c:v>
                </c:pt>
                <c:pt idx="8">
                  <c:v>142.87426448994432</c:v>
                </c:pt>
                <c:pt idx="9">
                  <c:v>154.91348471597979</c:v>
                </c:pt>
                <c:pt idx="10">
                  <c:v>153.63856384393205</c:v>
                </c:pt>
                <c:pt idx="11">
                  <c:v>152.04101161979287</c:v>
                </c:pt>
                <c:pt idx="12">
                  <c:v>152.27344785460974</c:v>
                </c:pt>
                <c:pt idx="13">
                  <c:v>152.00366470294378</c:v>
                </c:pt>
                <c:pt idx="14">
                  <c:v>142.43484551328734</c:v>
                </c:pt>
                <c:pt idx="15">
                  <c:v>145.44901692728462</c:v>
                </c:pt>
                <c:pt idx="16">
                  <c:v>153.22259960662404</c:v>
                </c:pt>
                <c:pt idx="17">
                  <c:v>147.30884499335548</c:v>
                </c:pt>
                <c:pt idx="18">
                  <c:v>153.63698073009851</c:v>
                </c:pt>
                <c:pt idx="19">
                  <c:v>135.72602248756144</c:v>
                </c:pt>
                <c:pt idx="20">
                  <c:v>141.99026229320393</c:v>
                </c:pt>
                <c:pt idx="21">
                  <c:v>135.11538810346829</c:v>
                </c:pt>
                <c:pt idx="22">
                  <c:v>113.52027868732735</c:v>
                </c:pt>
                <c:pt idx="23">
                  <c:v>104.50883043672823</c:v>
                </c:pt>
                <c:pt idx="24">
                  <c:v>80.399174160164691</c:v>
                </c:pt>
                <c:pt idx="25">
                  <c:v>59.072054958396826</c:v>
                </c:pt>
                <c:pt idx="26">
                  <c:v>63.513864395016519</c:v>
                </c:pt>
                <c:pt idx="27">
                  <c:v>69.838079561467879</c:v>
                </c:pt>
                <c:pt idx="28">
                  <c:v>85.361867795046294</c:v>
                </c:pt>
                <c:pt idx="29">
                  <c:v>93.744567265911797</c:v>
                </c:pt>
                <c:pt idx="30">
                  <c:v>101.04991495016631</c:v>
                </c:pt>
                <c:pt idx="31">
                  <c:v>98.184005154658038</c:v>
                </c:pt>
                <c:pt idx="32">
                  <c:v>108.35215064280843</c:v>
                </c:pt>
                <c:pt idx="33">
                  <c:v>108.61158404708742</c:v>
                </c:pt>
                <c:pt idx="34">
                  <c:v>114.57721077965155</c:v>
                </c:pt>
                <c:pt idx="35">
                  <c:v>116.99976840069665</c:v>
                </c:pt>
                <c:pt idx="36">
                  <c:v>116.34830593891128</c:v>
                </c:pt>
                <c:pt idx="37">
                  <c:v>120.8196999574066</c:v>
                </c:pt>
                <c:pt idx="38">
                  <c:v>125.87648936077534</c:v>
                </c:pt>
                <c:pt idx="39">
                  <c:v>117.45729269939855</c:v>
                </c:pt>
                <c:pt idx="40">
                  <c:v>117.68275500047913</c:v>
                </c:pt>
                <c:pt idx="41">
                  <c:v>119.23605352628984</c:v>
                </c:pt>
                <c:pt idx="42">
                  <c:v>120.66176804533258</c:v>
                </c:pt>
                <c:pt idx="43">
                  <c:v>121.57448469782075</c:v>
                </c:pt>
                <c:pt idx="44">
                  <c:v>120.96246980347172</c:v>
                </c:pt>
                <c:pt idx="45">
                  <c:v>101.88368981408</c:v>
                </c:pt>
                <c:pt idx="46">
                  <c:v>108.57129068449902</c:v>
                </c:pt>
                <c:pt idx="47">
                  <c:v>111.66459343968546</c:v>
                </c:pt>
                <c:pt idx="48">
                  <c:v>109.33685901233348</c:v>
                </c:pt>
                <c:pt idx="49">
                  <c:v>112.98800451561797</c:v>
                </c:pt>
                <c:pt idx="50">
                  <c:v>57.115086404467995</c:v>
                </c:pt>
                <c:pt idx="51">
                  <c:v>49.390795636177579</c:v>
                </c:pt>
                <c:pt idx="52">
                  <c:v>80.652093763769756</c:v>
                </c:pt>
                <c:pt idx="53">
                  <c:v>99.468648043005047</c:v>
                </c:pt>
                <c:pt idx="54">
                  <c:v>106.03106097578821</c:v>
                </c:pt>
                <c:pt idx="55">
                  <c:v>119.08073368997829</c:v>
                </c:pt>
                <c:pt idx="56">
                  <c:v>112.73668456422689</c:v>
                </c:pt>
                <c:pt idx="57">
                  <c:v>120.10579762153857</c:v>
                </c:pt>
                <c:pt idx="58">
                  <c:v>109.48762015700891</c:v>
                </c:pt>
                <c:pt idx="59">
                  <c:v>122.11826806322736</c:v>
                </c:pt>
                <c:pt idx="60">
                  <c:v>125.85103295362214</c:v>
                </c:pt>
                <c:pt idx="61">
                  <c:v>130.93351668328609</c:v>
                </c:pt>
                <c:pt idx="62">
                  <c:v>135.88724107337862</c:v>
                </c:pt>
                <c:pt idx="63">
                  <c:v>134.91496582848964</c:v>
                </c:pt>
                <c:pt idx="64">
                  <c:v>127.51816892701196</c:v>
                </c:pt>
                <c:pt idx="65">
                  <c:v>118.13013551838606</c:v>
                </c:pt>
                <c:pt idx="66">
                  <c:v>122.69804798272723</c:v>
                </c:pt>
                <c:pt idx="67">
                  <c:v>119.26525709542177</c:v>
                </c:pt>
                <c:pt idx="68">
                  <c:v>97.749939256425094</c:v>
                </c:pt>
                <c:pt idx="69">
                  <c:v>103.4277339940554</c:v>
                </c:pt>
                <c:pt idx="70">
                  <c:v>99.763810693589306</c:v>
                </c:pt>
                <c:pt idx="71">
                  <c:v>99.939879152615546</c:v>
                </c:pt>
                <c:pt idx="72">
                  <c:v>114.33754499893118</c:v>
                </c:pt>
                <c:pt idx="73">
                  <c:v>113.25750478181152</c:v>
                </c:pt>
                <c:pt idx="74">
                  <c:v>116.24832895394366</c:v>
                </c:pt>
                <c:pt idx="75">
                  <c:v>128.36685218894942</c:v>
                </c:pt>
                <c:pt idx="76">
                  <c:v>121.79214617376095</c:v>
                </c:pt>
                <c:pt idx="77">
                  <c:v>109.87106960977242</c:v>
                </c:pt>
                <c:pt idx="78">
                  <c:v>121.43920495153517</c:v>
                </c:pt>
                <c:pt idx="79">
                  <c:v>111.31210956407196</c:v>
                </c:pt>
                <c:pt idx="80">
                  <c:v>114.23007405850207</c:v>
                </c:pt>
                <c:pt idx="81">
                  <c:v>116.06881279448262</c:v>
                </c:pt>
                <c:pt idx="82">
                  <c:v>112.49479640977125</c:v>
                </c:pt>
                <c:pt idx="83">
                  <c:v>112.75335768187307</c:v>
                </c:pt>
                <c:pt idx="84">
                  <c:v>128.23818294133466</c:v>
                </c:pt>
                <c:pt idx="85">
                  <c:v>120.69482096029438</c:v>
                </c:pt>
                <c:pt idx="86">
                  <c:v>131.0984289870068</c:v>
                </c:pt>
                <c:pt idx="87">
                  <c:v>130.42334663449333</c:v>
                </c:pt>
                <c:pt idx="88">
                  <c:v>124.42286308196431</c:v>
                </c:pt>
                <c:pt idx="89">
                  <c:v>115.94068221837344</c:v>
                </c:pt>
                <c:pt idx="90">
                  <c:v>117.41694020349924</c:v>
                </c:pt>
                <c:pt idx="91">
                  <c:v>104.45071592485976</c:v>
                </c:pt>
                <c:pt idx="92">
                  <c:v>109.88816999595126</c:v>
                </c:pt>
                <c:pt idx="93">
                  <c:v>106.21619106047081</c:v>
                </c:pt>
                <c:pt idx="94">
                  <c:v>100.20437914478077</c:v>
                </c:pt>
                <c:pt idx="95">
                  <c:v>110.44972584802655</c:v>
                </c:pt>
                <c:pt idx="96">
                  <c:v>114.26726352963645</c:v>
                </c:pt>
                <c:pt idx="97">
                  <c:v>115.10072060173435</c:v>
                </c:pt>
                <c:pt idx="98">
                  <c:v>124.48739249523253</c:v>
                </c:pt>
                <c:pt idx="99">
                  <c:v>122.08257134713345</c:v>
                </c:pt>
                <c:pt idx="100">
                  <c:v>108.09254046145389</c:v>
                </c:pt>
                <c:pt idx="101">
                  <c:v>113.69683334921952</c:v>
                </c:pt>
                <c:pt idx="102">
                  <c:v>111.57864588928692</c:v>
                </c:pt>
                <c:pt idx="103">
                  <c:v>103.76615015386452</c:v>
                </c:pt>
                <c:pt idx="104">
                  <c:v>109.19635663149964</c:v>
                </c:pt>
                <c:pt idx="105">
                  <c:v>111.42925885847612</c:v>
                </c:pt>
                <c:pt idx="106">
                  <c:v>112.8639290137734</c:v>
                </c:pt>
                <c:pt idx="107">
                  <c:v>114.70079108208162</c:v>
                </c:pt>
                <c:pt idx="108">
                  <c:v>114.00217946539696</c:v>
                </c:pt>
                <c:pt idx="109">
                  <c:v>110.65687696535542</c:v>
                </c:pt>
                <c:pt idx="110">
                  <c:v>129.53478006850946</c:v>
                </c:pt>
                <c:pt idx="111">
                  <c:v>116.14623289253694</c:v>
                </c:pt>
                <c:pt idx="112">
                  <c:v>114.77831467488843</c:v>
                </c:pt>
                <c:pt idx="113">
                  <c:v>116.1545354071702</c:v>
                </c:pt>
                <c:pt idx="114">
                  <c:v>110.83289155182187</c:v>
                </c:pt>
                <c:pt idx="115">
                  <c:v>116.16497065231097</c:v>
                </c:pt>
                <c:pt idx="116">
                  <c:v>115.93207711678681</c:v>
                </c:pt>
                <c:pt idx="117">
                  <c:v>113.33257641889625</c:v>
                </c:pt>
                <c:pt idx="118">
                  <c:v>124.77055379986541</c:v>
                </c:pt>
                <c:pt idx="119">
                  <c:v>120.02393820667918</c:v>
                </c:pt>
                <c:pt idx="120">
                  <c:v>115.52568611570726</c:v>
                </c:pt>
                <c:pt idx="121">
                  <c:v>118.03670110835674</c:v>
                </c:pt>
                <c:pt idx="122">
                  <c:v>130.64059086552012</c:v>
                </c:pt>
                <c:pt idx="123">
                  <c:v>132.0158356649998</c:v>
                </c:pt>
                <c:pt idx="124">
                  <c:v>120.92276526728538</c:v>
                </c:pt>
                <c:pt idx="125">
                  <c:v>123.77522228101483</c:v>
                </c:pt>
                <c:pt idx="126">
                  <c:v>114.19710715600952</c:v>
                </c:pt>
                <c:pt idx="127">
                  <c:v>122.15319382048105</c:v>
                </c:pt>
                <c:pt idx="128">
                  <c:v>119.33675165564783</c:v>
                </c:pt>
                <c:pt idx="129">
                  <c:v>121.4426522760367</c:v>
                </c:pt>
                <c:pt idx="130">
                  <c:v>126.29942131756783</c:v>
                </c:pt>
                <c:pt idx="131">
                  <c:v>123.79165059548352</c:v>
                </c:pt>
                <c:pt idx="132">
                  <c:v>112.43022251646575</c:v>
                </c:pt>
                <c:pt idx="133">
                  <c:v>121.94844203664668</c:v>
                </c:pt>
                <c:pt idx="134">
                  <c:v>133.32473259472931</c:v>
                </c:pt>
                <c:pt idx="135">
                  <c:v>135.8634792271946</c:v>
                </c:pt>
                <c:pt idx="136">
                  <c:v>124.3807519770908</c:v>
                </c:pt>
                <c:pt idx="137">
                  <c:v>117.91335182684746</c:v>
                </c:pt>
                <c:pt idx="138">
                  <c:v>110.11363883958319</c:v>
                </c:pt>
                <c:pt idx="139">
                  <c:v>121.14539891356218</c:v>
                </c:pt>
                <c:pt idx="140">
                  <c:v>112.22351848081598</c:v>
                </c:pt>
                <c:pt idx="141">
                  <c:v>125.76716341984336</c:v>
                </c:pt>
                <c:pt idx="142">
                  <c:v>130.72012580024187</c:v>
                </c:pt>
                <c:pt idx="143">
                  <c:v>123.32337852565203</c:v>
                </c:pt>
                <c:pt idx="144">
                  <c:v>122.14743667270076</c:v>
                </c:pt>
                <c:pt idx="145">
                  <c:v>126.01971675086364</c:v>
                </c:pt>
                <c:pt idx="146">
                  <c:v>121.67004693671456</c:v>
                </c:pt>
                <c:pt idx="147">
                  <c:v>132.51940458491492</c:v>
                </c:pt>
                <c:pt idx="148">
                  <c:v>132.51734517980827</c:v>
                </c:pt>
                <c:pt idx="149">
                  <c:v>118.69004363900326</c:v>
                </c:pt>
                <c:pt idx="150">
                  <c:v>127.68552871653537</c:v>
                </c:pt>
                <c:pt idx="151">
                  <c:v>122.83448953195919</c:v>
                </c:pt>
                <c:pt idx="152">
                  <c:v>120.95317810882895</c:v>
                </c:pt>
                <c:pt idx="153">
                  <c:v>114.09443278587005</c:v>
                </c:pt>
                <c:pt idx="154">
                  <c:v>118.66605356204074</c:v>
                </c:pt>
                <c:pt idx="155">
                  <c:v>113.53675066783254</c:v>
                </c:pt>
                <c:pt idx="156">
                  <c:v>117.50164519597813</c:v>
                </c:pt>
                <c:pt idx="157">
                  <c:v>110.33764885402424</c:v>
                </c:pt>
                <c:pt idx="158">
                  <c:v>108.8432917742882</c:v>
                </c:pt>
                <c:pt idx="159">
                  <c:v>68.430799513115076</c:v>
                </c:pt>
                <c:pt idx="160">
                  <c:v>48.789949257050964</c:v>
                </c:pt>
                <c:pt idx="161">
                  <c:v>69.624616756524887</c:v>
                </c:pt>
                <c:pt idx="162">
                  <c:v>96.205548181454731</c:v>
                </c:pt>
                <c:pt idx="163">
                  <c:v>100.17110768252758</c:v>
                </c:pt>
                <c:pt idx="164">
                  <c:v>115.16115947992695</c:v>
                </c:pt>
                <c:pt idx="165">
                  <c:v>119.37811228830641</c:v>
                </c:pt>
                <c:pt idx="166">
                  <c:v>113.73099224201925</c:v>
                </c:pt>
                <c:pt idx="167">
                  <c:v>114.94996053493568</c:v>
                </c:pt>
                <c:pt idx="168">
                  <c:v>103.36146461027924</c:v>
                </c:pt>
                <c:pt idx="169">
                  <c:v>98.717309862788909</c:v>
                </c:pt>
                <c:pt idx="170">
                  <c:v>110.75993279123936</c:v>
                </c:pt>
                <c:pt idx="171">
                  <c:v>117.24878696731511</c:v>
                </c:pt>
                <c:pt idx="172">
                  <c:v>92.042001199006577</c:v>
                </c:pt>
                <c:pt idx="173">
                  <c:v>110.68299028145651</c:v>
                </c:pt>
                <c:pt idx="174">
                  <c:v>101.62561818186818</c:v>
                </c:pt>
                <c:pt idx="175">
                  <c:v>86.305797002871756</c:v>
                </c:pt>
                <c:pt idx="176">
                  <c:v>58.132106453979183</c:v>
                </c:pt>
                <c:pt idx="177">
                  <c:v>69.726498181223789</c:v>
                </c:pt>
                <c:pt idx="178">
                  <c:v>104.4034863211776</c:v>
                </c:pt>
                <c:pt idx="179">
                  <c:v>103.50845787374629</c:v>
                </c:pt>
                <c:pt idx="180">
                  <c:v>83.762686039932902</c:v>
                </c:pt>
                <c:pt idx="181">
                  <c:v>94.152758987598204</c:v>
                </c:pt>
                <c:pt idx="182">
                  <c:v>89.289694035810484</c:v>
                </c:pt>
                <c:pt idx="183">
                  <c:v>93.241159298239921</c:v>
                </c:pt>
                <c:pt idx="184">
                  <c:v>79.739797262674827</c:v>
                </c:pt>
                <c:pt idx="185">
                  <c:v>97.434705170395077</c:v>
                </c:pt>
                <c:pt idx="186">
                  <c:v>96.912807667355523</c:v>
                </c:pt>
                <c:pt idx="187">
                  <c:v>102.89397067906529</c:v>
                </c:pt>
                <c:pt idx="188">
                  <c:v>106.27325854411298</c:v>
                </c:pt>
                <c:pt idx="189">
                  <c:v>95.649346575755033</c:v>
                </c:pt>
                <c:pt idx="190">
                  <c:v>101.1949034017789</c:v>
                </c:pt>
                <c:pt idx="191">
                  <c:v>98.054821785375751</c:v>
                </c:pt>
                <c:pt idx="192">
                  <c:v>94.021810907581383</c:v>
                </c:pt>
                <c:pt idx="193">
                  <c:v>105.59664051908241</c:v>
                </c:pt>
                <c:pt idx="194">
                  <c:v>111.55654598785078</c:v>
                </c:pt>
                <c:pt idx="195">
                  <c:v>120.43636154375589</c:v>
                </c:pt>
                <c:pt idx="196">
                  <c:v>124.99381269725343</c:v>
                </c:pt>
                <c:pt idx="197">
                  <c:v>119.58599462777808</c:v>
                </c:pt>
                <c:pt idx="198">
                  <c:v>115.56553490205881</c:v>
                </c:pt>
                <c:pt idx="199">
                  <c:v>112.80103608403098</c:v>
                </c:pt>
                <c:pt idx="200">
                  <c:v>124.41986625460102</c:v>
                </c:pt>
                <c:pt idx="201">
                  <c:v>119.98355008057801</c:v>
                </c:pt>
                <c:pt idx="202">
                  <c:v>116.38206927001346</c:v>
                </c:pt>
                <c:pt idx="203">
                  <c:v>111.79765320391368</c:v>
                </c:pt>
              </c:numCache>
            </c:numRef>
          </c:val>
          <c:smooth val="0"/>
          <c:extLst>
            <c:ext xmlns:c16="http://schemas.microsoft.com/office/drawing/2014/chart" uri="{C3380CC4-5D6E-409C-BE32-E72D297353CC}">
              <c16:uniqueId val="{00000006-3B30-4F01-BFE6-6B375ECFDD26}"/>
            </c:ext>
          </c:extLst>
        </c:ser>
        <c:ser>
          <c:idx val="7"/>
          <c:order val="7"/>
          <c:tx>
            <c:strRef>
              <c:f>'G2'!$K$1</c:f>
              <c:strCache>
                <c:ptCount val="1"/>
                <c:pt idx="0">
                  <c:v>DecompNA</c:v>
                </c:pt>
              </c:strCache>
            </c:strRef>
          </c:tx>
          <c:spPr>
            <a:ln w="28575" cap="rnd">
              <a:solidFill>
                <a:schemeClr val="accent1">
                  <a:shade val="68000"/>
                </a:schemeClr>
              </a:solidFill>
              <a:round/>
            </a:ln>
            <a:effectLst/>
          </c:spPr>
          <c:marker>
            <c:symbol val="circle"/>
            <c:size val="5"/>
            <c:spPr>
              <a:solidFill>
                <a:schemeClr val="accent1">
                  <a:shade val="68000"/>
                </a:schemeClr>
              </a:solidFill>
              <a:ln w="9525">
                <a:solidFill>
                  <a:schemeClr val="accent1">
                    <a:shade val="68000"/>
                  </a:schemeClr>
                </a:solidFill>
              </a:ln>
              <a:effectLst/>
            </c:spPr>
          </c:marker>
          <c:cat>
            <c:multiLvlStrRef>
              <c:f>'G2'!$B$2:$C$222</c:f>
              <c:multiLvlStrCache>
                <c:ptCount val="221"/>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pt idx="48">
                    <c:v>1</c:v>
                  </c:pt>
                  <c:pt idx="49">
                    <c:v>2</c:v>
                  </c:pt>
                  <c:pt idx="50">
                    <c:v>3</c:v>
                  </c:pt>
                  <c:pt idx="51">
                    <c:v>4</c:v>
                  </c:pt>
                  <c:pt idx="52">
                    <c:v>5</c:v>
                  </c:pt>
                  <c:pt idx="53">
                    <c:v>6</c:v>
                  </c:pt>
                  <c:pt idx="54">
                    <c:v>7</c:v>
                  </c:pt>
                  <c:pt idx="55">
                    <c:v>8</c:v>
                  </c:pt>
                  <c:pt idx="56">
                    <c:v>9</c:v>
                  </c:pt>
                  <c:pt idx="57">
                    <c:v>10</c:v>
                  </c:pt>
                  <c:pt idx="58">
                    <c:v>11</c:v>
                  </c:pt>
                  <c:pt idx="59">
                    <c:v>12</c:v>
                  </c:pt>
                  <c:pt idx="60">
                    <c:v>1</c:v>
                  </c:pt>
                  <c:pt idx="61">
                    <c:v>2</c:v>
                  </c:pt>
                  <c:pt idx="62">
                    <c:v>3</c:v>
                  </c:pt>
                  <c:pt idx="63">
                    <c:v>4</c:v>
                  </c:pt>
                  <c:pt idx="64">
                    <c:v>5</c:v>
                  </c:pt>
                  <c:pt idx="65">
                    <c:v>6</c:v>
                  </c:pt>
                  <c:pt idx="66">
                    <c:v>7</c:v>
                  </c:pt>
                  <c:pt idx="67">
                    <c:v>8</c:v>
                  </c:pt>
                  <c:pt idx="68">
                    <c:v>9</c:v>
                  </c:pt>
                  <c:pt idx="69">
                    <c:v>10</c:v>
                  </c:pt>
                  <c:pt idx="70">
                    <c:v>11</c:v>
                  </c:pt>
                  <c:pt idx="71">
                    <c:v>12</c:v>
                  </c:pt>
                  <c:pt idx="72">
                    <c:v>1</c:v>
                  </c:pt>
                  <c:pt idx="73">
                    <c:v>2</c:v>
                  </c:pt>
                  <c:pt idx="74">
                    <c:v>3</c:v>
                  </c:pt>
                  <c:pt idx="75">
                    <c:v>4</c:v>
                  </c:pt>
                  <c:pt idx="76">
                    <c:v>5</c:v>
                  </c:pt>
                  <c:pt idx="77">
                    <c:v>6</c:v>
                  </c:pt>
                  <c:pt idx="78">
                    <c:v>7</c:v>
                  </c:pt>
                  <c:pt idx="79">
                    <c:v>8</c:v>
                  </c:pt>
                  <c:pt idx="80">
                    <c:v>9</c:v>
                  </c:pt>
                  <c:pt idx="81">
                    <c:v>10</c:v>
                  </c:pt>
                  <c:pt idx="82">
                    <c:v>11</c:v>
                  </c:pt>
                  <c:pt idx="83">
                    <c:v>12</c:v>
                  </c:pt>
                  <c:pt idx="84">
                    <c:v>1</c:v>
                  </c:pt>
                  <c:pt idx="85">
                    <c:v>2</c:v>
                  </c:pt>
                  <c:pt idx="86">
                    <c:v>3</c:v>
                  </c:pt>
                  <c:pt idx="87">
                    <c:v>4</c:v>
                  </c:pt>
                  <c:pt idx="88">
                    <c:v>5</c:v>
                  </c:pt>
                  <c:pt idx="89">
                    <c:v>6</c:v>
                  </c:pt>
                  <c:pt idx="90">
                    <c:v>7</c:v>
                  </c:pt>
                  <c:pt idx="91">
                    <c:v>8</c:v>
                  </c:pt>
                  <c:pt idx="92">
                    <c:v>9</c:v>
                  </c:pt>
                  <c:pt idx="93">
                    <c:v>10</c:v>
                  </c:pt>
                  <c:pt idx="94">
                    <c:v>11</c:v>
                  </c:pt>
                  <c:pt idx="95">
                    <c:v>12</c:v>
                  </c:pt>
                  <c:pt idx="96">
                    <c:v>1</c:v>
                  </c:pt>
                  <c:pt idx="97">
                    <c:v>2</c:v>
                  </c:pt>
                  <c:pt idx="98">
                    <c:v>3</c:v>
                  </c:pt>
                  <c:pt idx="99">
                    <c:v>4</c:v>
                  </c:pt>
                  <c:pt idx="100">
                    <c:v>5</c:v>
                  </c:pt>
                  <c:pt idx="101">
                    <c:v>6</c:v>
                  </c:pt>
                  <c:pt idx="102">
                    <c:v>7</c:v>
                  </c:pt>
                  <c:pt idx="103">
                    <c:v>8</c:v>
                  </c:pt>
                  <c:pt idx="104">
                    <c:v>9</c:v>
                  </c:pt>
                  <c:pt idx="105">
                    <c:v>10</c:v>
                  </c:pt>
                  <c:pt idx="106">
                    <c:v>11</c:v>
                  </c:pt>
                  <c:pt idx="107">
                    <c:v>12</c:v>
                  </c:pt>
                  <c:pt idx="108">
                    <c:v>1</c:v>
                  </c:pt>
                  <c:pt idx="109">
                    <c:v>2</c:v>
                  </c:pt>
                  <c:pt idx="110">
                    <c:v>3</c:v>
                  </c:pt>
                  <c:pt idx="111">
                    <c:v>4</c:v>
                  </c:pt>
                  <c:pt idx="112">
                    <c:v>5</c:v>
                  </c:pt>
                  <c:pt idx="113">
                    <c:v>6</c:v>
                  </c:pt>
                  <c:pt idx="114">
                    <c:v>7</c:v>
                  </c:pt>
                  <c:pt idx="115">
                    <c:v>8</c:v>
                  </c:pt>
                  <c:pt idx="116">
                    <c:v>9</c:v>
                  </c:pt>
                  <c:pt idx="117">
                    <c:v>10</c:v>
                  </c:pt>
                  <c:pt idx="118">
                    <c:v>11</c:v>
                  </c:pt>
                  <c:pt idx="119">
                    <c:v>12</c:v>
                  </c:pt>
                  <c:pt idx="120">
                    <c:v>1</c:v>
                  </c:pt>
                  <c:pt idx="121">
                    <c:v>2</c:v>
                  </c:pt>
                  <c:pt idx="122">
                    <c:v>3</c:v>
                  </c:pt>
                  <c:pt idx="123">
                    <c:v>4</c:v>
                  </c:pt>
                  <c:pt idx="124">
                    <c:v>5</c:v>
                  </c:pt>
                  <c:pt idx="125">
                    <c:v>6</c:v>
                  </c:pt>
                  <c:pt idx="126">
                    <c:v>7</c:v>
                  </c:pt>
                  <c:pt idx="127">
                    <c:v>8</c:v>
                  </c:pt>
                  <c:pt idx="128">
                    <c:v>9</c:v>
                  </c:pt>
                  <c:pt idx="129">
                    <c:v>10</c:v>
                  </c:pt>
                  <c:pt idx="130">
                    <c:v>11</c:v>
                  </c:pt>
                  <c:pt idx="131">
                    <c:v>12</c:v>
                  </c:pt>
                  <c:pt idx="132">
                    <c:v>1</c:v>
                  </c:pt>
                  <c:pt idx="133">
                    <c:v>2</c:v>
                  </c:pt>
                  <c:pt idx="134">
                    <c:v>3</c:v>
                  </c:pt>
                  <c:pt idx="135">
                    <c:v>4</c:v>
                  </c:pt>
                  <c:pt idx="136">
                    <c:v>5</c:v>
                  </c:pt>
                  <c:pt idx="137">
                    <c:v>6</c:v>
                  </c:pt>
                  <c:pt idx="138">
                    <c:v>7</c:v>
                  </c:pt>
                  <c:pt idx="139">
                    <c:v>8</c:v>
                  </c:pt>
                  <c:pt idx="140">
                    <c:v>9</c:v>
                  </c:pt>
                  <c:pt idx="141">
                    <c:v>10</c:v>
                  </c:pt>
                  <c:pt idx="142">
                    <c:v>11</c:v>
                  </c:pt>
                  <c:pt idx="143">
                    <c:v>12</c:v>
                  </c:pt>
                  <c:pt idx="144">
                    <c:v>1</c:v>
                  </c:pt>
                  <c:pt idx="145">
                    <c:v>2</c:v>
                  </c:pt>
                  <c:pt idx="146">
                    <c:v>3</c:v>
                  </c:pt>
                  <c:pt idx="147">
                    <c:v>4</c:v>
                  </c:pt>
                  <c:pt idx="148">
                    <c:v>5</c:v>
                  </c:pt>
                  <c:pt idx="149">
                    <c:v>6</c:v>
                  </c:pt>
                  <c:pt idx="150">
                    <c:v>7</c:v>
                  </c:pt>
                  <c:pt idx="151">
                    <c:v>8</c:v>
                  </c:pt>
                  <c:pt idx="152">
                    <c:v>9</c:v>
                  </c:pt>
                  <c:pt idx="153">
                    <c:v>10</c:v>
                  </c:pt>
                  <c:pt idx="154">
                    <c:v>11</c:v>
                  </c:pt>
                  <c:pt idx="155">
                    <c:v>12</c:v>
                  </c:pt>
                  <c:pt idx="156">
                    <c:v>1</c:v>
                  </c:pt>
                  <c:pt idx="157">
                    <c:v>2</c:v>
                  </c:pt>
                  <c:pt idx="158">
                    <c:v>3</c:v>
                  </c:pt>
                  <c:pt idx="159">
                    <c:v>4</c:v>
                  </c:pt>
                  <c:pt idx="160">
                    <c:v>5</c:v>
                  </c:pt>
                  <c:pt idx="161">
                    <c:v>6</c:v>
                  </c:pt>
                  <c:pt idx="162">
                    <c:v>7</c:v>
                  </c:pt>
                  <c:pt idx="163">
                    <c:v>8</c:v>
                  </c:pt>
                  <c:pt idx="164">
                    <c:v>9</c:v>
                  </c:pt>
                  <c:pt idx="165">
                    <c:v>10</c:v>
                  </c:pt>
                  <c:pt idx="166">
                    <c:v>11</c:v>
                  </c:pt>
                  <c:pt idx="167">
                    <c:v>12</c:v>
                  </c:pt>
                  <c:pt idx="168">
                    <c:v>1</c:v>
                  </c:pt>
                  <c:pt idx="169">
                    <c:v>2</c:v>
                  </c:pt>
                  <c:pt idx="170">
                    <c:v>3</c:v>
                  </c:pt>
                  <c:pt idx="171">
                    <c:v>4</c:v>
                  </c:pt>
                  <c:pt idx="172">
                    <c:v>5</c:v>
                  </c:pt>
                  <c:pt idx="173">
                    <c:v>6</c:v>
                  </c:pt>
                  <c:pt idx="174">
                    <c:v>7</c:v>
                  </c:pt>
                  <c:pt idx="175">
                    <c:v>8</c:v>
                  </c:pt>
                  <c:pt idx="176">
                    <c:v>9</c:v>
                  </c:pt>
                  <c:pt idx="177">
                    <c:v>10</c:v>
                  </c:pt>
                  <c:pt idx="178">
                    <c:v>11</c:v>
                  </c:pt>
                  <c:pt idx="179">
                    <c:v>12</c:v>
                  </c:pt>
                  <c:pt idx="180">
                    <c:v>1</c:v>
                  </c:pt>
                  <c:pt idx="181">
                    <c:v>2</c:v>
                  </c:pt>
                  <c:pt idx="182">
                    <c:v>3</c:v>
                  </c:pt>
                  <c:pt idx="183">
                    <c:v>4</c:v>
                  </c:pt>
                  <c:pt idx="184">
                    <c:v>5</c:v>
                  </c:pt>
                  <c:pt idx="185">
                    <c:v>6</c:v>
                  </c:pt>
                  <c:pt idx="186">
                    <c:v>7</c:v>
                  </c:pt>
                  <c:pt idx="187">
                    <c:v>8</c:v>
                  </c:pt>
                  <c:pt idx="188">
                    <c:v>9</c:v>
                  </c:pt>
                  <c:pt idx="189">
                    <c:v>10</c:v>
                  </c:pt>
                  <c:pt idx="190">
                    <c:v>11</c:v>
                  </c:pt>
                  <c:pt idx="191">
                    <c:v>12</c:v>
                  </c:pt>
                  <c:pt idx="192">
                    <c:v>1</c:v>
                  </c:pt>
                  <c:pt idx="193">
                    <c:v>2</c:v>
                  </c:pt>
                  <c:pt idx="194">
                    <c:v>3</c:v>
                  </c:pt>
                  <c:pt idx="195">
                    <c:v>4</c:v>
                  </c:pt>
                  <c:pt idx="196">
                    <c:v>5</c:v>
                  </c:pt>
                  <c:pt idx="197">
                    <c:v>6</c:v>
                  </c:pt>
                  <c:pt idx="198">
                    <c:v>7</c:v>
                  </c:pt>
                  <c:pt idx="199">
                    <c:v>8</c:v>
                  </c:pt>
                  <c:pt idx="200">
                    <c:v>9</c:v>
                  </c:pt>
                  <c:pt idx="201">
                    <c:v>10</c:v>
                  </c:pt>
                  <c:pt idx="202">
                    <c:v>11</c:v>
                  </c:pt>
                  <c:pt idx="203">
                    <c:v>12</c:v>
                  </c:pt>
                  <c:pt idx="204">
                    <c:v>1</c:v>
                  </c:pt>
                  <c:pt idx="205">
                    <c:v>2</c:v>
                  </c:pt>
                  <c:pt idx="206">
                    <c:v>3</c:v>
                  </c:pt>
                  <c:pt idx="207">
                    <c:v>4</c:v>
                  </c:pt>
                  <c:pt idx="208">
                    <c:v>5</c:v>
                  </c:pt>
                  <c:pt idx="209">
                    <c:v>6</c:v>
                  </c:pt>
                  <c:pt idx="210">
                    <c:v>7</c:v>
                  </c:pt>
                  <c:pt idx="211">
                    <c:v>8</c:v>
                  </c:pt>
                  <c:pt idx="212">
                    <c:v>9</c:v>
                  </c:pt>
                  <c:pt idx="213">
                    <c:v>10</c:v>
                  </c:pt>
                  <c:pt idx="214">
                    <c:v>11</c:v>
                  </c:pt>
                  <c:pt idx="215">
                    <c:v>12</c:v>
                  </c:pt>
                  <c:pt idx="216">
                    <c:v>1</c:v>
                  </c:pt>
                  <c:pt idx="217">
                    <c:v>2</c:v>
                  </c:pt>
                  <c:pt idx="218">
                    <c:v>3</c:v>
                  </c:pt>
                  <c:pt idx="219">
                    <c:v>4</c:v>
                  </c:pt>
                  <c:pt idx="220">
                    <c:v>5</c:v>
                  </c:pt>
                </c:lvl>
                <c:lvl>
                  <c:pt idx="0">
                    <c:v>2007</c:v>
                  </c:pt>
                  <c:pt idx="12">
                    <c:v>2008</c:v>
                  </c:pt>
                  <c:pt idx="24">
                    <c:v>2009</c:v>
                  </c:pt>
                  <c:pt idx="36">
                    <c:v>2010</c:v>
                  </c:pt>
                  <c:pt idx="48">
                    <c:v>2011</c:v>
                  </c:pt>
                  <c:pt idx="60">
                    <c:v>2012</c:v>
                  </c:pt>
                  <c:pt idx="72">
                    <c:v>2013</c:v>
                  </c:pt>
                  <c:pt idx="84">
                    <c:v>2014</c:v>
                  </c:pt>
                  <c:pt idx="96">
                    <c:v>2015</c:v>
                  </c:pt>
                  <c:pt idx="108">
                    <c:v>2016</c:v>
                  </c:pt>
                  <c:pt idx="120">
                    <c:v>2017</c:v>
                  </c:pt>
                  <c:pt idx="132">
                    <c:v>2018</c:v>
                  </c:pt>
                  <c:pt idx="144">
                    <c:v>2019</c:v>
                  </c:pt>
                  <c:pt idx="156">
                    <c:v>2020</c:v>
                  </c:pt>
                  <c:pt idx="168">
                    <c:v>2021</c:v>
                  </c:pt>
                  <c:pt idx="180">
                    <c:v>2022</c:v>
                  </c:pt>
                  <c:pt idx="192">
                    <c:v>2023</c:v>
                  </c:pt>
                  <c:pt idx="204">
                    <c:v>2024</c:v>
                  </c:pt>
                  <c:pt idx="216">
                    <c:v>2025</c:v>
                  </c:pt>
                </c:lvl>
              </c:multiLvlStrCache>
            </c:multiLvlStrRef>
          </c:cat>
          <c:val>
            <c:numRef>
              <c:f>'G2'!$K$2:$K$222</c:f>
              <c:numCache>
                <c:formatCode>0.0</c:formatCode>
                <c:ptCount val="221"/>
                <c:pt idx="0">
                  <c:v>134.05099999999999</c:v>
                </c:pt>
                <c:pt idx="1">
                  <c:v>139.91300000000001</c:v>
                </c:pt>
                <c:pt idx="2">
                  <c:v>142.262</c:v>
                </c:pt>
                <c:pt idx="3">
                  <c:v>139.01300000000001</c:v>
                </c:pt>
                <c:pt idx="4">
                  <c:v>137.352</c:v>
                </c:pt>
                <c:pt idx="5">
                  <c:v>138.93600000000001</c:v>
                </c:pt>
                <c:pt idx="6">
                  <c:v>122.768</c:v>
                </c:pt>
                <c:pt idx="7">
                  <c:v>142.81299999999999</c:v>
                </c:pt>
                <c:pt idx="8">
                  <c:v>145.42699999999999</c:v>
                </c:pt>
                <c:pt idx="9">
                  <c:v>154.81100000000001</c:v>
                </c:pt>
                <c:pt idx="10">
                  <c:v>153.73500000000001</c:v>
                </c:pt>
                <c:pt idx="11">
                  <c:v>152.499</c:v>
                </c:pt>
                <c:pt idx="12">
                  <c:v>148.86099999999999</c:v>
                </c:pt>
                <c:pt idx="13">
                  <c:v>154.09</c:v>
                </c:pt>
                <c:pt idx="14">
                  <c:v>152.13</c:v>
                </c:pt>
                <c:pt idx="15">
                  <c:v>144.87299999999999</c:v>
                </c:pt>
                <c:pt idx="16">
                  <c:v>147.84899999999999</c:v>
                </c:pt>
                <c:pt idx="17">
                  <c:v>147.08000000000001</c:v>
                </c:pt>
                <c:pt idx="18">
                  <c:v>150.23099999999999</c:v>
                </c:pt>
                <c:pt idx="19">
                  <c:v>134.44800000000001</c:v>
                </c:pt>
                <c:pt idx="20">
                  <c:v>142.494</c:v>
                </c:pt>
                <c:pt idx="21">
                  <c:v>135.53100000000001</c:v>
                </c:pt>
                <c:pt idx="22">
                  <c:v>118.324</c:v>
                </c:pt>
                <c:pt idx="23">
                  <c:v>100.863</c:v>
                </c:pt>
                <c:pt idx="24">
                  <c:v>80.533000000000001</c:v>
                </c:pt>
                <c:pt idx="25">
                  <c:v>54.16</c:v>
                </c:pt>
                <c:pt idx="26">
                  <c:v>58.332999999999998</c:v>
                </c:pt>
                <c:pt idx="27">
                  <c:v>72.628</c:v>
                </c:pt>
                <c:pt idx="28">
                  <c:v>90.667000000000002</c:v>
                </c:pt>
                <c:pt idx="29">
                  <c:v>90.876000000000005</c:v>
                </c:pt>
                <c:pt idx="30">
                  <c:v>95.447999999999993</c:v>
                </c:pt>
                <c:pt idx="31">
                  <c:v>104.3</c:v>
                </c:pt>
                <c:pt idx="32">
                  <c:v>109.715</c:v>
                </c:pt>
                <c:pt idx="33">
                  <c:v>111.29</c:v>
                </c:pt>
                <c:pt idx="34">
                  <c:v>119.15</c:v>
                </c:pt>
                <c:pt idx="35">
                  <c:v>115.744</c:v>
                </c:pt>
                <c:pt idx="36">
                  <c:v>117.087</c:v>
                </c:pt>
                <c:pt idx="37">
                  <c:v>115.55</c:v>
                </c:pt>
                <c:pt idx="38">
                  <c:v>123.66200000000001</c:v>
                </c:pt>
                <c:pt idx="39">
                  <c:v>114.432</c:v>
                </c:pt>
                <c:pt idx="40">
                  <c:v>118.76</c:v>
                </c:pt>
                <c:pt idx="41">
                  <c:v>118.773</c:v>
                </c:pt>
                <c:pt idx="42">
                  <c:v>118.327</c:v>
                </c:pt>
                <c:pt idx="43">
                  <c:v>121.70399999999999</c:v>
                </c:pt>
                <c:pt idx="44">
                  <c:v>124.697</c:v>
                </c:pt>
                <c:pt idx="45">
                  <c:v>106.136</c:v>
                </c:pt>
                <c:pt idx="46">
                  <c:v>110.934</c:v>
                </c:pt>
                <c:pt idx="47">
                  <c:v>109.95099999999999</c:v>
                </c:pt>
                <c:pt idx="48">
                  <c:v>112.482</c:v>
                </c:pt>
                <c:pt idx="49">
                  <c:v>109.51300000000001</c:v>
                </c:pt>
                <c:pt idx="50">
                  <c:v>46.348999999999997</c:v>
                </c:pt>
                <c:pt idx="51">
                  <c:v>52.548000000000002</c:v>
                </c:pt>
                <c:pt idx="52">
                  <c:v>82.460999999999999</c:v>
                </c:pt>
                <c:pt idx="53">
                  <c:v>98.584999999999994</c:v>
                </c:pt>
                <c:pt idx="54">
                  <c:v>106.973</c:v>
                </c:pt>
                <c:pt idx="55">
                  <c:v>119.747</c:v>
                </c:pt>
                <c:pt idx="56">
                  <c:v>117.31399999999999</c:v>
                </c:pt>
                <c:pt idx="57">
                  <c:v>127.56</c:v>
                </c:pt>
                <c:pt idx="58">
                  <c:v>113.25</c:v>
                </c:pt>
                <c:pt idx="59">
                  <c:v>124.03400000000001</c:v>
                </c:pt>
                <c:pt idx="60">
                  <c:v>126.21</c:v>
                </c:pt>
                <c:pt idx="61">
                  <c:v>128.71600000000001</c:v>
                </c:pt>
                <c:pt idx="62">
                  <c:v>128.16900000000001</c:v>
                </c:pt>
                <c:pt idx="63">
                  <c:v>125.92</c:v>
                </c:pt>
                <c:pt idx="64">
                  <c:v>121.152</c:v>
                </c:pt>
                <c:pt idx="65">
                  <c:v>120.125</c:v>
                </c:pt>
                <c:pt idx="66">
                  <c:v>123.864</c:v>
                </c:pt>
                <c:pt idx="67">
                  <c:v>119.97499999999999</c:v>
                </c:pt>
                <c:pt idx="68">
                  <c:v>105.735</c:v>
                </c:pt>
                <c:pt idx="69">
                  <c:v>104.01</c:v>
                </c:pt>
                <c:pt idx="70">
                  <c:v>99.878</c:v>
                </c:pt>
                <c:pt idx="71">
                  <c:v>105.82299999999999</c:v>
                </c:pt>
                <c:pt idx="72">
                  <c:v>112.289</c:v>
                </c:pt>
                <c:pt idx="73">
                  <c:v>111.277</c:v>
                </c:pt>
                <c:pt idx="74">
                  <c:v>108.703</c:v>
                </c:pt>
                <c:pt idx="75">
                  <c:v>117.127</c:v>
                </c:pt>
                <c:pt idx="76">
                  <c:v>115.839</c:v>
                </c:pt>
                <c:pt idx="77">
                  <c:v>115.021</c:v>
                </c:pt>
                <c:pt idx="78">
                  <c:v>120.742</c:v>
                </c:pt>
                <c:pt idx="79">
                  <c:v>116.544</c:v>
                </c:pt>
                <c:pt idx="80">
                  <c:v>121.05500000000001</c:v>
                </c:pt>
                <c:pt idx="81">
                  <c:v>119.79600000000001</c:v>
                </c:pt>
                <c:pt idx="82">
                  <c:v>115.429</c:v>
                </c:pt>
                <c:pt idx="83">
                  <c:v>115.75</c:v>
                </c:pt>
                <c:pt idx="84">
                  <c:v>125.048</c:v>
                </c:pt>
                <c:pt idx="85">
                  <c:v>119.148</c:v>
                </c:pt>
                <c:pt idx="86">
                  <c:v>122.66200000000001</c:v>
                </c:pt>
                <c:pt idx="87">
                  <c:v>118.59399999999999</c:v>
                </c:pt>
                <c:pt idx="88">
                  <c:v>122.658</c:v>
                </c:pt>
                <c:pt idx="89">
                  <c:v>118.56699999999999</c:v>
                </c:pt>
                <c:pt idx="90">
                  <c:v>118.324</c:v>
                </c:pt>
                <c:pt idx="91">
                  <c:v>113.265</c:v>
                </c:pt>
                <c:pt idx="92">
                  <c:v>114.625</c:v>
                </c:pt>
                <c:pt idx="93">
                  <c:v>107.398</c:v>
                </c:pt>
                <c:pt idx="94">
                  <c:v>104.22499999999999</c:v>
                </c:pt>
                <c:pt idx="95">
                  <c:v>109.599</c:v>
                </c:pt>
                <c:pt idx="96">
                  <c:v>114.97799999999999</c:v>
                </c:pt>
                <c:pt idx="97">
                  <c:v>113.679</c:v>
                </c:pt>
                <c:pt idx="98">
                  <c:v>113.18300000000001</c:v>
                </c:pt>
                <c:pt idx="99">
                  <c:v>110.66800000000001</c:v>
                </c:pt>
                <c:pt idx="100">
                  <c:v>111.20699999999999</c:v>
                </c:pt>
                <c:pt idx="101">
                  <c:v>114.045</c:v>
                </c:pt>
                <c:pt idx="102">
                  <c:v>112.962</c:v>
                </c:pt>
                <c:pt idx="103">
                  <c:v>112.08499999999999</c:v>
                </c:pt>
                <c:pt idx="104">
                  <c:v>115.035</c:v>
                </c:pt>
                <c:pt idx="105">
                  <c:v>115.30500000000001</c:v>
                </c:pt>
                <c:pt idx="106">
                  <c:v>113.1</c:v>
                </c:pt>
                <c:pt idx="107">
                  <c:v>113.652</c:v>
                </c:pt>
                <c:pt idx="108">
                  <c:v>118.97799999999999</c:v>
                </c:pt>
                <c:pt idx="109">
                  <c:v>107.986</c:v>
                </c:pt>
                <c:pt idx="110">
                  <c:v>116.837</c:v>
                </c:pt>
                <c:pt idx="111">
                  <c:v>106.74299999999999</c:v>
                </c:pt>
                <c:pt idx="112">
                  <c:v>115.974</c:v>
                </c:pt>
                <c:pt idx="113">
                  <c:v>116.899</c:v>
                </c:pt>
                <c:pt idx="114">
                  <c:v>117.304</c:v>
                </c:pt>
                <c:pt idx="115">
                  <c:v>117.917</c:v>
                </c:pt>
                <c:pt idx="116">
                  <c:v>119.83199999999999</c:v>
                </c:pt>
                <c:pt idx="117">
                  <c:v>118.931</c:v>
                </c:pt>
                <c:pt idx="118">
                  <c:v>123.614</c:v>
                </c:pt>
                <c:pt idx="119">
                  <c:v>121.029</c:v>
                </c:pt>
                <c:pt idx="120">
                  <c:v>121.485</c:v>
                </c:pt>
                <c:pt idx="121">
                  <c:v>121.376</c:v>
                </c:pt>
                <c:pt idx="122">
                  <c:v>121.602</c:v>
                </c:pt>
                <c:pt idx="123">
                  <c:v>126.279</c:v>
                </c:pt>
                <c:pt idx="124">
                  <c:v>118.232</c:v>
                </c:pt>
                <c:pt idx="125">
                  <c:v>122.586</c:v>
                </c:pt>
                <c:pt idx="126">
                  <c:v>118.895</c:v>
                </c:pt>
                <c:pt idx="127">
                  <c:v>122.407</c:v>
                </c:pt>
                <c:pt idx="128">
                  <c:v>124.068</c:v>
                </c:pt>
                <c:pt idx="129">
                  <c:v>123.458</c:v>
                </c:pt>
                <c:pt idx="130">
                  <c:v>121.97499999999999</c:v>
                </c:pt>
                <c:pt idx="131">
                  <c:v>125.946</c:v>
                </c:pt>
                <c:pt idx="132">
                  <c:v>115.904</c:v>
                </c:pt>
                <c:pt idx="133">
                  <c:v>126.404</c:v>
                </c:pt>
                <c:pt idx="134">
                  <c:v>127.70099999999999</c:v>
                </c:pt>
                <c:pt idx="135">
                  <c:v>127.98</c:v>
                </c:pt>
                <c:pt idx="136">
                  <c:v>122.5</c:v>
                </c:pt>
                <c:pt idx="137">
                  <c:v>119.09399999999999</c:v>
                </c:pt>
                <c:pt idx="138">
                  <c:v>111.129</c:v>
                </c:pt>
                <c:pt idx="139">
                  <c:v>119.895</c:v>
                </c:pt>
                <c:pt idx="140">
                  <c:v>118.43899999999999</c:v>
                </c:pt>
                <c:pt idx="141">
                  <c:v>126.696</c:v>
                </c:pt>
                <c:pt idx="142">
                  <c:v>124.794</c:v>
                </c:pt>
                <c:pt idx="143">
                  <c:v>124.854</c:v>
                </c:pt>
                <c:pt idx="144">
                  <c:v>123.49299999999999</c:v>
                </c:pt>
                <c:pt idx="145">
                  <c:v>127.84699999999999</c:v>
                </c:pt>
                <c:pt idx="146">
                  <c:v>124.517</c:v>
                </c:pt>
                <c:pt idx="147">
                  <c:v>130.69200000000001</c:v>
                </c:pt>
                <c:pt idx="148">
                  <c:v>131.852</c:v>
                </c:pt>
                <c:pt idx="149">
                  <c:v>122.65900000000001</c:v>
                </c:pt>
                <c:pt idx="150">
                  <c:v>125.762</c:v>
                </c:pt>
                <c:pt idx="151">
                  <c:v>121.01300000000001</c:v>
                </c:pt>
                <c:pt idx="152">
                  <c:v>121.879</c:v>
                </c:pt>
                <c:pt idx="153">
                  <c:v>111.81699999999999</c:v>
                </c:pt>
                <c:pt idx="154">
                  <c:v>115.05</c:v>
                </c:pt>
                <c:pt idx="155">
                  <c:v>112.791</c:v>
                </c:pt>
                <c:pt idx="156">
                  <c:v>119.82</c:v>
                </c:pt>
                <c:pt idx="157">
                  <c:v>114.654</c:v>
                </c:pt>
                <c:pt idx="158">
                  <c:v>109.777</c:v>
                </c:pt>
                <c:pt idx="159">
                  <c:v>67.471999999999994</c:v>
                </c:pt>
                <c:pt idx="160">
                  <c:v>60.201999999999998</c:v>
                </c:pt>
                <c:pt idx="161">
                  <c:v>63.241</c:v>
                </c:pt>
                <c:pt idx="162">
                  <c:v>88.908000000000001</c:v>
                </c:pt>
                <c:pt idx="163">
                  <c:v>105.254</c:v>
                </c:pt>
                <c:pt idx="164">
                  <c:v>118.66</c:v>
                </c:pt>
                <c:pt idx="165">
                  <c:v>122.729</c:v>
                </c:pt>
                <c:pt idx="166">
                  <c:v>113.84699999999999</c:v>
                </c:pt>
                <c:pt idx="167">
                  <c:v>113.596</c:v>
                </c:pt>
                <c:pt idx="168">
                  <c:v>111.714</c:v>
                </c:pt>
                <c:pt idx="169">
                  <c:v>99.47</c:v>
                </c:pt>
                <c:pt idx="170">
                  <c:v>111.557</c:v>
                </c:pt>
                <c:pt idx="171">
                  <c:v>110.782</c:v>
                </c:pt>
                <c:pt idx="172">
                  <c:v>96.042000000000002</c:v>
                </c:pt>
                <c:pt idx="173">
                  <c:v>106.256</c:v>
                </c:pt>
                <c:pt idx="174">
                  <c:v>97.57</c:v>
                </c:pt>
                <c:pt idx="175">
                  <c:v>90.668000000000006</c:v>
                </c:pt>
                <c:pt idx="176">
                  <c:v>53.47</c:v>
                </c:pt>
                <c:pt idx="177">
                  <c:v>70.418000000000006</c:v>
                </c:pt>
                <c:pt idx="178">
                  <c:v>104.395</c:v>
                </c:pt>
                <c:pt idx="179">
                  <c:v>103.886</c:v>
                </c:pt>
                <c:pt idx="180">
                  <c:v>92.841999999999999</c:v>
                </c:pt>
                <c:pt idx="181">
                  <c:v>95.370999999999995</c:v>
                </c:pt>
                <c:pt idx="182">
                  <c:v>87.789000000000001</c:v>
                </c:pt>
                <c:pt idx="183">
                  <c:v>90.881</c:v>
                </c:pt>
                <c:pt idx="184">
                  <c:v>81.301000000000002</c:v>
                </c:pt>
                <c:pt idx="185">
                  <c:v>92.22</c:v>
                </c:pt>
                <c:pt idx="186">
                  <c:v>95.105000000000004</c:v>
                </c:pt>
                <c:pt idx="187">
                  <c:v>103.241</c:v>
                </c:pt>
                <c:pt idx="188">
                  <c:v>102.584</c:v>
                </c:pt>
                <c:pt idx="189">
                  <c:v>97.983000000000004</c:v>
                </c:pt>
                <c:pt idx="190">
                  <c:v>103.416</c:v>
                </c:pt>
                <c:pt idx="191">
                  <c:v>100.76900000000001</c:v>
                </c:pt>
                <c:pt idx="192" formatCode="General">
                  <c:v>98.897999999999996</c:v>
                </c:pt>
                <c:pt idx="193" formatCode="General">
                  <c:v>106.614</c:v>
                </c:pt>
                <c:pt idx="194" formatCode="General">
                  <c:v>112.947</c:v>
                </c:pt>
                <c:pt idx="195" formatCode="General">
                  <c:v>120.126</c:v>
                </c:pt>
                <c:pt idx="196" formatCode="General">
                  <c:v>113.375</c:v>
                </c:pt>
                <c:pt idx="197" formatCode="General">
                  <c:v>113.509</c:v>
                </c:pt>
                <c:pt idx="198" formatCode="General">
                  <c:v>114.547</c:v>
                </c:pt>
                <c:pt idx="199" formatCode="General">
                  <c:v>112.73399999999999</c:v>
                </c:pt>
                <c:pt idx="200" formatCode="General">
                  <c:v>124.465</c:v>
                </c:pt>
                <c:pt idx="201" formatCode="General">
                  <c:v>121.21299999999999</c:v>
                </c:pt>
                <c:pt idx="202" formatCode="General">
                  <c:v>121.51900000000001</c:v>
                </c:pt>
                <c:pt idx="203" formatCode="General">
                  <c:v>118.027</c:v>
                </c:pt>
                <c:pt idx="204" formatCode="General">
                  <c:v>100.008</c:v>
                </c:pt>
                <c:pt idx="205" formatCode="General">
                  <c:v>96.941999999999993</c:v>
                </c:pt>
                <c:pt idx="206" formatCode="General">
                  <c:v>99.436000000000007</c:v>
                </c:pt>
                <c:pt idx="207" formatCode="General">
                  <c:v>105.306</c:v>
                </c:pt>
                <c:pt idx="208" formatCode="General">
                  <c:v>114.40600000000001</c:v>
                </c:pt>
                <c:pt idx="209" formatCode="General">
                  <c:v>106.381</c:v>
                </c:pt>
                <c:pt idx="210" formatCode="General">
                  <c:v>109.996</c:v>
                </c:pt>
                <c:pt idx="211" formatCode="General">
                  <c:v>99.793999999999997</c:v>
                </c:pt>
                <c:pt idx="212" formatCode="General">
                  <c:v>111.304</c:v>
                </c:pt>
                <c:pt idx="213" formatCode="General">
                  <c:v>118.76900000000001</c:v>
                </c:pt>
                <c:pt idx="214" formatCode="General">
                  <c:v>107.758</c:v>
                </c:pt>
                <c:pt idx="215" formatCode="General">
                  <c:v>107.223</c:v>
                </c:pt>
                <c:pt idx="216" formatCode="General">
                  <c:v>111.39</c:v>
                </c:pt>
                <c:pt idx="217" formatCode="General">
                  <c:v>108.033</c:v>
                </c:pt>
                <c:pt idx="218" formatCode="General">
                  <c:v>101.589</c:v>
                </c:pt>
                <c:pt idx="219" formatCode="General">
                  <c:v>108.47799999999999</c:v>
                </c:pt>
                <c:pt idx="220" formatCode="General">
                  <c:v>112.81</c:v>
                </c:pt>
              </c:numCache>
            </c:numRef>
          </c:val>
          <c:smooth val="0"/>
          <c:extLst>
            <c:ext xmlns:c16="http://schemas.microsoft.com/office/drawing/2014/chart" uri="{C3380CC4-5D6E-409C-BE32-E72D297353CC}">
              <c16:uniqueId val="{00000007-3B30-4F01-BFE6-6B375ECFDD26}"/>
            </c:ext>
          </c:extLst>
        </c:ser>
        <c:ser>
          <c:idx val="8"/>
          <c:order val="8"/>
          <c:tx>
            <c:strRef>
              <c:f>'G2'!$L$1</c:f>
              <c:strCache>
                <c:ptCount val="1"/>
                <c:pt idx="0">
                  <c:v>DecompAA</c:v>
                </c:pt>
              </c:strCache>
            </c:strRef>
          </c:tx>
          <c:spPr>
            <a:ln w="28575" cap="rnd">
              <a:solidFill>
                <a:schemeClr val="accent1">
                  <a:shade val="55000"/>
                </a:schemeClr>
              </a:solidFill>
              <a:round/>
            </a:ln>
            <a:effectLst/>
          </c:spPr>
          <c:marker>
            <c:symbol val="circle"/>
            <c:size val="5"/>
            <c:spPr>
              <a:solidFill>
                <a:schemeClr val="accent1">
                  <a:shade val="55000"/>
                </a:schemeClr>
              </a:solidFill>
              <a:ln w="9525">
                <a:solidFill>
                  <a:schemeClr val="accent1">
                    <a:shade val="55000"/>
                  </a:schemeClr>
                </a:solidFill>
              </a:ln>
              <a:effectLst/>
            </c:spPr>
          </c:marker>
          <c:cat>
            <c:multiLvlStrRef>
              <c:f>'G2'!$B$2:$C$222</c:f>
              <c:multiLvlStrCache>
                <c:ptCount val="221"/>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pt idx="48">
                    <c:v>1</c:v>
                  </c:pt>
                  <c:pt idx="49">
                    <c:v>2</c:v>
                  </c:pt>
                  <c:pt idx="50">
                    <c:v>3</c:v>
                  </c:pt>
                  <c:pt idx="51">
                    <c:v>4</c:v>
                  </c:pt>
                  <c:pt idx="52">
                    <c:v>5</c:v>
                  </c:pt>
                  <c:pt idx="53">
                    <c:v>6</c:v>
                  </c:pt>
                  <c:pt idx="54">
                    <c:v>7</c:v>
                  </c:pt>
                  <c:pt idx="55">
                    <c:v>8</c:v>
                  </c:pt>
                  <c:pt idx="56">
                    <c:v>9</c:v>
                  </c:pt>
                  <c:pt idx="57">
                    <c:v>10</c:v>
                  </c:pt>
                  <c:pt idx="58">
                    <c:v>11</c:v>
                  </c:pt>
                  <c:pt idx="59">
                    <c:v>12</c:v>
                  </c:pt>
                  <c:pt idx="60">
                    <c:v>1</c:v>
                  </c:pt>
                  <c:pt idx="61">
                    <c:v>2</c:v>
                  </c:pt>
                  <c:pt idx="62">
                    <c:v>3</c:v>
                  </c:pt>
                  <c:pt idx="63">
                    <c:v>4</c:v>
                  </c:pt>
                  <c:pt idx="64">
                    <c:v>5</c:v>
                  </c:pt>
                  <c:pt idx="65">
                    <c:v>6</c:v>
                  </c:pt>
                  <c:pt idx="66">
                    <c:v>7</c:v>
                  </c:pt>
                  <c:pt idx="67">
                    <c:v>8</c:v>
                  </c:pt>
                  <c:pt idx="68">
                    <c:v>9</c:v>
                  </c:pt>
                  <c:pt idx="69">
                    <c:v>10</c:v>
                  </c:pt>
                  <c:pt idx="70">
                    <c:v>11</c:v>
                  </c:pt>
                  <c:pt idx="71">
                    <c:v>12</c:v>
                  </c:pt>
                  <c:pt idx="72">
                    <c:v>1</c:v>
                  </c:pt>
                  <c:pt idx="73">
                    <c:v>2</c:v>
                  </c:pt>
                  <c:pt idx="74">
                    <c:v>3</c:v>
                  </c:pt>
                  <c:pt idx="75">
                    <c:v>4</c:v>
                  </c:pt>
                  <c:pt idx="76">
                    <c:v>5</c:v>
                  </c:pt>
                  <c:pt idx="77">
                    <c:v>6</c:v>
                  </c:pt>
                  <c:pt idx="78">
                    <c:v>7</c:v>
                  </c:pt>
                  <c:pt idx="79">
                    <c:v>8</c:v>
                  </c:pt>
                  <c:pt idx="80">
                    <c:v>9</c:v>
                  </c:pt>
                  <c:pt idx="81">
                    <c:v>10</c:v>
                  </c:pt>
                  <c:pt idx="82">
                    <c:v>11</c:v>
                  </c:pt>
                  <c:pt idx="83">
                    <c:v>12</c:v>
                  </c:pt>
                  <c:pt idx="84">
                    <c:v>1</c:v>
                  </c:pt>
                  <c:pt idx="85">
                    <c:v>2</c:v>
                  </c:pt>
                  <c:pt idx="86">
                    <c:v>3</c:v>
                  </c:pt>
                  <c:pt idx="87">
                    <c:v>4</c:v>
                  </c:pt>
                  <c:pt idx="88">
                    <c:v>5</c:v>
                  </c:pt>
                  <c:pt idx="89">
                    <c:v>6</c:v>
                  </c:pt>
                  <c:pt idx="90">
                    <c:v>7</c:v>
                  </c:pt>
                  <c:pt idx="91">
                    <c:v>8</c:v>
                  </c:pt>
                  <c:pt idx="92">
                    <c:v>9</c:v>
                  </c:pt>
                  <c:pt idx="93">
                    <c:v>10</c:v>
                  </c:pt>
                  <c:pt idx="94">
                    <c:v>11</c:v>
                  </c:pt>
                  <c:pt idx="95">
                    <c:v>12</c:v>
                  </c:pt>
                  <c:pt idx="96">
                    <c:v>1</c:v>
                  </c:pt>
                  <c:pt idx="97">
                    <c:v>2</c:v>
                  </c:pt>
                  <c:pt idx="98">
                    <c:v>3</c:v>
                  </c:pt>
                  <c:pt idx="99">
                    <c:v>4</c:v>
                  </c:pt>
                  <c:pt idx="100">
                    <c:v>5</c:v>
                  </c:pt>
                  <c:pt idx="101">
                    <c:v>6</c:v>
                  </c:pt>
                  <c:pt idx="102">
                    <c:v>7</c:v>
                  </c:pt>
                  <c:pt idx="103">
                    <c:v>8</c:v>
                  </c:pt>
                  <c:pt idx="104">
                    <c:v>9</c:v>
                  </c:pt>
                  <c:pt idx="105">
                    <c:v>10</c:v>
                  </c:pt>
                  <c:pt idx="106">
                    <c:v>11</c:v>
                  </c:pt>
                  <c:pt idx="107">
                    <c:v>12</c:v>
                  </c:pt>
                  <c:pt idx="108">
                    <c:v>1</c:v>
                  </c:pt>
                  <c:pt idx="109">
                    <c:v>2</c:v>
                  </c:pt>
                  <c:pt idx="110">
                    <c:v>3</c:v>
                  </c:pt>
                  <c:pt idx="111">
                    <c:v>4</c:v>
                  </c:pt>
                  <c:pt idx="112">
                    <c:v>5</c:v>
                  </c:pt>
                  <c:pt idx="113">
                    <c:v>6</c:v>
                  </c:pt>
                  <c:pt idx="114">
                    <c:v>7</c:v>
                  </c:pt>
                  <c:pt idx="115">
                    <c:v>8</c:v>
                  </c:pt>
                  <c:pt idx="116">
                    <c:v>9</c:v>
                  </c:pt>
                  <c:pt idx="117">
                    <c:v>10</c:v>
                  </c:pt>
                  <c:pt idx="118">
                    <c:v>11</c:v>
                  </c:pt>
                  <c:pt idx="119">
                    <c:v>12</c:v>
                  </c:pt>
                  <c:pt idx="120">
                    <c:v>1</c:v>
                  </c:pt>
                  <c:pt idx="121">
                    <c:v>2</c:v>
                  </c:pt>
                  <c:pt idx="122">
                    <c:v>3</c:v>
                  </c:pt>
                  <c:pt idx="123">
                    <c:v>4</c:v>
                  </c:pt>
                  <c:pt idx="124">
                    <c:v>5</c:v>
                  </c:pt>
                  <c:pt idx="125">
                    <c:v>6</c:v>
                  </c:pt>
                  <c:pt idx="126">
                    <c:v>7</c:v>
                  </c:pt>
                  <c:pt idx="127">
                    <c:v>8</c:v>
                  </c:pt>
                  <c:pt idx="128">
                    <c:v>9</c:v>
                  </c:pt>
                  <c:pt idx="129">
                    <c:v>10</c:v>
                  </c:pt>
                  <c:pt idx="130">
                    <c:v>11</c:v>
                  </c:pt>
                  <c:pt idx="131">
                    <c:v>12</c:v>
                  </c:pt>
                  <c:pt idx="132">
                    <c:v>1</c:v>
                  </c:pt>
                  <c:pt idx="133">
                    <c:v>2</c:v>
                  </c:pt>
                  <c:pt idx="134">
                    <c:v>3</c:v>
                  </c:pt>
                  <c:pt idx="135">
                    <c:v>4</c:v>
                  </c:pt>
                  <c:pt idx="136">
                    <c:v>5</c:v>
                  </c:pt>
                  <c:pt idx="137">
                    <c:v>6</c:v>
                  </c:pt>
                  <c:pt idx="138">
                    <c:v>7</c:v>
                  </c:pt>
                  <c:pt idx="139">
                    <c:v>8</c:v>
                  </c:pt>
                  <c:pt idx="140">
                    <c:v>9</c:v>
                  </c:pt>
                  <c:pt idx="141">
                    <c:v>10</c:v>
                  </c:pt>
                  <c:pt idx="142">
                    <c:v>11</c:v>
                  </c:pt>
                  <c:pt idx="143">
                    <c:v>12</c:v>
                  </c:pt>
                  <c:pt idx="144">
                    <c:v>1</c:v>
                  </c:pt>
                  <c:pt idx="145">
                    <c:v>2</c:v>
                  </c:pt>
                  <c:pt idx="146">
                    <c:v>3</c:v>
                  </c:pt>
                  <c:pt idx="147">
                    <c:v>4</c:v>
                  </c:pt>
                  <c:pt idx="148">
                    <c:v>5</c:v>
                  </c:pt>
                  <c:pt idx="149">
                    <c:v>6</c:v>
                  </c:pt>
                  <c:pt idx="150">
                    <c:v>7</c:v>
                  </c:pt>
                  <c:pt idx="151">
                    <c:v>8</c:v>
                  </c:pt>
                  <c:pt idx="152">
                    <c:v>9</c:v>
                  </c:pt>
                  <c:pt idx="153">
                    <c:v>10</c:v>
                  </c:pt>
                  <c:pt idx="154">
                    <c:v>11</c:v>
                  </c:pt>
                  <c:pt idx="155">
                    <c:v>12</c:v>
                  </c:pt>
                  <c:pt idx="156">
                    <c:v>1</c:v>
                  </c:pt>
                  <c:pt idx="157">
                    <c:v>2</c:v>
                  </c:pt>
                  <c:pt idx="158">
                    <c:v>3</c:v>
                  </c:pt>
                  <c:pt idx="159">
                    <c:v>4</c:v>
                  </c:pt>
                  <c:pt idx="160">
                    <c:v>5</c:v>
                  </c:pt>
                  <c:pt idx="161">
                    <c:v>6</c:v>
                  </c:pt>
                  <c:pt idx="162">
                    <c:v>7</c:v>
                  </c:pt>
                  <c:pt idx="163">
                    <c:v>8</c:v>
                  </c:pt>
                  <c:pt idx="164">
                    <c:v>9</c:v>
                  </c:pt>
                  <c:pt idx="165">
                    <c:v>10</c:v>
                  </c:pt>
                  <c:pt idx="166">
                    <c:v>11</c:v>
                  </c:pt>
                  <c:pt idx="167">
                    <c:v>12</c:v>
                  </c:pt>
                  <c:pt idx="168">
                    <c:v>1</c:v>
                  </c:pt>
                  <c:pt idx="169">
                    <c:v>2</c:v>
                  </c:pt>
                  <c:pt idx="170">
                    <c:v>3</c:v>
                  </c:pt>
                  <c:pt idx="171">
                    <c:v>4</c:v>
                  </c:pt>
                  <c:pt idx="172">
                    <c:v>5</c:v>
                  </c:pt>
                  <c:pt idx="173">
                    <c:v>6</c:v>
                  </c:pt>
                  <c:pt idx="174">
                    <c:v>7</c:v>
                  </c:pt>
                  <c:pt idx="175">
                    <c:v>8</c:v>
                  </c:pt>
                  <c:pt idx="176">
                    <c:v>9</c:v>
                  </c:pt>
                  <c:pt idx="177">
                    <c:v>10</c:v>
                  </c:pt>
                  <c:pt idx="178">
                    <c:v>11</c:v>
                  </c:pt>
                  <c:pt idx="179">
                    <c:v>12</c:v>
                  </c:pt>
                  <c:pt idx="180">
                    <c:v>1</c:v>
                  </c:pt>
                  <c:pt idx="181">
                    <c:v>2</c:v>
                  </c:pt>
                  <c:pt idx="182">
                    <c:v>3</c:v>
                  </c:pt>
                  <c:pt idx="183">
                    <c:v>4</c:v>
                  </c:pt>
                  <c:pt idx="184">
                    <c:v>5</c:v>
                  </c:pt>
                  <c:pt idx="185">
                    <c:v>6</c:v>
                  </c:pt>
                  <c:pt idx="186">
                    <c:v>7</c:v>
                  </c:pt>
                  <c:pt idx="187">
                    <c:v>8</c:v>
                  </c:pt>
                  <c:pt idx="188">
                    <c:v>9</c:v>
                  </c:pt>
                  <c:pt idx="189">
                    <c:v>10</c:v>
                  </c:pt>
                  <c:pt idx="190">
                    <c:v>11</c:v>
                  </c:pt>
                  <c:pt idx="191">
                    <c:v>12</c:v>
                  </c:pt>
                  <c:pt idx="192">
                    <c:v>1</c:v>
                  </c:pt>
                  <c:pt idx="193">
                    <c:v>2</c:v>
                  </c:pt>
                  <c:pt idx="194">
                    <c:v>3</c:v>
                  </c:pt>
                  <c:pt idx="195">
                    <c:v>4</c:v>
                  </c:pt>
                  <c:pt idx="196">
                    <c:v>5</c:v>
                  </c:pt>
                  <c:pt idx="197">
                    <c:v>6</c:v>
                  </c:pt>
                  <c:pt idx="198">
                    <c:v>7</c:v>
                  </c:pt>
                  <c:pt idx="199">
                    <c:v>8</c:v>
                  </c:pt>
                  <c:pt idx="200">
                    <c:v>9</c:v>
                  </c:pt>
                  <c:pt idx="201">
                    <c:v>10</c:v>
                  </c:pt>
                  <c:pt idx="202">
                    <c:v>11</c:v>
                  </c:pt>
                  <c:pt idx="203">
                    <c:v>12</c:v>
                  </c:pt>
                  <c:pt idx="204">
                    <c:v>1</c:v>
                  </c:pt>
                  <c:pt idx="205">
                    <c:v>2</c:v>
                  </c:pt>
                  <c:pt idx="206">
                    <c:v>3</c:v>
                  </c:pt>
                  <c:pt idx="207">
                    <c:v>4</c:v>
                  </c:pt>
                  <c:pt idx="208">
                    <c:v>5</c:v>
                  </c:pt>
                  <c:pt idx="209">
                    <c:v>6</c:v>
                  </c:pt>
                  <c:pt idx="210">
                    <c:v>7</c:v>
                  </c:pt>
                  <c:pt idx="211">
                    <c:v>8</c:v>
                  </c:pt>
                  <c:pt idx="212">
                    <c:v>9</c:v>
                  </c:pt>
                  <c:pt idx="213">
                    <c:v>10</c:v>
                  </c:pt>
                  <c:pt idx="214">
                    <c:v>11</c:v>
                  </c:pt>
                  <c:pt idx="215">
                    <c:v>12</c:v>
                  </c:pt>
                  <c:pt idx="216">
                    <c:v>1</c:v>
                  </c:pt>
                  <c:pt idx="217">
                    <c:v>2</c:v>
                  </c:pt>
                  <c:pt idx="218">
                    <c:v>3</c:v>
                  </c:pt>
                  <c:pt idx="219">
                    <c:v>4</c:v>
                  </c:pt>
                  <c:pt idx="220">
                    <c:v>5</c:v>
                  </c:pt>
                </c:lvl>
                <c:lvl>
                  <c:pt idx="0">
                    <c:v>2007</c:v>
                  </c:pt>
                  <c:pt idx="12">
                    <c:v>2008</c:v>
                  </c:pt>
                  <c:pt idx="24">
                    <c:v>2009</c:v>
                  </c:pt>
                  <c:pt idx="36">
                    <c:v>2010</c:v>
                  </c:pt>
                  <c:pt idx="48">
                    <c:v>2011</c:v>
                  </c:pt>
                  <c:pt idx="60">
                    <c:v>2012</c:v>
                  </c:pt>
                  <c:pt idx="72">
                    <c:v>2013</c:v>
                  </c:pt>
                  <c:pt idx="84">
                    <c:v>2014</c:v>
                  </c:pt>
                  <c:pt idx="96">
                    <c:v>2015</c:v>
                  </c:pt>
                  <c:pt idx="108">
                    <c:v>2016</c:v>
                  </c:pt>
                  <c:pt idx="120">
                    <c:v>2017</c:v>
                  </c:pt>
                  <c:pt idx="132">
                    <c:v>2018</c:v>
                  </c:pt>
                  <c:pt idx="144">
                    <c:v>2019</c:v>
                  </c:pt>
                  <c:pt idx="156">
                    <c:v>2020</c:v>
                  </c:pt>
                  <c:pt idx="168">
                    <c:v>2021</c:v>
                  </c:pt>
                  <c:pt idx="180">
                    <c:v>2022</c:v>
                  </c:pt>
                  <c:pt idx="192">
                    <c:v>2023</c:v>
                  </c:pt>
                  <c:pt idx="204">
                    <c:v>2024</c:v>
                  </c:pt>
                  <c:pt idx="216">
                    <c:v>2025</c:v>
                  </c:pt>
                </c:lvl>
              </c:multiLvlStrCache>
            </c:multiLvlStrRef>
          </c:cat>
          <c:val>
            <c:numRef>
              <c:f>'G2'!$L$2:$L$222</c:f>
              <c:numCache>
                <c:formatCode>0.0</c:formatCode>
                <c:ptCount val="221"/>
                <c:pt idx="0">
                  <c:v>134.137</c:v>
                </c:pt>
                <c:pt idx="1">
                  <c:v>138.755</c:v>
                </c:pt>
                <c:pt idx="2">
                  <c:v>139.05099999999999</c:v>
                </c:pt>
                <c:pt idx="3">
                  <c:v>141.83199999999999</c:v>
                </c:pt>
                <c:pt idx="4">
                  <c:v>138.57300000000001</c:v>
                </c:pt>
                <c:pt idx="5">
                  <c:v>137.91900000000001</c:v>
                </c:pt>
                <c:pt idx="6">
                  <c:v>121.342</c:v>
                </c:pt>
                <c:pt idx="7">
                  <c:v>147.26499999999999</c:v>
                </c:pt>
                <c:pt idx="8">
                  <c:v>145.97300000000001</c:v>
                </c:pt>
                <c:pt idx="9">
                  <c:v>150.90799999999999</c:v>
                </c:pt>
                <c:pt idx="10">
                  <c:v>148.739</c:v>
                </c:pt>
                <c:pt idx="11">
                  <c:v>154.58199999999999</c:v>
                </c:pt>
                <c:pt idx="12">
                  <c:v>148.745</c:v>
                </c:pt>
                <c:pt idx="13">
                  <c:v>151.471</c:v>
                </c:pt>
                <c:pt idx="14">
                  <c:v>150.309</c:v>
                </c:pt>
                <c:pt idx="15">
                  <c:v>147.37299999999999</c:v>
                </c:pt>
                <c:pt idx="16">
                  <c:v>151.46799999999999</c:v>
                </c:pt>
                <c:pt idx="17">
                  <c:v>145.56700000000001</c:v>
                </c:pt>
                <c:pt idx="18">
                  <c:v>145.63900000000001</c:v>
                </c:pt>
                <c:pt idx="19">
                  <c:v>138.542</c:v>
                </c:pt>
                <c:pt idx="20">
                  <c:v>140.52500000000001</c:v>
                </c:pt>
                <c:pt idx="21">
                  <c:v>132.321</c:v>
                </c:pt>
                <c:pt idx="22">
                  <c:v>118.066</c:v>
                </c:pt>
                <c:pt idx="23">
                  <c:v>99.614000000000004</c:v>
                </c:pt>
                <c:pt idx="24">
                  <c:v>78.787999999999997</c:v>
                </c:pt>
                <c:pt idx="25">
                  <c:v>57.079000000000001</c:v>
                </c:pt>
                <c:pt idx="26">
                  <c:v>62.869</c:v>
                </c:pt>
                <c:pt idx="27">
                  <c:v>69.168000000000006</c:v>
                </c:pt>
                <c:pt idx="28">
                  <c:v>87.292000000000002</c:v>
                </c:pt>
                <c:pt idx="29">
                  <c:v>91.39</c:v>
                </c:pt>
                <c:pt idx="30">
                  <c:v>95.786000000000001</c:v>
                </c:pt>
                <c:pt idx="31">
                  <c:v>101.328</c:v>
                </c:pt>
                <c:pt idx="32">
                  <c:v>110.218</c:v>
                </c:pt>
                <c:pt idx="33">
                  <c:v>110.806</c:v>
                </c:pt>
                <c:pt idx="34">
                  <c:v>118.158</c:v>
                </c:pt>
                <c:pt idx="35">
                  <c:v>114.051</c:v>
                </c:pt>
                <c:pt idx="36">
                  <c:v>117.541</c:v>
                </c:pt>
                <c:pt idx="37">
                  <c:v>115.53400000000001</c:v>
                </c:pt>
                <c:pt idx="38">
                  <c:v>121.44199999999999</c:v>
                </c:pt>
                <c:pt idx="39">
                  <c:v>114.366</c:v>
                </c:pt>
                <c:pt idx="40">
                  <c:v>119.863</c:v>
                </c:pt>
                <c:pt idx="41">
                  <c:v>117.381</c:v>
                </c:pt>
                <c:pt idx="42">
                  <c:v>117.258</c:v>
                </c:pt>
                <c:pt idx="43">
                  <c:v>122.43600000000001</c:v>
                </c:pt>
                <c:pt idx="44">
                  <c:v>123.89100000000001</c:v>
                </c:pt>
                <c:pt idx="45">
                  <c:v>106.455</c:v>
                </c:pt>
                <c:pt idx="46">
                  <c:v>109.69499999999999</c:v>
                </c:pt>
                <c:pt idx="47">
                  <c:v>108.562</c:v>
                </c:pt>
                <c:pt idx="48">
                  <c:v>112.83799999999999</c:v>
                </c:pt>
                <c:pt idx="49">
                  <c:v>109.892</c:v>
                </c:pt>
                <c:pt idx="50">
                  <c:v>52.292000000000002</c:v>
                </c:pt>
                <c:pt idx="51">
                  <c:v>46.744</c:v>
                </c:pt>
                <c:pt idx="52">
                  <c:v>78.03</c:v>
                </c:pt>
                <c:pt idx="53">
                  <c:v>98.233999999999995</c:v>
                </c:pt>
                <c:pt idx="54">
                  <c:v>107.33499999999999</c:v>
                </c:pt>
                <c:pt idx="55">
                  <c:v>120.571</c:v>
                </c:pt>
                <c:pt idx="56">
                  <c:v>116.63200000000001</c:v>
                </c:pt>
                <c:pt idx="57">
                  <c:v>127.86499999999999</c:v>
                </c:pt>
                <c:pt idx="58">
                  <c:v>111.637</c:v>
                </c:pt>
                <c:pt idx="59">
                  <c:v>123.354</c:v>
                </c:pt>
                <c:pt idx="60">
                  <c:v>126.759</c:v>
                </c:pt>
                <c:pt idx="61">
                  <c:v>127.854</c:v>
                </c:pt>
                <c:pt idx="62">
                  <c:v>125.71599999999999</c:v>
                </c:pt>
                <c:pt idx="63">
                  <c:v>127.773</c:v>
                </c:pt>
                <c:pt idx="64">
                  <c:v>121.473</c:v>
                </c:pt>
                <c:pt idx="65">
                  <c:v>119.247</c:v>
                </c:pt>
                <c:pt idx="66">
                  <c:v>122.58499999999999</c:v>
                </c:pt>
                <c:pt idx="67">
                  <c:v>120.574</c:v>
                </c:pt>
                <c:pt idx="68">
                  <c:v>107.14100000000001</c:v>
                </c:pt>
                <c:pt idx="69">
                  <c:v>104.166</c:v>
                </c:pt>
                <c:pt idx="70">
                  <c:v>98.926000000000002</c:v>
                </c:pt>
                <c:pt idx="71">
                  <c:v>105.11199999999999</c:v>
                </c:pt>
                <c:pt idx="72">
                  <c:v>111.714</c:v>
                </c:pt>
                <c:pt idx="73">
                  <c:v>111.15300000000001</c:v>
                </c:pt>
                <c:pt idx="74">
                  <c:v>109.122</c:v>
                </c:pt>
                <c:pt idx="75">
                  <c:v>117.52500000000001</c:v>
                </c:pt>
                <c:pt idx="76">
                  <c:v>116.114</c:v>
                </c:pt>
                <c:pt idx="77">
                  <c:v>114.663</c:v>
                </c:pt>
                <c:pt idx="78">
                  <c:v>119.196</c:v>
                </c:pt>
                <c:pt idx="79">
                  <c:v>116.595</c:v>
                </c:pt>
                <c:pt idx="80">
                  <c:v>121.456</c:v>
                </c:pt>
                <c:pt idx="81">
                  <c:v>118.217</c:v>
                </c:pt>
                <c:pt idx="82">
                  <c:v>114.506</c:v>
                </c:pt>
                <c:pt idx="83">
                  <c:v>114.754</c:v>
                </c:pt>
                <c:pt idx="84">
                  <c:v>125.015</c:v>
                </c:pt>
                <c:pt idx="85">
                  <c:v>118.447</c:v>
                </c:pt>
                <c:pt idx="86">
                  <c:v>122.539</c:v>
                </c:pt>
                <c:pt idx="87">
                  <c:v>118.812</c:v>
                </c:pt>
                <c:pt idx="88">
                  <c:v>124.29600000000001</c:v>
                </c:pt>
                <c:pt idx="89">
                  <c:v>117.494</c:v>
                </c:pt>
                <c:pt idx="90">
                  <c:v>116.295</c:v>
                </c:pt>
                <c:pt idx="91">
                  <c:v>112.56699999999999</c:v>
                </c:pt>
                <c:pt idx="92">
                  <c:v>114.727</c:v>
                </c:pt>
                <c:pt idx="93">
                  <c:v>106.861</c:v>
                </c:pt>
                <c:pt idx="94">
                  <c:v>103.941</c:v>
                </c:pt>
                <c:pt idx="95">
                  <c:v>108.63200000000001</c:v>
                </c:pt>
                <c:pt idx="96">
                  <c:v>115.241</c:v>
                </c:pt>
                <c:pt idx="97">
                  <c:v>113.092</c:v>
                </c:pt>
                <c:pt idx="98">
                  <c:v>112.782</c:v>
                </c:pt>
                <c:pt idx="99">
                  <c:v>110.036</c:v>
                </c:pt>
                <c:pt idx="100">
                  <c:v>111.37</c:v>
                </c:pt>
                <c:pt idx="101">
                  <c:v>112.584</c:v>
                </c:pt>
                <c:pt idx="102">
                  <c:v>111.36499999999999</c:v>
                </c:pt>
                <c:pt idx="103">
                  <c:v>111.282</c:v>
                </c:pt>
                <c:pt idx="104">
                  <c:v>115.063</c:v>
                </c:pt>
                <c:pt idx="105">
                  <c:v>114.785</c:v>
                </c:pt>
                <c:pt idx="106">
                  <c:v>112.309</c:v>
                </c:pt>
                <c:pt idx="107">
                  <c:v>112.139</c:v>
                </c:pt>
                <c:pt idx="108">
                  <c:v>119.928</c:v>
                </c:pt>
                <c:pt idx="109">
                  <c:v>107.636</c:v>
                </c:pt>
                <c:pt idx="110">
                  <c:v>115.13500000000001</c:v>
                </c:pt>
                <c:pt idx="111">
                  <c:v>106.255</c:v>
                </c:pt>
                <c:pt idx="112">
                  <c:v>116.616</c:v>
                </c:pt>
                <c:pt idx="113">
                  <c:v>114.998</c:v>
                </c:pt>
                <c:pt idx="114">
                  <c:v>116.779</c:v>
                </c:pt>
                <c:pt idx="115">
                  <c:v>118.574</c:v>
                </c:pt>
                <c:pt idx="116">
                  <c:v>118.989</c:v>
                </c:pt>
                <c:pt idx="117">
                  <c:v>119.324</c:v>
                </c:pt>
                <c:pt idx="118">
                  <c:v>121.64400000000001</c:v>
                </c:pt>
                <c:pt idx="119">
                  <c:v>120.348</c:v>
                </c:pt>
                <c:pt idx="120">
                  <c:v>121.73099999999999</c:v>
                </c:pt>
                <c:pt idx="121">
                  <c:v>120.398</c:v>
                </c:pt>
                <c:pt idx="122">
                  <c:v>119.12</c:v>
                </c:pt>
                <c:pt idx="123">
                  <c:v>127.956</c:v>
                </c:pt>
                <c:pt idx="124">
                  <c:v>119.63500000000001</c:v>
                </c:pt>
                <c:pt idx="125">
                  <c:v>119.848</c:v>
                </c:pt>
                <c:pt idx="126">
                  <c:v>118.441</c:v>
                </c:pt>
                <c:pt idx="127">
                  <c:v>123.40900000000001</c:v>
                </c:pt>
                <c:pt idx="128">
                  <c:v>124.387</c:v>
                </c:pt>
                <c:pt idx="129">
                  <c:v>122.575</c:v>
                </c:pt>
                <c:pt idx="130">
                  <c:v>119.937</c:v>
                </c:pt>
                <c:pt idx="131">
                  <c:v>126.26900000000001</c:v>
                </c:pt>
                <c:pt idx="132">
                  <c:v>115.658</c:v>
                </c:pt>
                <c:pt idx="133">
                  <c:v>125.27500000000001</c:v>
                </c:pt>
                <c:pt idx="134">
                  <c:v>125.426</c:v>
                </c:pt>
                <c:pt idx="135">
                  <c:v>129.18</c:v>
                </c:pt>
                <c:pt idx="136">
                  <c:v>124.211</c:v>
                </c:pt>
                <c:pt idx="137">
                  <c:v>117.747</c:v>
                </c:pt>
                <c:pt idx="138">
                  <c:v>110.01300000000001</c:v>
                </c:pt>
                <c:pt idx="139">
                  <c:v>121.06100000000001</c:v>
                </c:pt>
                <c:pt idx="140">
                  <c:v>119.48699999999999</c:v>
                </c:pt>
                <c:pt idx="141">
                  <c:v>125.2</c:v>
                </c:pt>
                <c:pt idx="142">
                  <c:v>122.18300000000001</c:v>
                </c:pt>
                <c:pt idx="143">
                  <c:v>125.41</c:v>
                </c:pt>
                <c:pt idx="144">
                  <c:v>123.006</c:v>
                </c:pt>
                <c:pt idx="145">
                  <c:v>126.646</c:v>
                </c:pt>
                <c:pt idx="146">
                  <c:v>123.71899999999999</c:v>
                </c:pt>
                <c:pt idx="147">
                  <c:v>131.303</c:v>
                </c:pt>
                <c:pt idx="148">
                  <c:v>135.63999999999999</c:v>
                </c:pt>
                <c:pt idx="149">
                  <c:v>121.45699999999999</c:v>
                </c:pt>
                <c:pt idx="150">
                  <c:v>122.818</c:v>
                </c:pt>
                <c:pt idx="151">
                  <c:v>122.721</c:v>
                </c:pt>
                <c:pt idx="152">
                  <c:v>122.129</c:v>
                </c:pt>
                <c:pt idx="153">
                  <c:v>110.65300000000001</c:v>
                </c:pt>
                <c:pt idx="154">
                  <c:v>114.652</c:v>
                </c:pt>
                <c:pt idx="155">
                  <c:v>111.93</c:v>
                </c:pt>
                <c:pt idx="156">
                  <c:v>119.46899999999999</c:v>
                </c:pt>
                <c:pt idx="157">
                  <c:v>114.527</c:v>
                </c:pt>
                <c:pt idx="158">
                  <c:v>109.6</c:v>
                </c:pt>
                <c:pt idx="159">
                  <c:v>64.266999999999996</c:v>
                </c:pt>
                <c:pt idx="160">
                  <c:v>49.747999999999998</c:v>
                </c:pt>
                <c:pt idx="161">
                  <c:v>64.304000000000002</c:v>
                </c:pt>
                <c:pt idx="162">
                  <c:v>89.778000000000006</c:v>
                </c:pt>
                <c:pt idx="163">
                  <c:v>103.74</c:v>
                </c:pt>
                <c:pt idx="164">
                  <c:v>118.21</c:v>
                </c:pt>
                <c:pt idx="165">
                  <c:v>121.77200000000001</c:v>
                </c:pt>
                <c:pt idx="166">
                  <c:v>113.384</c:v>
                </c:pt>
                <c:pt idx="167">
                  <c:v>112.25</c:v>
                </c:pt>
                <c:pt idx="168">
                  <c:v>111.61799999999999</c:v>
                </c:pt>
                <c:pt idx="169">
                  <c:v>99.173000000000002</c:v>
                </c:pt>
                <c:pt idx="170">
                  <c:v>110.729</c:v>
                </c:pt>
                <c:pt idx="171">
                  <c:v>110.08199999999999</c:v>
                </c:pt>
                <c:pt idx="172">
                  <c:v>93.131</c:v>
                </c:pt>
                <c:pt idx="173">
                  <c:v>104.44</c:v>
                </c:pt>
                <c:pt idx="174">
                  <c:v>97.605000000000004</c:v>
                </c:pt>
                <c:pt idx="175">
                  <c:v>86.105000000000004</c:v>
                </c:pt>
                <c:pt idx="176">
                  <c:v>56.570999999999998</c:v>
                </c:pt>
                <c:pt idx="177">
                  <c:v>71.3</c:v>
                </c:pt>
                <c:pt idx="178">
                  <c:v>104.238</c:v>
                </c:pt>
                <c:pt idx="179">
                  <c:v>103.035</c:v>
                </c:pt>
                <c:pt idx="180">
                  <c:v>90.506</c:v>
                </c:pt>
                <c:pt idx="181">
                  <c:v>95.361000000000004</c:v>
                </c:pt>
                <c:pt idx="182">
                  <c:v>89.486999999999995</c:v>
                </c:pt>
                <c:pt idx="183">
                  <c:v>89.846999999999994</c:v>
                </c:pt>
                <c:pt idx="184">
                  <c:v>75.308999999999997</c:v>
                </c:pt>
                <c:pt idx="185">
                  <c:v>91.283000000000001</c:v>
                </c:pt>
                <c:pt idx="186">
                  <c:v>95.707999999999998</c:v>
                </c:pt>
                <c:pt idx="187">
                  <c:v>101.93899999999999</c:v>
                </c:pt>
                <c:pt idx="188">
                  <c:v>102.736</c:v>
                </c:pt>
                <c:pt idx="189">
                  <c:v>98.507000000000005</c:v>
                </c:pt>
                <c:pt idx="190">
                  <c:v>103.27500000000001</c:v>
                </c:pt>
                <c:pt idx="191">
                  <c:v>100.21899999999999</c:v>
                </c:pt>
                <c:pt idx="192" formatCode="General">
                  <c:v>96.912000000000006</c:v>
                </c:pt>
                <c:pt idx="193" formatCode="General">
                  <c:v>106.173</c:v>
                </c:pt>
                <c:pt idx="194" formatCode="General">
                  <c:v>111.11499999999999</c:v>
                </c:pt>
                <c:pt idx="195" formatCode="General">
                  <c:v>121.41500000000001</c:v>
                </c:pt>
                <c:pt idx="196" formatCode="General">
                  <c:v>114.758</c:v>
                </c:pt>
                <c:pt idx="197" formatCode="General">
                  <c:v>110.762</c:v>
                </c:pt>
                <c:pt idx="198" formatCode="General">
                  <c:v>114.042</c:v>
                </c:pt>
                <c:pt idx="199" formatCode="General">
                  <c:v>112.188</c:v>
                </c:pt>
                <c:pt idx="200" formatCode="General">
                  <c:v>124.619</c:v>
                </c:pt>
                <c:pt idx="201" formatCode="General">
                  <c:v>120.48699999999999</c:v>
                </c:pt>
                <c:pt idx="202" formatCode="General">
                  <c:v>119.595</c:v>
                </c:pt>
                <c:pt idx="203" formatCode="General">
                  <c:v>118.166</c:v>
                </c:pt>
                <c:pt idx="204" formatCode="General">
                  <c:v>98.703000000000003</c:v>
                </c:pt>
                <c:pt idx="205" formatCode="General">
                  <c:v>96.647000000000006</c:v>
                </c:pt>
                <c:pt idx="206" formatCode="General">
                  <c:v>100.40900000000001</c:v>
                </c:pt>
                <c:pt idx="207" formatCode="General">
                  <c:v>105.024</c:v>
                </c:pt>
                <c:pt idx="208" formatCode="General">
                  <c:v>115.95399999999999</c:v>
                </c:pt>
                <c:pt idx="209" formatCode="General">
                  <c:v>105.068</c:v>
                </c:pt>
                <c:pt idx="210" formatCode="General">
                  <c:v>108.655</c:v>
                </c:pt>
                <c:pt idx="211" formatCode="General">
                  <c:v>96.936000000000007</c:v>
                </c:pt>
                <c:pt idx="212" formatCode="General">
                  <c:v>111.774</c:v>
                </c:pt>
                <c:pt idx="213" formatCode="General">
                  <c:v>117.39700000000001</c:v>
                </c:pt>
                <c:pt idx="214" formatCode="General">
                  <c:v>107.771</c:v>
                </c:pt>
                <c:pt idx="215" formatCode="General">
                  <c:v>106.465</c:v>
                </c:pt>
                <c:pt idx="216" formatCode="General">
                  <c:v>110.605</c:v>
                </c:pt>
                <c:pt idx="217" formatCode="General">
                  <c:v>107.627</c:v>
                </c:pt>
                <c:pt idx="218" formatCode="General">
                  <c:v>102.46599999999999</c:v>
                </c:pt>
                <c:pt idx="219" formatCode="General">
                  <c:v>108.34699999999999</c:v>
                </c:pt>
                <c:pt idx="220" formatCode="General">
                  <c:v>114.214</c:v>
                </c:pt>
              </c:numCache>
            </c:numRef>
          </c:val>
          <c:smooth val="0"/>
          <c:extLst>
            <c:ext xmlns:c16="http://schemas.microsoft.com/office/drawing/2014/chart" uri="{C3380CC4-5D6E-409C-BE32-E72D297353CC}">
              <c16:uniqueId val="{00000008-3B30-4F01-BFE6-6B375ECFDD26}"/>
            </c:ext>
          </c:extLst>
        </c:ser>
        <c:ser>
          <c:idx val="9"/>
          <c:order val="9"/>
          <c:tx>
            <c:strRef>
              <c:f>'G2'!$M$1</c:f>
              <c:strCache>
                <c:ptCount val="1"/>
                <c:pt idx="0">
                  <c:v>季節調整済指数</c:v>
                </c:pt>
              </c:strCache>
            </c:strRef>
          </c:tx>
          <c:spPr>
            <a:ln w="28575" cap="rnd">
              <a:solidFill>
                <a:schemeClr val="accent1">
                  <a:shade val="42000"/>
                </a:schemeClr>
              </a:solidFill>
              <a:round/>
            </a:ln>
            <a:effectLst/>
          </c:spPr>
          <c:marker>
            <c:symbol val="circle"/>
            <c:size val="5"/>
            <c:spPr>
              <a:solidFill>
                <a:schemeClr val="accent1">
                  <a:shade val="42000"/>
                </a:schemeClr>
              </a:solidFill>
              <a:ln w="9525">
                <a:solidFill>
                  <a:schemeClr val="accent1">
                    <a:shade val="42000"/>
                  </a:schemeClr>
                </a:solidFill>
              </a:ln>
              <a:effectLst/>
            </c:spPr>
          </c:marker>
          <c:cat>
            <c:multiLvlStrRef>
              <c:f>'G2'!$B$2:$C$222</c:f>
              <c:multiLvlStrCache>
                <c:ptCount val="221"/>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pt idx="48">
                    <c:v>1</c:v>
                  </c:pt>
                  <c:pt idx="49">
                    <c:v>2</c:v>
                  </c:pt>
                  <c:pt idx="50">
                    <c:v>3</c:v>
                  </c:pt>
                  <c:pt idx="51">
                    <c:v>4</c:v>
                  </c:pt>
                  <c:pt idx="52">
                    <c:v>5</c:v>
                  </c:pt>
                  <c:pt idx="53">
                    <c:v>6</c:v>
                  </c:pt>
                  <c:pt idx="54">
                    <c:v>7</c:v>
                  </c:pt>
                  <c:pt idx="55">
                    <c:v>8</c:v>
                  </c:pt>
                  <c:pt idx="56">
                    <c:v>9</c:v>
                  </c:pt>
                  <c:pt idx="57">
                    <c:v>10</c:v>
                  </c:pt>
                  <c:pt idx="58">
                    <c:v>11</c:v>
                  </c:pt>
                  <c:pt idx="59">
                    <c:v>12</c:v>
                  </c:pt>
                  <c:pt idx="60">
                    <c:v>1</c:v>
                  </c:pt>
                  <c:pt idx="61">
                    <c:v>2</c:v>
                  </c:pt>
                  <c:pt idx="62">
                    <c:v>3</c:v>
                  </c:pt>
                  <c:pt idx="63">
                    <c:v>4</c:v>
                  </c:pt>
                  <c:pt idx="64">
                    <c:v>5</c:v>
                  </c:pt>
                  <c:pt idx="65">
                    <c:v>6</c:v>
                  </c:pt>
                  <c:pt idx="66">
                    <c:v>7</c:v>
                  </c:pt>
                  <c:pt idx="67">
                    <c:v>8</c:v>
                  </c:pt>
                  <c:pt idx="68">
                    <c:v>9</c:v>
                  </c:pt>
                  <c:pt idx="69">
                    <c:v>10</c:v>
                  </c:pt>
                  <c:pt idx="70">
                    <c:v>11</c:v>
                  </c:pt>
                  <c:pt idx="71">
                    <c:v>12</c:v>
                  </c:pt>
                  <c:pt idx="72">
                    <c:v>1</c:v>
                  </c:pt>
                  <c:pt idx="73">
                    <c:v>2</c:v>
                  </c:pt>
                  <c:pt idx="74">
                    <c:v>3</c:v>
                  </c:pt>
                  <c:pt idx="75">
                    <c:v>4</c:v>
                  </c:pt>
                  <c:pt idx="76">
                    <c:v>5</c:v>
                  </c:pt>
                  <c:pt idx="77">
                    <c:v>6</c:v>
                  </c:pt>
                  <c:pt idx="78">
                    <c:v>7</c:v>
                  </c:pt>
                  <c:pt idx="79">
                    <c:v>8</c:v>
                  </c:pt>
                  <c:pt idx="80">
                    <c:v>9</c:v>
                  </c:pt>
                  <c:pt idx="81">
                    <c:v>10</c:v>
                  </c:pt>
                  <c:pt idx="82">
                    <c:v>11</c:v>
                  </c:pt>
                  <c:pt idx="83">
                    <c:v>12</c:v>
                  </c:pt>
                  <c:pt idx="84">
                    <c:v>1</c:v>
                  </c:pt>
                  <c:pt idx="85">
                    <c:v>2</c:v>
                  </c:pt>
                  <c:pt idx="86">
                    <c:v>3</c:v>
                  </c:pt>
                  <c:pt idx="87">
                    <c:v>4</c:v>
                  </c:pt>
                  <c:pt idx="88">
                    <c:v>5</c:v>
                  </c:pt>
                  <c:pt idx="89">
                    <c:v>6</c:v>
                  </c:pt>
                  <c:pt idx="90">
                    <c:v>7</c:v>
                  </c:pt>
                  <c:pt idx="91">
                    <c:v>8</c:v>
                  </c:pt>
                  <c:pt idx="92">
                    <c:v>9</c:v>
                  </c:pt>
                  <c:pt idx="93">
                    <c:v>10</c:v>
                  </c:pt>
                  <c:pt idx="94">
                    <c:v>11</c:v>
                  </c:pt>
                  <c:pt idx="95">
                    <c:v>12</c:v>
                  </c:pt>
                  <c:pt idx="96">
                    <c:v>1</c:v>
                  </c:pt>
                  <c:pt idx="97">
                    <c:v>2</c:v>
                  </c:pt>
                  <c:pt idx="98">
                    <c:v>3</c:v>
                  </c:pt>
                  <c:pt idx="99">
                    <c:v>4</c:v>
                  </c:pt>
                  <c:pt idx="100">
                    <c:v>5</c:v>
                  </c:pt>
                  <c:pt idx="101">
                    <c:v>6</c:v>
                  </c:pt>
                  <c:pt idx="102">
                    <c:v>7</c:v>
                  </c:pt>
                  <c:pt idx="103">
                    <c:v>8</c:v>
                  </c:pt>
                  <c:pt idx="104">
                    <c:v>9</c:v>
                  </c:pt>
                  <c:pt idx="105">
                    <c:v>10</c:v>
                  </c:pt>
                  <c:pt idx="106">
                    <c:v>11</c:v>
                  </c:pt>
                  <c:pt idx="107">
                    <c:v>12</c:v>
                  </c:pt>
                  <c:pt idx="108">
                    <c:v>1</c:v>
                  </c:pt>
                  <c:pt idx="109">
                    <c:v>2</c:v>
                  </c:pt>
                  <c:pt idx="110">
                    <c:v>3</c:v>
                  </c:pt>
                  <c:pt idx="111">
                    <c:v>4</c:v>
                  </c:pt>
                  <c:pt idx="112">
                    <c:v>5</c:v>
                  </c:pt>
                  <c:pt idx="113">
                    <c:v>6</c:v>
                  </c:pt>
                  <c:pt idx="114">
                    <c:v>7</c:v>
                  </c:pt>
                  <c:pt idx="115">
                    <c:v>8</c:v>
                  </c:pt>
                  <c:pt idx="116">
                    <c:v>9</c:v>
                  </c:pt>
                  <c:pt idx="117">
                    <c:v>10</c:v>
                  </c:pt>
                  <c:pt idx="118">
                    <c:v>11</c:v>
                  </c:pt>
                  <c:pt idx="119">
                    <c:v>12</c:v>
                  </c:pt>
                  <c:pt idx="120">
                    <c:v>1</c:v>
                  </c:pt>
                  <c:pt idx="121">
                    <c:v>2</c:v>
                  </c:pt>
                  <c:pt idx="122">
                    <c:v>3</c:v>
                  </c:pt>
                  <c:pt idx="123">
                    <c:v>4</c:v>
                  </c:pt>
                  <c:pt idx="124">
                    <c:v>5</c:v>
                  </c:pt>
                  <c:pt idx="125">
                    <c:v>6</c:v>
                  </c:pt>
                  <c:pt idx="126">
                    <c:v>7</c:v>
                  </c:pt>
                  <c:pt idx="127">
                    <c:v>8</c:v>
                  </c:pt>
                  <c:pt idx="128">
                    <c:v>9</c:v>
                  </c:pt>
                  <c:pt idx="129">
                    <c:v>10</c:v>
                  </c:pt>
                  <c:pt idx="130">
                    <c:v>11</c:v>
                  </c:pt>
                  <c:pt idx="131">
                    <c:v>12</c:v>
                  </c:pt>
                  <c:pt idx="132">
                    <c:v>1</c:v>
                  </c:pt>
                  <c:pt idx="133">
                    <c:v>2</c:v>
                  </c:pt>
                  <c:pt idx="134">
                    <c:v>3</c:v>
                  </c:pt>
                  <c:pt idx="135">
                    <c:v>4</c:v>
                  </c:pt>
                  <c:pt idx="136">
                    <c:v>5</c:v>
                  </c:pt>
                  <c:pt idx="137">
                    <c:v>6</c:v>
                  </c:pt>
                  <c:pt idx="138">
                    <c:v>7</c:v>
                  </c:pt>
                  <c:pt idx="139">
                    <c:v>8</c:v>
                  </c:pt>
                  <c:pt idx="140">
                    <c:v>9</c:v>
                  </c:pt>
                  <c:pt idx="141">
                    <c:v>10</c:v>
                  </c:pt>
                  <c:pt idx="142">
                    <c:v>11</c:v>
                  </c:pt>
                  <c:pt idx="143">
                    <c:v>12</c:v>
                  </c:pt>
                  <c:pt idx="144">
                    <c:v>1</c:v>
                  </c:pt>
                  <c:pt idx="145">
                    <c:v>2</c:v>
                  </c:pt>
                  <c:pt idx="146">
                    <c:v>3</c:v>
                  </c:pt>
                  <c:pt idx="147">
                    <c:v>4</c:v>
                  </c:pt>
                  <c:pt idx="148">
                    <c:v>5</c:v>
                  </c:pt>
                  <c:pt idx="149">
                    <c:v>6</c:v>
                  </c:pt>
                  <c:pt idx="150">
                    <c:v>7</c:v>
                  </c:pt>
                  <c:pt idx="151">
                    <c:v>8</c:v>
                  </c:pt>
                  <c:pt idx="152">
                    <c:v>9</c:v>
                  </c:pt>
                  <c:pt idx="153">
                    <c:v>10</c:v>
                  </c:pt>
                  <c:pt idx="154">
                    <c:v>11</c:v>
                  </c:pt>
                  <c:pt idx="155">
                    <c:v>12</c:v>
                  </c:pt>
                  <c:pt idx="156">
                    <c:v>1</c:v>
                  </c:pt>
                  <c:pt idx="157">
                    <c:v>2</c:v>
                  </c:pt>
                  <c:pt idx="158">
                    <c:v>3</c:v>
                  </c:pt>
                  <c:pt idx="159">
                    <c:v>4</c:v>
                  </c:pt>
                  <c:pt idx="160">
                    <c:v>5</c:v>
                  </c:pt>
                  <c:pt idx="161">
                    <c:v>6</c:v>
                  </c:pt>
                  <c:pt idx="162">
                    <c:v>7</c:v>
                  </c:pt>
                  <c:pt idx="163">
                    <c:v>8</c:v>
                  </c:pt>
                  <c:pt idx="164">
                    <c:v>9</c:v>
                  </c:pt>
                  <c:pt idx="165">
                    <c:v>10</c:v>
                  </c:pt>
                  <c:pt idx="166">
                    <c:v>11</c:v>
                  </c:pt>
                  <c:pt idx="167">
                    <c:v>12</c:v>
                  </c:pt>
                  <c:pt idx="168">
                    <c:v>1</c:v>
                  </c:pt>
                  <c:pt idx="169">
                    <c:v>2</c:v>
                  </c:pt>
                  <c:pt idx="170">
                    <c:v>3</c:v>
                  </c:pt>
                  <c:pt idx="171">
                    <c:v>4</c:v>
                  </c:pt>
                  <c:pt idx="172">
                    <c:v>5</c:v>
                  </c:pt>
                  <c:pt idx="173">
                    <c:v>6</c:v>
                  </c:pt>
                  <c:pt idx="174">
                    <c:v>7</c:v>
                  </c:pt>
                  <c:pt idx="175">
                    <c:v>8</c:v>
                  </c:pt>
                  <c:pt idx="176">
                    <c:v>9</c:v>
                  </c:pt>
                  <c:pt idx="177">
                    <c:v>10</c:v>
                  </c:pt>
                  <c:pt idx="178">
                    <c:v>11</c:v>
                  </c:pt>
                  <c:pt idx="179">
                    <c:v>12</c:v>
                  </c:pt>
                  <c:pt idx="180">
                    <c:v>1</c:v>
                  </c:pt>
                  <c:pt idx="181">
                    <c:v>2</c:v>
                  </c:pt>
                  <c:pt idx="182">
                    <c:v>3</c:v>
                  </c:pt>
                  <c:pt idx="183">
                    <c:v>4</c:v>
                  </c:pt>
                  <c:pt idx="184">
                    <c:v>5</c:v>
                  </c:pt>
                  <c:pt idx="185">
                    <c:v>6</c:v>
                  </c:pt>
                  <c:pt idx="186">
                    <c:v>7</c:v>
                  </c:pt>
                  <c:pt idx="187">
                    <c:v>8</c:v>
                  </c:pt>
                  <c:pt idx="188">
                    <c:v>9</c:v>
                  </c:pt>
                  <c:pt idx="189">
                    <c:v>10</c:v>
                  </c:pt>
                  <c:pt idx="190">
                    <c:v>11</c:v>
                  </c:pt>
                  <c:pt idx="191">
                    <c:v>12</c:v>
                  </c:pt>
                  <c:pt idx="192">
                    <c:v>1</c:v>
                  </c:pt>
                  <c:pt idx="193">
                    <c:v>2</c:v>
                  </c:pt>
                  <c:pt idx="194">
                    <c:v>3</c:v>
                  </c:pt>
                  <c:pt idx="195">
                    <c:v>4</c:v>
                  </c:pt>
                  <c:pt idx="196">
                    <c:v>5</c:v>
                  </c:pt>
                  <c:pt idx="197">
                    <c:v>6</c:v>
                  </c:pt>
                  <c:pt idx="198">
                    <c:v>7</c:v>
                  </c:pt>
                  <c:pt idx="199">
                    <c:v>8</c:v>
                  </c:pt>
                  <c:pt idx="200">
                    <c:v>9</c:v>
                  </c:pt>
                  <c:pt idx="201">
                    <c:v>10</c:v>
                  </c:pt>
                  <c:pt idx="202">
                    <c:v>11</c:v>
                  </c:pt>
                  <c:pt idx="203">
                    <c:v>12</c:v>
                  </c:pt>
                  <c:pt idx="204">
                    <c:v>1</c:v>
                  </c:pt>
                  <c:pt idx="205">
                    <c:v>2</c:v>
                  </c:pt>
                  <c:pt idx="206">
                    <c:v>3</c:v>
                  </c:pt>
                  <c:pt idx="207">
                    <c:v>4</c:v>
                  </c:pt>
                  <c:pt idx="208">
                    <c:v>5</c:v>
                  </c:pt>
                  <c:pt idx="209">
                    <c:v>6</c:v>
                  </c:pt>
                  <c:pt idx="210">
                    <c:v>7</c:v>
                  </c:pt>
                  <c:pt idx="211">
                    <c:v>8</c:v>
                  </c:pt>
                  <c:pt idx="212">
                    <c:v>9</c:v>
                  </c:pt>
                  <c:pt idx="213">
                    <c:v>10</c:v>
                  </c:pt>
                  <c:pt idx="214">
                    <c:v>11</c:v>
                  </c:pt>
                  <c:pt idx="215">
                    <c:v>12</c:v>
                  </c:pt>
                  <c:pt idx="216">
                    <c:v>1</c:v>
                  </c:pt>
                  <c:pt idx="217">
                    <c:v>2</c:v>
                  </c:pt>
                  <c:pt idx="218">
                    <c:v>3</c:v>
                  </c:pt>
                  <c:pt idx="219">
                    <c:v>4</c:v>
                  </c:pt>
                  <c:pt idx="220">
                    <c:v>5</c:v>
                  </c:pt>
                </c:lvl>
                <c:lvl>
                  <c:pt idx="0">
                    <c:v>2007</c:v>
                  </c:pt>
                  <c:pt idx="12">
                    <c:v>2008</c:v>
                  </c:pt>
                  <c:pt idx="24">
                    <c:v>2009</c:v>
                  </c:pt>
                  <c:pt idx="36">
                    <c:v>2010</c:v>
                  </c:pt>
                  <c:pt idx="48">
                    <c:v>2011</c:v>
                  </c:pt>
                  <c:pt idx="60">
                    <c:v>2012</c:v>
                  </c:pt>
                  <c:pt idx="72">
                    <c:v>2013</c:v>
                  </c:pt>
                  <c:pt idx="84">
                    <c:v>2014</c:v>
                  </c:pt>
                  <c:pt idx="96">
                    <c:v>2015</c:v>
                  </c:pt>
                  <c:pt idx="108">
                    <c:v>2016</c:v>
                  </c:pt>
                  <c:pt idx="120">
                    <c:v>2017</c:v>
                  </c:pt>
                  <c:pt idx="132">
                    <c:v>2018</c:v>
                  </c:pt>
                  <c:pt idx="144">
                    <c:v>2019</c:v>
                  </c:pt>
                  <c:pt idx="156">
                    <c:v>2020</c:v>
                  </c:pt>
                  <c:pt idx="168">
                    <c:v>2021</c:v>
                  </c:pt>
                  <c:pt idx="180">
                    <c:v>2022</c:v>
                  </c:pt>
                  <c:pt idx="192">
                    <c:v>2023</c:v>
                  </c:pt>
                  <c:pt idx="204">
                    <c:v>2024</c:v>
                  </c:pt>
                  <c:pt idx="216">
                    <c:v>2025</c:v>
                  </c:pt>
                </c:lvl>
              </c:multiLvlStrCache>
            </c:multiLvlStrRef>
          </c:cat>
          <c:val>
            <c:numRef>
              <c:f>'G2'!$M$2:$M$222</c:f>
              <c:numCache>
                <c:formatCode>0.0</c:formatCode>
                <c:ptCount val="221"/>
                <c:pt idx="0">
                  <c:v>134.30000000000001</c:v>
                </c:pt>
                <c:pt idx="1">
                  <c:v>137.30000000000001</c:v>
                </c:pt>
                <c:pt idx="2">
                  <c:v>136.4</c:v>
                </c:pt>
                <c:pt idx="3">
                  <c:v>135.19999999999999</c:v>
                </c:pt>
                <c:pt idx="4">
                  <c:v>142.19999999999999</c:v>
                </c:pt>
                <c:pt idx="5">
                  <c:v>141.6</c:v>
                </c:pt>
                <c:pt idx="6">
                  <c:v>127</c:v>
                </c:pt>
                <c:pt idx="7">
                  <c:v>153.5</c:v>
                </c:pt>
                <c:pt idx="8">
                  <c:v>146</c:v>
                </c:pt>
                <c:pt idx="9">
                  <c:v>151.69999999999999</c:v>
                </c:pt>
                <c:pt idx="10">
                  <c:v>148.9</c:v>
                </c:pt>
                <c:pt idx="11">
                  <c:v>152</c:v>
                </c:pt>
                <c:pt idx="12">
                  <c:v>152.19999999999999</c:v>
                </c:pt>
                <c:pt idx="13">
                  <c:v>154.19999999999999</c:v>
                </c:pt>
                <c:pt idx="14">
                  <c:v>152.1</c:v>
                </c:pt>
                <c:pt idx="15">
                  <c:v>149.5</c:v>
                </c:pt>
                <c:pt idx="16">
                  <c:v>153.30000000000001</c:v>
                </c:pt>
                <c:pt idx="17">
                  <c:v>145.69999999999999</c:v>
                </c:pt>
                <c:pt idx="18">
                  <c:v>144.30000000000001</c:v>
                </c:pt>
                <c:pt idx="19">
                  <c:v>136.1</c:v>
                </c:pt>
                <c:pt idx="20">
                  <c:v>136.5</c:v>
                </c:pt>
                <c:pt idx="21">
                  <c:v>132.9</c:v>
                </c:pt>
                <c:pt idx="22">
                  <c:v>115.9</c:v>
                </c:pt>
                <c:pt idx="23">
                  <c:v>101.3</c:v>
                </c:pt>
                <c:pt idx="24">
                  <c:v>82</c:v>
                </c:pt>
                <c:pt idx="25">
                  <c:v>58.9</c:v>
                </c:pt>
                <c:pt idx="26">
                  <c:v>64</c:v>
                </c:pt>
                <c:pt idx="27">
                  <c:v>71.8</c:v>
                </c:pt>
                <c:pt idx="28">
                  <c:v>87.9</c:v>
                </c:pt>
                <c:pt idx="29">
                  <c:v>90.9</c:v>
                </c:pt>
                <c:pt idx="30">
                  <c:v>94.8</c:v>
                </c:pt>
                <c:pt idx="31">
                  <c:v>96.9</c:v>
                </c:pt>
                <c:pt idx="32">
                  <c:v>107.7</c:v>
                </c:pt>
                <c:pt idx="33">
                  <c:v>110.9</c:v>
                </c:pt>
                <c:pt idx="34">
                  <c:v>117.5</c:v>
                </c:pt>
                <c:pt idx="35">
                  <c:v>117</c:v>
                </c:pt>
                <c:pt idx="36">
                  <c:v>121.6</c:v>
                </c:pt>
                <c:pt idx="37">
                  <c:v>120.2</c:v>
                </c:pt>
                <c:pt idx="38">
                  <c:v>124</c:v>
                </c:pt>
                <c:pt idx="39">
                  <c:v>121.5</c:v>
                </c:pt>
                <c:pt idx="40">
                  <c:v>118.9</c:v>
                </c:pt>
                <c:pt idx="41">
                  <c:v>115.9</c:v>
                </c:pt>
                <c:pt idx="42">
                  <c:v>114.5</c:v>
                </c:pt>
                <c:pt idx="43">
                  <c:v>115.9</c:v>
                </c:pt>
                <c:pt idx="44">
                  <c:v>121.4</c:v>
                </c:pt>
                <c:pt idx="45">
                  <c:v>106.3</c:v>
                </c:pt>
                <c:pt idx="46">
                  <c:v>110.5</c:v>
                </c:pt>
                <c:pt idx="47">
                  <c:v>113</c:v>
                </c:pt>
                <c:pt idx="48">
                  <c:v>114.5</c:v>
                </c:pt>
                <c:pt idx="49">
                  <c:v>114.9</c:v>
                </c:pt>
                <c:pt idx="50">
                  <c:v>53.1</c:v>
                </c:pt>
                <c:pt idx="51">
                  <c:v>49.3</c:v>
                </c:pt>
                <c:pt idx="52">
                  <c:v>77.400000000000006</c:v>
                </c:pt>
                <c:pt idx="53">
                  <c:v>97.2</c:v>
                </c:pt>
                <c:pt idx="54">
                  <c:v>103.5</c:v>
                </c:pt>
                <c:pt idx="55">
                  <c:v>113.2</c:v>
                </c:pt>
                <c:pt idx="56">
                  <c:v>116.4</c:v>
                </c:pt>
                <c:pt idx="57">
                  <c:v>127.5</c:v>
                </c:pt>
                <c:pt idx="58">
                  <c:v>113.5</c:v>
                </c:pt>
                <c:pt idx="59">
                  <c:v>127.8</c:v>
                </c:pt>
                <c:pt idx="60">
                  <c:v>129.9</c:v>
                </c:pt>
                <c:pt idx="61">
                  <c:v>129.80000000000001</c:v>
                </c:pt>
                <c:pt idx="62">
                  <c:v>128</c:v>
                </c:pt>
                <c:pt idx="63">
                  <c:v>134.1</c:v>
                </c:pt>
                <c:pt idx="64">
                  <c:v>119.9</c:v>
                </c:pt>
                <c:pt idx="65">
                  <c:v>117.9</c:v>
                </c:pt>
                <c:pt idx="66">
                  <c:v>117.2</c:v>
                </c:pt>
                <c:pt idx="67">
                  <c:v>114.1</c:v>
                </c:pt>
                <c:pt idx="68">
                  <c:v>104.7</c:v>
                </c:pt>
                <c:pt idx="69">
                  <c:v>104.5</c:v>
                </c:pt>
                <c:pt idx="70">
                  <c:v>102.9</c:v>
                </c:pt>
                <c:pt idx="71">
                  <c:v>106.9</c:v>
                </c:pt>
                <c:pt idx="72">
                  <c:v>109.4</c:v>
                </c:pt>
                <c:pt idx="73">
                  <c:v>112.4</c:v>
                </c:pt>
                <c:pt idx="74">
                  <c:v>109.8</c:v>
                </c:pt>
                <c:pt idx="75">
                  <c:v>116.2</c:v>
                </c:pt>
                <c:pt idx="76">
                  <c:v>113.7</c:v>
                </c:pt>
                <c:pt idx="77">
                  <c:v>115.1</c:v>
                </c:pt>
                <c:pt idx="78">
                  <c:v>115</c:v>
                </c:pt>
                <c:pt idx="79">
                  <c:v>114.9</c:v>
                </c:pt>
                <c:pt idx="80">
                  <c:v>122.1</c:v>
                </c:pt>
                <c:pt idx="81">
                  <c:v>121</c:v>
                </c:pt>
                <c:pt idx="82">
                  <c:v>121.2</c:v>
                </c:pt>
                <c:pt idx="83">
                  <c:v>117.7</c:v>
                </c:pt>
                <c:pt idx="84">
                  <c:v>122.9</c:v>
                </c:pt>
                <c:pt idx="85">
                  <c:v>118.9</c:v>
                </c:pt>
                <c:pt idx="86">
                  <c:v>122.5</c:v>
                </c:pt>
                <c:pt idx="87">
                  <c:v>118</c:v>
                </c:pt>
                <c:pt idx="88">
                  <c:v>122.7</c:v>
                </c:pt>
                <c:pt idx="89">
                  <c:v>117.4</c:v>
                </c:pt>
                <c:pt idx="90">
                  <c:v>114</c:v>
                </c:pt>
                <c:pt idx="91">
                  <c:v>113.2</c:v>
                </c:pt>
                <c:pt idx="92">
                  <c:v>113.4</c:v>
                </c:pt>
                <c:pt idx="93">
                  <c:v>109.7</c:v>
                </c:pt>
                <c:pt idx="94">
                  <c:v>109.9</c:v>
                </c:pt>
                <c:pt idx="95">
                  <c:v>109.9</c:v>
                </c:pt>
                <c:pt idx="96">
                  <c:v>113.2</c:v>
                </c:pt>
                <c:pt idx="97">
                  <c:v>113.3</c:v>
                </c:pt>
                <c:pt idx="98">
                  <c:v>111.1</c:v>
                </c:pt>
                <c:pt idx="99">
                  <c:v>111.5</c:v>
                </c:pt>
                <c:pt idx="100">
                  <c:v>110.8</c:v>
                </c:pt>
                <c:pt idx="101">
                  <c:v>111.8</c:v>
                </c:pt>
                <c:pt idx="102">
                  <c:v>111.6</c:v>
                </c:pt>
                <c:pt idx="103">
                  <c:v>111.8</c:v>
                </c:pt>
                <c:pt idx="104">
                  <c:v>113.9</c:v>
                </c:pt>
                <c:pt idx="105">
                  <c:v>118.1</c:v>
                </c:pt>
                <c:pt idx="106">
                  <c:v>117.3</c:v>
                </c:pt>
                <c:pt idx="107">
                  <c:v>113</c:v>
                </c:pt>
                <c:pt idx="108">
                  <c:v>117.7</c:v>
                </c:pt>
                <c:pt idx="109">
                  <c:v>107.4</c:v>
                </c:pt>
                <c:pt idx="110">
                  <c:v>113.9</c:v>
                </c:pt>
                <c:pt idx="111">
                  <c:v>110.5</c:v>
                </c:pt>
                <c:pt idx="112">
                  <c:v>113.5</c:v>
                </c:pt>
                <c:pt idx="113">
                  <c:v>115.4</c:v>
                </c:pt>
                <c:pt idx="114">
                  <c:v>119.7</c:v>
                </c:pt>
                <c:pt idx="115">
                  <c:v>118.1</c:v>
                </c:pt>
                <c:pt idx="116">
                  <c:v>118.8</c:v>
                </c:pt>
                <c:pt idx="117">
                  <c:v>121.2</c:v>
                </c:pt>
                <c:pt idx="118">
                  <c:v>124.7</c:v>
                </c:pt>
                <c:pt idx="119">
                  <c:v>123.2</c:v>
                </c:pt>
                <c:pt idx="120">
                  <c:v>116.5</c:v>
                </c:pt>
                <c:pt idx="121">
                  <c:v>120</c:v>
                </c:pt>
                <c:pt idx="122">
                  <c:v>119.6</c:v>
                </c:pt>
                <c:pt idx="123">
                  <c:v>133.5</c:v>
                </c:pt>
                <c:pt idx="124">
                  <c:v>115</c:v>
                </c:pt>
                <c:pt idx="125">
                  <c:v>121.9</c:v>
                </c:pt>
                <c:pt idx="126">
                  <c:v>120.6</c:v>
                </c:pt>
                <c:pt idx="127">
                  <c:v>123.3</c:v>
                </c:pt>
                <c:pt idx="128">
                  <c:v>123.6</c:v>
                </c:pt>
                <c:pt idx="129">
                  <c:v>122.7</c:v>
                </c:pt>
                <c:pt idx="130">
                  <c:v>123.8</c:v>
                </c:pt>
                <c:pt idx="131">
                  <c:v>128.30000000000001</c:v>
                </c:pt>
                <c:pt idx="132">
                  <c:v>113.8</c:v>
                </c:pt>
                <c:pt idx="133">
                  <c:v>125.4</c:v>
                </c:pt>
                <c:pt idx="134">
                  <c:v>127.2</c:v>
                </c:pt>
                <c:pt idx="135">
                  <c:v>126.7</c:v>
                </c:pt>
                <c:pt idx="136">
                  <c:v>126.8</c:v>
                </c:pt>
                <c:pt idx="137">
                  <c:v>121.7</c:v>
                </c:pt>
                <c:pt idx="138">
                  <c:v>112.5</c:v>
                </c:pt>
                <c:pt idx="139">
                  <c:v>121.4</c:v>
                </c:pt>
                <c:pt idx="140">
                  <c:v>117.9</c:v>
                </c:pt>
                <c:pt idx="141">
                  <c:v>123</c:v>
                </c:pt>
                <c:pt idx="142">
                  <c:v>124</c:v>
                </c:pt>
                <c:pt idx="143">
                  <c:v>125.4</c:v>
                </c:pt>
                <c:pt idx="144">
                  <c:v>122</c:v>
                </c:pt>
                <c:pt idx="145">
                  <c:v>127.1</c:v>
                </c:pt>
                <c:pt idx="146">
                  <c:v>126.7</c:v>
                </c:pt>
                <c:pt idx="147">
                  <c:v>127.7</c:v>
                </c:pt>
                <c:pt idx="148">
                  <c:v>142.80000000000001</c:v>
                </c:pt>
                <c:pt idx="149">
                  <c:v>125.5</c:v>
                </c:pt>
                <c:pt idx="150">
                  <c:v>125.4</c:v>
                </c:pt>
                <c:pt idx="151">
                  <c:v>122.5</c:v>
                </c:pt>
                <c:pt idx="152">
                  <c:v>118.7</c:v>
                </c:pt>
                <c:pt idx="153">
                  <c:v>108.4</c:v>
                </c:pt>
                <c:pt idx="154">
                  <c:v>115.4</c:v>
                </c:pt>
                <c:pt idx="155">
                  <c:v>110.4</c:v>
                </c:pt>
                <c:pt idx="156">
                  <c:v>120.6</c:v>
                </c:pt>
                <c:pt idx="157">
                  <c:v>111.2</c:v>
                </c:pt>
                <c:pt idx="158">
                  <c:v>111.7</c:v>
                </c:pt>
                <c:pt idx="159">
                  <c:v>63.2</c:v>
                </c:pt>
                <c:pt idx="160">
                  <c:v>53.9</c:v>
                </c:pt>
                <c:pt idx="161">
                  <c:v>65.900000000000006</c:v>
                </c:pt>
                <c:pt idx="162">
                  <c:v>93.3</c:v>
                </c:pt>
                <c:pt idx="163">
                  <c:v>101.8</c:v>
                </c:pt>
                <c:pt idx="164">
                  <c:v>112.4</c:v>
                </c:pt>
                <c:pt idx="165">
                  <c:v>120.8</c:v>
                </c:pt>
                <c:pt idx="166">
                  <c:v>111.9</c:v>
                </c:pt>
                <c:pt idx="167">
                  <c:v>109.9</c:v>
                </c:pt>
                <c:pt idx="168">
                  <c:v>113.7</c:v>
                </c:pt>
                <c:pt idx="169">
                  <c:v>99.8</c:v>
                </c:pt>
                <c:pt idx="170">
                  <c:v>113.1</c:v>
                </c:pt>
                <c:pt idx="171">
                  <c:v>111</c:v>
                </c:pt>
                <c:pt idx="172">
                  <c:v>101.9</c:v>
                </c:pt>
                <c:pt idx="173">
                  <c:v>107.4</c:v>
                </c:pt>
                <c:pt idx="174">
                  <c:v>101.7</c:v>
                </c:pt>
                <c:pt idx="175">
                  <c:v>83.4</c:v>
                </c:pt>
                <c:pt idx="176">
                  <c:v>53.5</c:v>
                </c:pt>
                <c:pt idx="177">
                  <c:v>70.400000000000006</c:v>
                </c:pt>
                <c:pt idx="178">
                  <c:v>101.2</c:v>
                </c:pt>
                <c:pt idx="179">
                  <c:v>101.7</c:v>
                </c:pt>
                <c:pt idx="180">
                  <c:v>91.3</c:v>
                </c:pt>
                <c:pt idx="181">
                  <c:v>96.5</c:v>
                </c:pt>
                <c:pt idx="182">
                  <c:v>92.2</c:v>
                </c:pt>
                <c:pt idx="183">
                  <c:v>91.6</c:v>
                </c:pt>
                <c:pt idx="184">
                  <c:v>83.4</c:v>
                </c:pt>
                <c:pt idx="185">
                  <c:v>94.6</c:v>
                </c:pt>
                <c:pt idx="186">
                  <c:v>99.7</c:v>
                </c:pt>
                <c:pt idx="187">
                  <c:v>97.3</c:v>
                </c:pt>
                <c:pt idx="188">
                  <c:v>97.8</c:v>
                </c:pt>
                <c:pt idx="189">
                  <c:v>96</c:v>
                </c:pt>
                <c:pt idx="190">
                  <c:v>99.4</c:v>
                </c:pt>
                <c:pt idx="191">
                  <c:v>98.9</c:v>
                </c:pt>
                <c:pt idx="192" formatCode="General">
                  <c:v>102.4</c:v>
                </c:pt>
                <c:pt idx="193" formatCode="General">
                  <c:v>109.6</c:v>
                </c:pt>
                <c:pt idx="194" formatCode="General">
                  <c:v>113.5</c:v>
                </c:pt>
                <c:pt idx="195" formatCode="General">
                  <c:v>116.4</c:v>
                </c:pt>
                <c:pt idx="196" formatCode="General">
                  <c:v>117.4</c:v>
                </c:pt>
                <c:pt idx="197" formatCode="General">
                  <c:v>114.6</c:v>
                </c:pt>
                <c:pt idx="198" formatCode="General">
                  <c:v>117</c:v>
                </c:pt>
                <c:pt idx="199" formatCode="General">
                  <c:v>109.9</c:v>
                </c:pt>
                <c:pt idx="200" formatCode="General">
                  <c:v>119.5</c:v>
                </c:pt>
                <c:pt idx="201" formatCode="General">
                  <c:v>116.5</c:v>
                </c:pt>
                <c:pt idx="202" formatCode="General">
                  <c:v>119.7</c:v>
                </c:pt>
                <c:pt idx="203" formatCode="General">
                  <c:v>120.9</c:v>
                </c:pt>
                <c:pt idx="204" formatCode="General">
                  <c:v>100.5</c:v>
                </c:pt>
                <c:pt idx="205" formatCode="General">
                  <c:v>97.7</c:v>
                </c:pt>
                <c:pt idx="206" formatCode="General">
                  <c:v>102.8</c:v>
                </c:pt>
                <c:pt idx="207" formatCode="General">
                  <c:v>101.5</c:v>
                </c:pt>
                <c:pt idx="208" formatCode="General">
                  <c:v>116.6</c:v>
                </c:pt>
                <c:pt idx="209" formatCode="General">
                  <c:v>109.6</c:v>
                </c:pt>
                <c:pt idx="210" formatCode="General">
                  <c:v>108.7</c:v>
                </c:pt>
                <c:pt idx="211" formatCode="General">
                  <c:v>100.4</c:v>
                </c:pt>
                <c:pt idx="212" formatCode="General">
                  <c:v>107.4</c:v>
                </c:pt>
                <c:pt idx="213" formatCode="General">
                  <c:v>112.2</c:v>
                </c:pt>
                <c:pt idx="214" formatCode="General">
                  <c:v>108.3</c:v>
                </c:pt>
                <c:pt idx="215" formatCode="General">
                  <c:v>107.3</c:v>
                </c:pt>
                <c:pt idx="216" formatCode="General">
                  <c:v>114.6</c:v>
                </c:pt>
                <c:pt idx="217" formatCode="General">
                  <c:v>112.7</c:v>
                </c:pt>
                <c:pt idx="218" formatCode="General">
                  <c:v>103.8</c:v>
                </c:pt>
                <c:pt idx="219" formatCode="General">
                  <c:v>104.6</c:v>
                </c:pt>
                <c:pt idx="220" formatCode="General">
                  <c:v>115.9</c:v>
                </c:pt>
              </c:numCache>
            </c:numRef>
          </c:val>
          <c:smooth val="0"/>
          <c:extLst>
            <c:ext xmlns:c16="http://schemas.microsoft.com/office/drawing/2014/chart" uri="{C3380CC4-5D6E-409C-BE32-E72D297353CC}">
              <c16:uniqueId val="{00000009-3B30-4F01-BFE6-6B375ECFDD26}"/>
            </c:ext>
          </c:extLst>
        </c:ser>
        <c:dLbls>
          <c:showLegendKey val="0"/>
          <c:showVal val="0"/>
          <c:showCatName val="0"/>
          <c:showSerName val="0"/>
          <c:showPercent val="0"/>
          <c:showBubbleSize val="0"/>
        </c:dLbls>
        <c:marker val="1"/>
        <c:smooth val="0"/>
        <c:axId val="813098512"/>
        <c:axId val="813099232"/>
      </c:lineChart>
      <c:catAx>
        <c:axId val="81309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813099232"/>
        <c:crosses val="autoZero"/>
        <c:auto val="1"/>
        <c:lblAlgn val="ctr"/>
        <c:lblOffset val="100"/>
        <c:noMultiLvlLbl val="0"/>
      </c:catAx>
      <c:valAx>
        <c:axId val="813099232"/>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813098512"/>
        <c:crosses val="autoZero"/>
        <c:crossBetween val="between"/>
        <c:majorUnit val="10"/>
      </c:valAx>
      <c:spPr>
        <a:noFill/>
        <a:ln>
          <a:noFill/>
        </a:ln>
        <a:effectLst/>
      </c:spPr>
    </c:plotArea>
    <c:legend>
      <c:legendPos val="b"/>
      <c:layout>
        <c:manualLayout>
          <c:xMode val="edge"/>
          <c:yMode val="edge"/>
          <c:x val="3.254808780718027E-2"/>
          <c:y val="0.63686255409425463"/>
          <c:w val="0.20665313214216519"/>
          <c:h val="0.237542702812143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644094116075091E-2"/>
          <c:y val="3.6563758389261743E-2"/>
          <c:w val="0.94838305553460378"/>
          <c:h val="0.88051140587292365"/>
        </c:manualLayout>
      </c:layout>
      <c:lineChart>
        <c:grouping val="standard"/>
        <c:varyColors val="0"/>
        <c:ser>
          <c:idx val="0"/>
          <c:order val="0"/>
          <c:tx>
            <c:strRef>
              <c:f>Decomp!$C$2</c:f>
              <c:strCache>
                <c:ptCount val="1"/>
                <c:pt idx="0">
                  <c:v>乗用車原指数</c:v>
                </c:pt>
              </c:strCache>
            </c:strRef>
          </c:tx>
          <c:spPr>
            <a:ln w="28575" cap="rnd">
              <a:solidFill>
                <a:schemeClr val="bg1">
                  <a:lumMod val="75000"/>
                  <a:alpha val="51000"/>
                </a:schemeClr>
              </a:solidFill>
              <a:round/>
            </a:ln>
            <a:effectLst/>
          </c:spPr>
          <c:marker>
            <c:symbol val="none"/>
          </c:marker>
          <c:cat>
            <c:multiLvlStrRef>
              <c:f>Decomp!$A$3:$B$571</c:f>
              <c:multiLvlStrCache>
                <c:ptCount val="569"/>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pt idx="48">
                    <c:v>1</c:v>
                  </c:pt>
                  <c:pt idx="49">
                    <c:v>2</c:v>
                  </c:pt>
                  <c:pt idx="50">
                    <c:v>3</c:v>
                  </c:pt>
                  <c:pt idx="51">
                    <c:v>4</c:v>
                  </c:pt>
                  <c:pt idx="52">
                    <c:v>5</c:v>
                  </c:pt>
                  <c:pt idx="53">
                    <c:v>6</c:v>
                  </c:pt>
                  <c:pt idx="54">
                    <c:v>7</c:v>
                  </c:pt>
                  <c:pt idx="55">
                    <c:v>8</c:v>
                  </c:pt>
                  <c:pt idx="56">
                    <c:v>9</c:v>
                  </c:pt>
                  <c:pt idx="57">
                    <c:v>10</c:v>
                  </c:pt>
                  <c:pt idx="58">
                    <c:v>11</c:v>
                  </c:pt>
                  <c:pt idx="59">
                    <c:v>12</c:v>
                  </c:pt>
                  <c:pt idx="60">
                    <c:v>1</c:v>
                  </c:pt>
                  <c:pt idx="61">
                    <c:v>2</c:v>
                  </c:pt>
                  <c:pt idx="62">
                    <c:v>3</c:v>
                  </c:pt>
                  <c:pt idx="63">
                    <c:v>4</c:v>
                  </c:pt>
                  <c:pt idx="64">
                    <c:v>5</c:v>
                  </c:pt>
                  <c:pt idx="65">
                    <c:v>6</c:v>
                  </c:pt>
                  <c:pt idx="66">
                    <c:v>7</c:v>
                  </c:pt>
                  <c:pt idx="67">
                    <c:v>8</c:v>
                  </c:pt>
                  <c:pt idx="68">
                    <c:v>9</c:v>
                  </c:pt>
                  <c:pt idx="69">
                    <c:v>10</c:v>
                  </c:pt>
                  <c:pt idx="70">
                    <c:v>11</c:v>
                  </c:pt>
                  <c:pt idx="71">
                    <c:v>12</c:v>
                  </c:pt>
                  <c:pt idx="72">
                    <c:v>1</c:v>
                  </c:pt>
                  <c:pt idx="73">
                    <c:v>2</c:v>
                  </c:pt>
                  <c:pt idx="74">
                    <c:v>3</c:v>
                  </c:pt>
                  <c:pt idx="75">
                    <c:v>4</c:v>
                  </c:pt>
                  <c:pt idx="76">
                    <c:v>5</c:v>
                  </c:pt>
                  <c:pt idx="77">
                    <c:v>6</c:v>
                  </c:pt>
                  <c:pt idx="78">
                    <c:v>7</c:v>
                  </c:pt>
                  <c:pt idx="79">
                    <c:v>8</c:v>
                  </c:pt>
                  <c:pt idx="80">
                    <c:v>9</c:v>
                  </c:pt>
                  <c:pt idx="81">
                    <c:v>10</c:v>
                  </c:pt>
                  <c:pt idx="82">
                    <c:v>11</c:v>
                  </c:pt>
                  <c:pt idx="83">
                    <c:v>12</c:v>
                  </c:pt>
                  <c:pt idx="84">
                    <c:v>1</c:v>
                  </c:pt>
                  <c:pt idx="85">
                    <c:v>2</c:v>
                  </c:pt>
                  <c:pt idx="86">
                    <c:v>3</c:v>
                  </c:pt>
                  <c:pt idx="87">
                    <c:v>4</c:v>
                  </c:pt>
                  <c:pt idx="88">
                    <c:v>5</c:v>
                  </c:pt>
                  <c:pt idx="89">
                    <c:v>6</c:v>
                  </c:pt>
                  <c:pt idx="90">
                    <c:v>7</c:v>
                  </c:pt>
                  <c:pt idx="91">
                    <c:v>8</c:v>
                  </c:pt>
                  <c:pt idx="92">
                    <c:v>9</c:v>
                  </c:pt>
                  <c:pt idx="93">
                    <c:v>10</c:v>
                  </c:pt>
                  <c:pt idx="94">
                    <c:v>11</c:v>
                  </c:pt>
                  <c:pt idx="95">
                    <c:v>12</c:v>
                  </c:pt>
                  <c:pt idx="96">
                    <c:v>1</c:v>
                  </c:pt>
                  <c:pt idx="97">
                    <c:v>2</c:v>
                  </c:pt>
                  <c:pt idx="98">
                    <c:v>3</c:v>
                  </c:pt>
                  <c:pt idx="99">
                    <c:v>4</c:v>
                  </c:pt>
                  <c:pt idx="100">
                    <c:v>5</c:v>
                  </c:pt>
                  <c:pt idx="101">
                    <c:v>6</c:v>
                  </c:pt>
                  <c:pt idx="102">
                    <c:v>7</c:v>
                  </c:pt>
                  <c:pt idx="103">
                    <c:v>8</c:v>
                  </c:pt>
                  <c:pt idx="104">
                    <c:v>9</c:v>
                  </c:pt>
                  <c:pt idx="105">
                    <c:v>10</c:v>
                  </c:pt>
                  <c:pt idx="106">
                    <c:v>11</c:v>
                  </c:pt>
                  <c:pt idx="107">
                    <c:v>12</c:v>
                  </c:pt>
                  <c:pt idx="108">
                    <c:v>1</c:v>
                  </c:pt>
                  <c:pt idx="109">
                    <c:v>2</c:v>
                  </c:pt>
                  <c:pt idx="110">
                    <c:v>3</c:v>
                  </c:pt>
                  <c:pt idx="111">
                    <c:v>4</c:v>
                  </c:pt>
                  <c:pt idx="112">
                    <c:v>5</c:v>
                  </c:pt>
                  <c:pt idx="113">
                    <c:v>6</c:v>
                  </c:pt>
                  <c:pt idx="114">
                    <c:v>7</c:v>
                  </c:pt>
                  <c:pt idx="115">
                    <c:v>8</c:v>
                  </c:pt>
                  <c:pt idx="116">
                    <c:v>9</c:v>
                  </c:pt>
                  <c:pt idx="117">
                    <c:v>10</c:v>
                  </c:pt>
                  <c:pt idx="118">
                    <c:v>11</c:v>
                  </c:pt>
                  <c:pt idx="119">
                    <c:v>12</c:v>
                  </c:pt>
                  <c:pt idx="120">
                    <c:v>1</c:v>
                  </c:pt>
                  <c:pt idx="121">
                    <c:v>2</c:v>
                  </c:pt>
                  <c:pt idx="122">
                    <c:v>3</c:v>
                  </c:pt>
                  <c:pt idx="123">
                    <c:v>4</c:v>
                  </c:pt>
                  <c:pt idx="124">
                    <c:v>5</c:v>
                  </c:pt>
                  <c:pt idx="125">
                    <c:v>6</c:v>
                  </c:pt>
                  <c:pt idx="126">
                    <c:v>7</c:v>
                  </c:pt>
                  <c:pt idx="127">
                    <c:v>8</c:v>
                  </c:pt>
                  <c:pt idx="128">
                    <c:v>9</c:v>
                  </c:pt>
                  <c:pt idx="129">
                    <c:v>10</c:v>
                  </c:pt>
                  <c:pt idx="130">
                    <c:v>11</c:v>
                  </c:pt>
                  <c:pt idx="131">
                    <c:v>12</c:v>
                  </c:pt>
                  <c:pt idx="132">
                    <c:v>1</c:v>
                  </c:pt>
                  <c:pt idx="133">
                    <c:v>2</c:v>
                  </c:pt>
                  <c:pt idx="134">
                    <c:v>3</c:v>
                  </c:pt>
                  <c:pt idx="135">
                    <c:v>4</c:v>
                  </c:pt>
                  <c:pt idx="136">
                    <c:v>5</c:v>
                  </c:pt>
                  <c:pt idx="137">
                    <c:v>6</c:v>
                  </c:pt>
                  <c:pt idx="138">
                    <c:v>7</c:v>
                  </c:pt>
                  <c:pt idx="139">
                    <c:v>8</c:v>
                  </c:pt>
                  <c:pt idx="140">
                    <c:v>9</c:v>
                  </c:pt>
                  <c:pt idx="141">
                    <c:v>10</c:v>
                  </c:pt>
                  <c:pt idx="142">
                    <c:v>11</c:v>
                  </c:pt>
                  <c:pt idx="143">
                    <c:v>12</c:v>
                  </c:pt>
                  <c:pt idx="144">
                    <c:v>1</c:v>
                  </c:pt>
                  <c:pt idx="145">
                    <c:v>2</c:v>
                  </c:pt>
                  <c:pt idx="146">
                    <c:v>3</c:v>
                  </c:pt>
                  <c:pt idx="147">
                    <c:v>4</c:v>
                  </c:pt>
                  <c:pt idx="148">
                    <c:v>5</c:v>
                  </c:pt>
                  <c:pt idx="149">
                    <c:v>6</c:v>
                  </c:pt>
                  <c:pt idx="150">
                    <c:v>7</c:v>
                  </c:pt>
                  <c:pt idx="151">
                    <c:v>8</c:v>
                  </c:pt>
                  <c:pt idx="152">
                    <c:v>9</c:v>
                  </c:pt>
                  <c:pt idx="153">
                    <c:v>10</c:v>
                  </c:pt>
                  <c:pt idx="154">
                    <c:v>11</c:v>
                  </c:pt>
                  <c:pt idx="155">
                    <c:v>12</c:v>
                  </c:pt>
                  <c:pt idx="156">
                    <c:v>1</c:v>
                  </c:pt>
                  <c:pt idx="157">
                    <c:v>2</c:v>
                  </c:pt>
                  <c:pt idx="158">
                    <c:v>3</c:v>
                  </c:pt>
                  <c:pt idx="159">
                    <c:v>4</c:v>
                  </c:pt>
                  <c:pt idx="160">
                    <c:v>5</c:v>
                  </c:pt>
                  <c:pt idx="161">
                    <c:v>6</c:v>
                  </c:pt>
                  <c:pt idx="162">
                    <c:v>7</c:v>
                  </c:pt>
                  <c:pt idx="163">
                    <c:v>8</c:v>
                  </c:pt>
                  <c:pt idx="164">
                    <c:v>9</c:v>
                  </c:pt>
                  <c:pt idx="165">
                    <c:v>10</c:v>
                  </c:pt>
                  <c:pt idx="166">
                    <c:v>11</c:v>
                  </c:pt>
                  <c:pt idx="167">
                    <c:v>12</c:v>
                  </c:pt>
                  <c:pt idx="168">
                    <c:v>1</c:v>
                  </c:pt>
                  <c:pt idx="169">
                    <c:v>2</c:v>
                  </c:pt>
                  <c:pt idx="170">
                    <c:v>3</c:v>
                  </c:pt>
                  <c:pt idx="171">
                    <c:v>4</c:v>
                  </c:pt>
                  <c:pt idx="172">
                    <c:v>5</c:v>
                  </c:pt>
                  <c:pt idx="173">
                    <c:v>6</c:v>
                  </c:pt>
                  <c:pt idx="174">
                    <c:v>7</c:v>
                  </c:pt>
                  <c:pt idx="175">
                    <c:v>8</c:v>
                  </c:pt>
                  <c:pt idx="176">
                    <c:v>9</c:v>
                  </c:pt>
                  <c:pt idx="177">
                    <c:v>10</c:v>
                  </c:pt>
                  <c:pt idx="178">
                    <c:v>11</c:v>
                  </c:pt>
                  <c:pt idx="179">
                    <c:v>12</c:v>
                  </c:pt>
                  <c:pt idx="180">
                    <c:v>1</c:v>
                  </c:pt>
                  <c:pt idx="181">
                    <c:v>2</c:v>
                  </c:pt>
                  <c:pt idx="182">
                    <c:v>3</c:v>
                  </c:pt>
                  <c:pt idx="183">
                    <c:v>4</c:v>
                  </c:pt>
                  <c:pt idx="184">
                    <c:v>5</c:v>
                  </c:pt>
                  <c:pt idx="185">
                    <c:v>6</c:v>
                  </c:pt>
                  <c:pt idx="186">
                    <c:v>7</c:v>
                  </c:pt>
                  <c:pt idx="187">
                    <c:v>8</c:v>
                  </c:pt>
                  <c:pt idx="188">
                    <c:v>9</c:v>
                  </c:pt>
                  <c:pt idx="189">
                    <c:v>10</c:v>
                  </c:pt>
                  <c:pt idx="190">
                    <c:v>11</c:v>
                  </c:pt>
                  <c:pt idx="191">
                    <c:v>12</c:v>
                  </c:pt>
                  <c:pt idx="192">
                    <c:v>1</c:v>
                  </c:pt>
                  <c:pt idx="193">
                    <c:v>2</c:v>
                  </c:pt>
                  <c:pt idx="194">
                    <c:v>3</c:v>
                  </c:pt>
                  <c:pt idx="195">
                    <c:v>4</c:v>
                  </c:pt>
                  <c:pt idx="196">
                    <c:v>5</c:v>
                  </c:pt>
                  <c:pt idx="197">
                    <c:v>6</c:v>
                  </c:pt>
                  <c:pt idx="198">
                    <c:v>7</c:v>
                  </c:pt>
                  <c:pt idx="199">
                    <c:v>8</c:v>
                  </c:pt>
                  <c:pt idx="200">
                    <c:v>9</c:v>
                  </c:pt>
                  <c:pt idx="201">
                    <c:v>10</c:v>
                  </c:pt>
                  <c:pt idx="202">
                    <c:v>11</c:v>
                  </c:pt>
                  <c:pt idx="203">
                    <c:v>12</c:v>
                  </c:pt>
                  <c:pt idx="204">
                    <c:v>1</c:v>
                  </c:pt>
                  <c:pt idx="205">
                    <c:v>2</c:v>
                  </c:pt>
                  <c:pt idx="206">
                    <c:v>3</c:v>
                  </c:pt>
                  <c:pt idx="207">
                    <c:v>4</c:v>
                  </c:pt>
                  <c:pt idx="208">
                    <c:v>5</c:v>
                  </c:pt>
                  <c:pt idx="209">
                    <c:v>6</c:v>
                  </c:pt>
                  <c:pt idx="210">
                    <c:v>7</c:v>
                  </c:pt>
                  <c:pt idx="211">
                    <c:v>8</c:v>
                  </c:pt>
                  <c:pt idx="212">
                    <c:v>9</c:v>
                  </c:pt>
                  <c:pt idx="213">
                    <c:v>10</c:v>
                  </c:pt>
                  <c:pt idx="214">
                    <c:v>11</c:v>
                  </c:pt>
                  <c:pt idx="215">
                    <c:v>12</c:v>
                  </c:pt>
                  <c:pt idx="216">
                    <c:v>1</c:v>
                  </c:pt>
                  <c:pt idx="217">
                    <c:v>2</c:v>
                  </c:pt>
                  <c:pt idx="218">
                    <c:v>3</c:v>
                  </c:pt>
                  <c:pt idx="219">
                    <c:v>4</c:v>
                  </c:pt>
                  <c:pt idx="220">
                    <c:v>5</c:v>
                  </c:pt>
                  <c:pt idx="221">
                    <c:v>6</c:v>
                  </c:pt>
                  <c:pt idx="222">
                    <c:v>7</c:v>
                  </c:pt>
                  <c:pt idx="223">
                    <c:v>8</c:v>
                  </c:pt>
                  <c:pt idx="224">
                    <c:v>9</c:v>
                  </c:pt>
                  <c:pt idx="225">
                    <c:v>10</c:v>
                  </c:pt>
                  <c:pt idx="226">
                    <c:v>11</c:v>
                  </c:pt>
                  <c:pt idx="227">
                    <c:v>12</c:v>
                  </c:pt>
                  <c:pt idx="228">
                    <c:v>1</c:v>
                  </c:pt>
                  <c:pt idx="229">
                    <c:v>2</c:v>
                  </c:pt>
                  <c:pt idx="230">
                    <c:v>3</c:v>
                  </c:pt>
                  <c:pt idx="231">
                    <c:v>4</c:v>
                  </c:pt>
                  <c:pt idx="232">
                    <c:v>5</c:v>
                  </c:pt>
                  <c:pt idx="233">
                    <c:v>6</c:v>
                  </c:pt>
                  <c:pt idx="234">
                    <c:v>7</c:v>
                  </c:pt>
                  <c:pt idx="235">
                    <c:v>8</c:v>
                  </c:pt>
                  <c:pt idx="236">
                    <c:v>9</c:v>
                  </c:pt>
                  <c:pt idx="237">
                    <c:v>10</c:v>
                  </c:pt>
                  <c:pt idx="238">
                    <c:v>11</c:v>
                  </c:pt>
                  <c:pt idx="239">
                    <c:v>12</c:v>
                  </c:pt>
                  <c:pt idx="240">
                    <c:v>1</c:v>
                  </c:pt>
                  <c:pt idx="241">
                    <c:v>2</c:v>
                  </c:pt>
                  <c:pt idx="242">
                    <c:v>3</c:v>
                  </c:pt>
                  <c:pt idx="243">
                    <c:v>4</c:v>
                  </c:pt>
                  <c:pt idx="244">
                    <c:v>5</c:v>
                  </c:pt>
                  <c:pt idx="245">
                    <c:v>6</c:v>
                  </c:pt>
                  <c:pt idx="246">
                    <c:v>7</c:v>
                  </c:pt>
                  <c:pt idx="247">
                    <c:v>8</c:v>
                  </c:pt>
                  <c:pt idx="248">
                    <c:v>9</c:v>
                  </c:pt>
                  <c:pt idx="249">
                    <c:v>10</c:v>
                  </c:pt>
                  <c:pt idx="250">
                    <c:v>11</c:v>
                  </c:pt>
                  <c:pt idx="251">
                    <c:v>12</c:v>
                  </c:pt>
                  <c:pt idx="252">
                    <c:v>1</c:v>
                  </c:pt>
                  <c:pt idx="253">
                    <c:v>2</c:v>
                  </c:pt>
                  <c:pt idx="254">
                    <c:v>3</c:v>
                  </c:pt>
                  <c:pt idx="255">
                    <c:v>4</c:v>
                  </c:pt>
                  <c:pt idx="256">
                    <c:v>5</c:v>
                  </c:pt>
                  <c:pt idx="257">
                    <c:v>6</c:v>
                  </c:pt>
                  <c:pt idx="258">
                    <c:v>7</c:v>
                  </c:pt>
                  <c:pt idx="259">
                    <c:v>8</c:v>
                  </c:pt>
                  <c:pt idx="260">
                    <c:v>9</c:v>
                  </c:pt>
                  <c:pt idx="261">
                    <c:v>10</c:v>
                  </c:pt>
                  <c:pt idx="262">
                    <c:v>11</c:v>
                  </c:pt>
                  <c:pt idx="263">
                    <c:v>12</c:v>
                  </c:pt>
                  <c:pt idx="264">
                    <c:v>1</c:v>
                  </c:pt>
                  <c:pt idx="265">
                    <c:v>2</c:v>
                  </c:pt>
                  <c:pt idx="266">
                    <c:v>3</c:v>
                  </c:pt>
                  <c:pt idx="267">
                    <c:v>4</c:v>
                  </c:pt>
                  <c:pt idx="268">
                    <c:v>5</c:v>
                  </c:pt>
                  <c:pt idx="269">
                    <c:v>6</c:v>
                  </c:pt>
                  <c:pt idx="270">
                    <c:v>7</c:v>
                  </c:pt>
                  <c:pt idx="271">
                    <c:v>8</c:v>
                  </c:pt>
                  <c:pt idx="272">
                    <c:v>9</c:v>
                  </c:pt>
                  <c:pt idx="273">
                    <c:v>10</c:v>
                  </c:pt>
                  <c:pt idx="274">
                    <c:v>11</c:v>
                  </c:pt>
                  <c:pt idx="275">
                    <c:v>12</c:v>
                  </c:pt>
                  <c:pt idx="276">
                    <c:v>1</c:v>
                  </c:pt>
                  <c:pt idx="277">
                    <c:v>2</c:v>
                  </c:pt>
                  <c:pt idx="278">
                    <c:v>3</c:v>
                  </c:pt>
                  <c:pt idx="279">
                    <c:v>4</c:v>
                  </c:pt>
                  <c:pt idx="280">
                    <c:v>5</c:v>
                  </c:pt>
                  <c:pt idx="281">
                    <c:v>6</c:v>
                  </c:pt>
                  <c:pt idx="282">
                    <c:v>7</c:v>
                  </c:pt>
                  <c:pt idx="283">
                    <c:v>8</c:v>
                  </c:pt>
                  <c:pt idx="284">
                    <c:v>9</c:v>
                  </c:pt>
                  <c:pt idx="285">
                    <c:v>10</c:v>
                  </c:pt>
                  <c:pt idx="286">
                    <c:v>11</c:v>
                  </c:pt>
                  <c:pt idx="287">
                    <c:v>12</c:v>
                  </c:pt>
                  <c:pt idx="288">
                    <c:v>1</c:v>
                  </c:pt>
                  <c:pt idx="289">
                    <c:v>2</c:v>
                  </c:pt>
                  <c:pt idx="290">
                    <c:v>3</c:v>
                  </c:pt>
                  <c:pt idx="291">
                    <c:v>4</c:v>
                  </c:pt>
                  <c:pt idx="292">
                    <c:v>5</c:v>
                  </c:pt>
                  <c:pt idx="293">
                    <c:v>6</c:v>
                  </c:pt>
                  <c:pt idx="294">
                    <c:v>7</c:v>
                  </c:pt>
                  <c:pt idx="295">
                    <c:v>8</c:v>
                  </c:pt>
                  <c:pt idx="296">
                    <c:v>9</c:v>
                  </c:pt>
                  <c:pt idx="297">
                    <c:v>10</c:v>
                  </c:pt>
                  <c:pt idx="298">
                    <c:v>11</c:v>
                  </c:pt>
                  <c:pt idx="299">
                    <c:v>12</c:v>
                  </c:pt>
                  <c:pt idx="300">
                    <c:v>1</c:v>
                  </c:pt>
                  <c:pt idx="301">
                    <c:v>2</c:v>
                  </c:pt>
                  <c:pt idx="302">
                    <c:v>3</c:v>
                  </c:pt>
                  <c:pt idx="303">
                    <c:v>4</c:v>
                  </c:pt>
                  <c:pt idx="304">
                    <c:v>5</c:v>
                  </c:pt>
                  <c:pt idx="305">
                    <c:v>6</c:v>
                  </c:pt>
                  <c:pt idx="306">
                    <c:v>7</c:v>
                  </c:pt>
                  <c:pt idx="307">
                    <c:v>8</c:v>
                  </c:pt>
                  <c:pt idx="308">
                    <c:v>9</c:v>
                  </c:pt>
                  <c:pt idx="309">
                    <c:v>10</c:v>
                  </c:pt>
                  <c:pt idx="310">
                    <c:v>11</c:v>
                  </c:pt>
                  <c:pt idx="311">
                    <c:v>12</c:v>
                  </c:pt>
                  <c:pt idx="312">
                    <c:v>1</c:v>
                  </c:pt>
                  <c:pt idx="313">
                    <c:v>2</c:v>
                  </c:pt>
                  <c:pt idx="314">
                    <c:v>3</c:v>
                  </c:pt>
                  <c:pt idx="315">
                    <c:v>4</c:v>
                  </c:pt>
                  <c:pt idx="316">
                    <c:v>5</c:v>
                  </c:pt>
                  <c:pt idx="317">
                    <c:v>6</c:v>
                  </c:pt>
                  <c:pt idx="318">
                    <c:v>7</c:v>
                  </c:pt>
                  <c:pt idx="319">
                    <c:v>8</c:v>
                  </c:pt>
                  <c:pt idx="320">
                    <c:v>9</c:v>
                  </c:pt>
                  <c:pt idx="321">
                    <c:v>10</c:v>
                  </c:pt>
                  <c:pt idx="322">
                    <c:v>11</c:v>
                  </c:pt>
                  <c:pt idx="323">
                    <c:v>12</c:v>
                  </c:pt>
                  <c:pt idx="324">
                    <c:v>1</c:v>
                  </c:pt>
                  <c:pt idx="325">
                    <c:v>2</c:v>
                  </c:pt>
                  <c:pt idx="326">
                    <c:v>3</c:v>
                  </c:pt>
                  <c:pt idx="327">
                    <c:v>4</c:v>
                  </c:pt>
                  <c:pt idx="328">
                    <c:v>5</c:v>
                  </c:pt>
                  <c:pt idx="329">
                    <c:v>6</c:v>
                  </c:pt>
                  <c:pt idx="330">
                    <c:v>7</c:v>
                  </c:pt>
                  <c:pt idx="331">
                    <c:v>8</c:v>
                  </c:pt>
                  <c:pt idx="332">
                    <c:v>9</c:v>
                  </c:pt>
                  <c:pt idx="333">
                    <c:v>10</c:v>
                  </c:pt>
                  <c:pt idx="334">
                    <c:v>11</c:v>
                  </c:pt>
                  <c:pt idx="335">
                    <c:v>12</c:v>
                  </c:pt>
                  <c:pt idx="336">
                    <c:v>1</c:v>
                  </c:pt>
                  <c:pt idx="337">
                    <c:v>2</c:v>
                  </c:pt>
                  <c:pt idx="338">
                    <c:v>3</c:v>
                  </c:pt>
                  <c:pt idx="339">
                    <c:v>4</c:v>
                  </c:pt>
                  <c:pt idx="340">
                    <c:v>5</c:v>
                  </c:pt>
                  <c:pt idx="341">
                    <c:v>6</c:v>
                  </c:pt>
                  <c:pt idx="342">
                    <c:v>7</c:v>
                  </c:pt>
                  <c:pt idx="343">
                    <c:v>8</c:v>
                  </c:pt>
                  <c:pt idx="344">
                    <c:v>9</c:v>
                  </c:pt>
                  <c:pt idx="345">
                    <c:v>10</c:v>
                  </c:pt>
                  <c:pt idx="346">
                    <c:v>11</c:v>
                  </c:pt>
                  <c:pt idx="347">
                    <c:v>12</c:v>
                  </c:pt>
                  <c:pt idx="348">
                    <c:v>1</c:v>
                  </c:pt>
                  <c:pt idx="349">
                    <c:v>2</c:v>
                  </c:pt>
                  <c:pt idx="350">
                    <c:v>3</c:v>
                  </c:pt>
                  <c:pt idx="351">
                    <c:v>4</c:v>
                  </c:pt>
                  <c:pt idx="352">
                    <c:v>5</c:v>
                  </c:pt>
                  <c:pt idx="353">
                    <c:v>6</c:v>
                  </c:pt>
                  <c:pt idx="354">
                    <c:v>7</c:v>
                  </c:pt>
                  <c:pt idx="355">
                    <c:v>8</c:v>
                  </c:pt>
                  <c:pt idx="356">
                    <c:v>9</c:v>
                  </c:pt>
                  <c:pt idx="357">
                    <c:v>10</c:v>
                  </c:pt>
                  <c:pt idx="358">
                    <c:v>11</c:v>
                  </c:pt>
                  <c:pt idx="359">
                    <c:v>12</c:v>
                  </c:pt>
                  <c:pt idx="360">
                    <c:v>1</c:v>
                  </c:pt>
                  <c:pt idx="361">
                    <c:v>2</c:v>
                  </c:pt>
                  <c:pt idx="362">
                    <c:v>3</c:v>
                  </c:pt>
                  <c:pt idx="363">
                    <c:v>4</c:v>
                  </c:pt>
                  <c:pt idx="364">
                    <c:v>5</c:v>
                  </c:pt>
                  <c:pt idx="365">
                    <c:v>6</c:v>
                  </c:pt>
                  <c:pt idx="366">
                    <c:v>7</c:v>
                  </c:pt>
                  <c:pt idx="367">
                    <c:v>8</c:v>
                  </c:pt>
                  <c:pt idx="368">
                    <c:v>9</c:v>
                  </c:pt>
                  <c:pt idx="369">
                    <c:v>10</c:v>
                  </c:pt>
                  <c:pt idx="370">
                    <c:v>11</c:v>
                  </c:pt>
                  <c:pt idx="371">
                    <c:v>12</c:v>
                  </c:pt>
                  <c:pt idx="372">
                    <c:v>1</c:v>
                  </c:pt>
                  <c:pt idx="373">
                    <c:v>2</c:v>
                  </c:pt>
                  <c:pt idx="374">
                    <c:v>3</c:v>
                  </c:pt>
                  <c:pt idx="375">
                    <c:v>4</c:v>
                  </c:pt>
                  <c:pt idx="376">
                    <c:v>5</c:v>
                  </c:pt>
                  <c:pt idx="377">
                    <c:v>6</c:v>
                  </c:pt>
                  <c:pt idx="378">
                    <c:v>7</c:v>
                  </c:pt>
                  <c:pt idx="379">
                    <c:v>8</c:v>
                  </c:pt>
                  <c:pt idx="380">
                    <c:v>9</c:v>
                  </c:pt>
                  <c:pt idx="381">
                    <c:v>10</c:v>
                  </c:pt>
                  <c:pt idx="382">
                    <c:v>11</c:v>
                  </c:pt>
                  <c:pt idx="383">
                    <c:v>12</c:v>
                  </c:pt>
                  <c:pt idx="384">
                    <c:v>1</c:v>
                  </c:pt>
                  <c:pt idx="385">
                    <c:v>2</c:v>
                  </c:pt>
                  <c:pt idx="386">
                    <c:v>3</c:v>
                  </c:pt>
                  <c:pt idx="387">
                    <c:v>4</c:v>
                  </c:pt>
                  <c:pt idx="388">
                    <c:v>5</c:v>
                  </c:pt>
                  <c:pt idx="389">
                    <c:v>6</c:v>
                  </c:pt>
                  <c:pt idx="390">
                    <c:v>7</c:v>
                  </c:pt>
                  <c:pt idx="391">
                    <c:v>8</c:v>
                  </c:pt>
                  <c:pt idx="392">
                    <c:v>9</c:v>
                  </c:pt>
                  <c:pt idx="393">
                    <c:v>10</c:v>
                  </c:pt>
                  <c:pt idx="394">
                    <c:v>11</c:v>
                  </c:pt>
                  <c:pt idx="395">
                    <c:v>12</c:v>
                  </c:pt>
                  <c:pt idx="396">
                    <c:v>1</c:v>
                  </c:pt>
                  <c:pt idx="397">
                    <c:v>2</c:v>
                  </c:pt>
                  <c:pt idx="398">
                    <c:v>3</c:v>
                  </c:pt>
                  <c:pt idx="399">
                    <c:v>4</c:v>
                  </c:pt>
                  <c:pt idx="400">
                    <c:v>5</c:v>
                  </c:pt>
                  <c:pt idx="401">
                    <c:v>6</c:v>
                  </c:pt>
                  <c:pt idx="402">
                    <c:v>7</c:v>
                  </c:pt>
                  <c:pt idx="403">
                    <c:v>8</c:v>
                  </c:pt>
                  <c:pt idx="404">
                    <c:v>9</c:v>
                  </c:pt>
                  <c:pt idx="405">
                    <c:v>10</c:v>
                  </c:pt>
                  <c:pt idx="406">
                    <c:v>11</c:v>
                  </c:pt>
                  <c:pt idx="407">
                    <c:v>12</c:v>
                  </c:pt>
                  <c:pt idx="408">
                    <c:v>1</c:v>
                  </c:pt>
                  <c:pt idx="409">
                    <c:v>2</c:v>
                  </c:pt>
                  <c:pt idx="410">
                    <c:v>3</c:v>
                  </c:pt>
                  <c:pt idx="411">
                    <c:v>4</c:v>
                  </c:pt>
                  <c:pt idx="412">
                    <c:v>5</c:v>
                  </c:pt>
                  <c:pt idx="413">
                    <c:v>6</c:v>
                  </c:pt>
                  <c:pt idx="414">
                    <c:v>7</c:v>
                  </c:pt>
                  <c:pt idx="415">
                    <c:v>8</c:v>
                  </c:pt>
                  <c:pt idx="416">
                    <c:v>9</c:v>
                  </c:pt>
                  <c:pt idx="417">
                    <c:v>10</c:v>
                  </c:pt>
                  <c:pt idx="418">
                    <c:v>11</c:v>
                  </c:pt>
                  <c:pt idx="419">
                    <c:v>12</c:v>
                  </c:pt>
                  <c:pt idx="420">
                    <c:v>1</c:v>
                  </c:pt>
                  <c:pt idx="421">
                    <c:v>2</c:v>
                  </c:pt>
                  <c:pt idx="422">
                    <c:v>3</c:v>
                  </c:pt>
                  <c:pt idx="423">
                    <c:v>4</c:v>
                  </c:pt>
                  <c:pt idx="424">
                    <c:v>5</c:v>
                  </c:pt>
                  <c:pt idx="425">
                    <c:v>6</c:v>
                  </c:pt>
                  <c:pt idx="426">
                    <c:v>7</c:v>
                  </c:pt>
                  <c:pt idx="427">
                    <c:v>8</c:v>
                  </c:pt>
                  <c:pt idx="428">
                    <c:v>9</c:v>
                  </c:pt>
                  <c:pt idx="429">
                    <c:v>10</c:v>
                  </c:pt>
                  <c:pt idx="430">
                    <c:v>11</c:v>
                  </c:pt>
                  <c:pt idx="431">
                    <c:v>12</c:v>
                  </c:pt>
                  <c:pt idx="432">
                    <c:v>1</c:v>
                  </c:pt>
                  <c:pt idx="433">
                    <c:v>2</c:v>
                  </c:pt>
                  <c:pt idx="434">
                    <c:v>3</c:v>
                  </c:pt>
                  <c:pt idx="435">
                    <c:v>4</c:v>
                  </c:pt>
                  <c:pt idx="436">
                    <c:v>5</c:v>
                  </c:pt>
                  <c:pt idx="437">
                    <c:v>6</c:v>
                  </c:pt>
                  <c:pt idx="438">
                    <c:v>7</c:v>
                  </c:pt>
                  <c:pt idx="439">
                    <c:v>8</c:v>
                  </c:pt>
                  <c:pt idx="440">
                    <c:v>9</c:v>
                  </c:pt>
                  <c:pt idx="441">
                    <c:v>10</c:v>
                  </c:pt>
                  <c:pt idx="442">
                    <c:v>11</c:v>
                  </c:pt>
                  <c:pt idx="443">
                    <c:v>12</c:v>
                  </c:pt>
                  <c:pt idx="444">
                    <c:v>1</c:v>
                  </c:pt>
                  <c:pt idx="445">
                    <c:v>2</c:v>
                  </c:pt>
                  <c:pt idx="446">
                    <c:v>3</c:v>
                  </c:pt>
                  <c:pt idx="447">
                    <c:v>4</c:v>
                  </c:pt>
                  <c:pt idx="448">
                    <c:v>5</c:v>
                  </c:pt>
                  <c:pt idx="449">
                    <c:v>6</c:v>
                  </c:pt>
                  <c:pt idx="450">
                    <c:v>7</c:v>
                  </c:pt>
                  <c:pt idx="451">
                    <c:v>8</c:v>
                  </c:pt>
                  <c:pt idx="452">
                    <c:v>9</c:v>
                  </c:pt>
                  <c:pt idx="453">
                    <c:v>10</c:v>
                  </c:pt>
                  <c:pt idx="454">
                    <c:v>11</c:v>
                  </c:pt>
                  <c:pt idx="455">
                    <c:v>12</c:v>
                  </c:pt>
                  <c:pt idx="456">
                    <c:v>1</c:v>
                  </c:pt>
                  <c:pt idx="457">
                    <c:v>2</c:v>
                  </c:pt>
                  <c:pt idx="458">
                    <c:v>3</c:v>
                  </c:pt>
                  <c:pt idx="459">
                    <c:v>4</c:v>
                  </c:pt>
                  <c:pt idx="460">
                    <c:v>5</c:v>
                  </c:pt>
                  <c:pt idx="461">
                    <c:v>6</c:v>
                  </c:pt>
                  <c:pt idx="462">
                    <c:v>7</c:v>
                  </c:pt>
                  <c:pt idx="463">
                    <c:v>8</c:v>
                  </c:pt>
                  <c:pt idx="464">
                    <c:v>9</c:v>
                  </c:pt>
                  <c:pt idx="465">
                    <c:v>10</c:v>
                  </c:pt>
                  <c:pt idx="466">
                    <c:v>11</c:v>
                  </c:pt>
                  <c:pt idx="467">
                    <c:v>12</c:v>
                  </c:pt>
                  <c:pt idx="468">
                    <c:v>1</c:v>
                  </c:pt>
                  <c:pt idx="469">
                    <c:v>2</c:v>
                  </c:pt>
                  <c:pt idx="470">
                    <c:v>3</c:v>
                  </c:pt>
                  <c:pt idx="471">
                    <c:v>4</c:v>
                  </c:pt>
                  <c:pt idx="472">
                    <c:v>5</c:v>
                  </c:pt>
                  <c:pt idx="473">
                    <c:v>6</c:v>
                  </c:pt>
                  <c:pt idx="474">
                    <c:v>7</c:v>
                  </c:pt>
                  <c:pt idx="475">
                    <c:v>8</c:v>
                  </c:pt>
                  <c:pt idx="476">
                    <c:v>9</c:v>
                  </c:pt>
                  <c:pt idx="477">
                    <c:v>10</c:v>
                  </c:pt>
                  <c:pt idx="478">
                    <c:v>11</c:v>
                  </c:pt>
                  <c:pt idx="479">
                    <c:v>12</c:v>
                  </c:pt>
                  <c:pt idx="480">
                    <c:v>1</c:v>
                  </c:pt>
                  <c:pt idx="481">
                    <c:v>2</c:v>
                  </c:pt>
                  <c:pt idx="482">
                    <c:v>3</c:v>
                  </c:pt>
                  <c:pt idx="483">
                    <c:v>4</c:v>
                  </c:pt>
                  <c:pt idx="484">
                    <c:v>5</c:v>
                  </c:pt>
                  <c:pt idx="485">
                    <c:v>6</c:v>
                  </c:pt>
                  <c:pt idx="486">
                    <c:v>7</c:v>
                  </c:pt>
                  <c:pt idx="487">
                    <c:v>8</c:v>
                  </c:pt>
                  <c:pt idx="488">
                    <c:v>9</c:v>
                  </c:pt>
                  <c:pt idx="489">
                    <c:v>10</c:v>
                  </c:pt>
                  <c:pt idx="490">
                    <c:v>11</c:v>
                  </c:pt>
                  <c:pt idx="491">
                    <c:v>12</c:v>
                  </c:pt>
                  <c:pt idx="492">
                    <c:v>1</c:v>
                  </c:pt>
                  <c:pt idx="493">
                    <c:v>2</c:v>
                  </c:pt>
                  <c:pt idx="494">
                    <c:v>3</c:v>
                  </c:pt>
                  <c:pt idx="495">
                    <c:v>4</c:v>
                  </c:pt>
                  <c:pt idx="496">
                    <c:v>5</c:v>
                  </c:pt>
                  <c:pt idx="497">
                    <c:v>6</c:v>
                  </c:pt>
                  <c:pt idx="498">
                    <c:v>7</c:v>
                  </c:pt>
                  <c:pt idx="499">
                    <c:v>8</c:v>
                  </c:pt>
                  <c:pt idx="500">
                    <c:v>9</c:v>
                  </c:pt>
                  <c:pt idx="501">
                    <c:v>10</c:v>
                  </c:pt>
                  <c:pt idx="502">
                    <c:v>11</c:v>
                  </c:pt>
                  <c:pt idx="503">
                    <c:v>12</c:v>
                  </c:pt>
                  <c:pt idx="504">
                    <c:v>1</c:v>
                  </c:pt>
                  <c:pt idx="505">
                    <c:v>2</c:v>
                  </c:pt>
                  <c:pt idx="506">
                    <c:v>3</c:v>
                  </c:pt>
                  <c:pt idx="507">
                    <c:v>4</c:v>
                  </c:pt>
                  <c:pt idx="508">
                    <c:v>5</c:v>
                  </c:pt>
                  <c:pt idx="509">
                    <c:v>6</c:v>
                  </c:pt>
                  <c:pt idx="510">
                    <c:v>7</c:v>
                  </c:pt>
                  <c:pt idx="511">
                    <c:v>8</c:v>
                  </c:pt>
                  <c:pt idx="512">
                    <c:v>9</c:v>
                  </c:pt>
                  <c:pt idx="513">
                    <c:v>10</c:v>
                  </c:pt>
                  <c:pt idx="514">
                    <c:v>11</c:v>
                  </c:pt>
                  <c:pt idx="515">
                    <c:v>12</c:v>
                  </c:pt>
                  <c:pt idx="516">
                    <c:v>1</c:v>
                  </c:pt>
                  <c:pt idx="517">
                    <c:v>2</c:v>
                  </c:pt>
                  <c:pt idx="518">
                    <c:v>3</c:v>
                  </c:pt>
                  <c:pt idx="519">
                    <c:v>4</c:v>
                  </c:pt>
                  <c:pt idx="520">
                    <c:v>5</c:v>
                  </c:pt>
                  <c:pt idx="521">
                    <c:v>6</c:v>
                  </c:pt>
                  <c:pt idx="522">
                    <c:v>7</c:v>
                  </c:pt>
                  <c:pt idx="523">
                    <c:v>8</c:v>
                  </c:pt>
                  <c:pt idx="524">
                    <c:v>9</c:v>
                  </c:pt>
                  <c:pt idx="525">
                    <c:v>10</c:v>
                  </c:pt>
                  <c:pt idx="526">
                    <c:v>11</c:v>
                  </c:pt>
                  <c:pt idx="527">
                    <c:v>12</c:v>
                  </c:pt>
                  <c:pt idx="528">
                    <c:v>1</c:v>
                  </c:pt>
                  <c:pt idx="529">
                    <c:v>2</c:v>
                  </c:pt>
                  <c:pt idx="530">
                    <c:v>3</c:v>
                  </c:pt>
                  <c:pt idx="531">
                    <c:v>4</c:v>
                  </c:pt>
                  <c:pt idx="532">
                    <c:v>5</c:v>
                  </c:pt>
                  <c:pt idx="533">
                    <c:v>6</c:v>
                  </c:pt>
                  <c:pt idx="534">
                    <c:v>7</c:v>
                  </c:pt>
                  <c:pt idx="535">
                    <c:v>8</c:v>
                  </c:pt>
                  <c:pt idx="536">
                    <c:v>9</c:v>
                  </c:pt>
                  <c:pt idx="537">
                    <c:v>10</c:v>
                  </c:pt>
                  <c:pt idx="538">
                    <c:v>11</c:v>
                  </c:pt>
                  <c:pt idx="539">
                    <c:v>12</c:v>
                  </c:pt>
                  <c:pt idx="540">
                    <c:v>1</c:v>
                  </c:pt>
                  <c:pt idx="541">
                    <c:v>2</c:v>
                  </c:pt>
                  <c:pt idx="542">
                    <c:v>3</c:v>
                  </c:pt>
                  <c:pt idx="543">
                    <c:v>4</c:v>
                  </c:pt>
                  <c:pt idx="544">
                    <c:v>5</c:v>
                  </c:pt>
                  <c:pt idx="545">
                    <c:v>6</c:v>
                  </c:pt>
                  <c:pt idx="546">
                    <c:v>7</c:v>
                  </c:pt>
                  <c:pt idx="547">
                    <c:v>8</c:v>
                  </c:pt>
                  <c:pt idx="548">
                    <c:v>9</c:v>
                  </c:pt>
                  <c:pt idx="549">
                    <c:v>10</c:v>
                  </c:pt>
                  <c:pt idx="550">
                    <c:v>11</c:v>
                  </c:pt>
                  <c:pt idx="551">
                    <c:v>12</c:v>
                  </c:pt>
                  <c:pt idx="552">
                    <c:v>1</c:v>
                  </c:pt>
                  <c:pt idx="553">
                    <c:v>2</c:v>
                  </c:pt>
                  <c:pt idx="554">
                    <c:v>3</c:v>
                  </c:pt>
                  <c:pt idx="555">
                    <c:v>4</c:v>
                  </c:pt>
                  <c:pt idx="556">
                    <c:v>5</c:v>
                  </c:pt>
                  <c:pt idx="557">
                    <c:v>6</c:v>
                  </c:pt>
                  <c:pt idx="558">
                    <c:v>7</c:v>
                  </c:pt>
                  <c:pt idx="559">
                    <c:v>8</c:v>
                  </c:pt>
                  <c:pt idx="560">
                    <c:v>9</c:v>
                  </c:pt>
                  <c:pt idx="561">
                    <c:v>10</c:v>
                  </c:pt>
                  <c:pt idx="562">
                    <c:v>11</c:v>
                  </c:pt>
                  <c:pt idx="563">
                    <c:v>12</c:v>
                  </c:pt>
                  <c:pt idx="564">
                    <c:v>1</c:v>
                  </c:pt>
                  <c:pt idx="565">
                    <c:v>2</c:v>
                  </c:pt>
                  <c:pt idx="566">
                    <c:v>3</c:v>
                  </c:pt>
                  <c:pt idx="567">
                    <c:v>4</c:v>
                  </c:pt>
                  <c:pt idx="568">
                    <c:v>5</c:v>
                  </c:pt>
                </c:lvl>
                <c:lvl>
                  <c:pt idx="0">
                    <c:v>1978</c:v>
                  </c:pt>
                  <c:pt idx="12">
                    <c:v>1979</c:v>
                  </c:pt>
                  <c:pt idx="24">
                    <c:v>1980</c:v>
                  </c:pt>
                  <c:pt idx="36">
                    <c:v>1981</c:v>
                  </c:pt>
                  <c:pt idx="48">
                    <c:v>1982</c:v>
                  </c:pt>
                  <c:pt idx="60">
                    <c:v>1983</c:v>
                  </c:pt>
                  <c:pt idx="72">
                    <c:v>1984</c:v>
                  </c:pt>
                  <c:pt idx="84">
                    <c:v>1985</c:v>
                  </c:pt>
                  <c:pt idx="96">
                    <c:v>1986</c:v>
                  </c:pt>
                  <c:pt idx="108">
                    <c:v>1987</c:v>
                  </c:pt>
                  <c:pt idx="120">
                    <c:v>1988</c:v>
                  </c:pt>
                  <c:pt idx="132">
                    <c:v>1989</c:v>
                  </c:pt>
                  <c:pt idx="144">
                    <c:v>1990</c:v>
                  </c:pt>
                  <c:pt idx="156">
                    <c:v>1991</c:v>
                  </c:pt>
                  <c:pt idx="168">
                    <c:v>1992</c:v>
                  </c:pt>
                  <c:pt idx="180">
                    <c:v>1993</c:v>
                  </c:pt>
                  <c:pt idx="192">
                    <c:v>1994</c:v>
                  </c:pt>
                  <c:pt idx="204">
                    <c:v>1995</c:v>
                  </c:pt>
                  <c:pt idx="216">
                    <c:v>1996</c:v>
                  </c:pt>
                  <c:pt idx="228">
                    <c:v>1997</c:v>
                  </c:pt>
                  <c:pt idx="240">
                    <c:v>1998</c:v>
                  </c:pt>
                  <c:pt idx="252">
                    <c:v>1999</c:v>
                  </c:pt>
                  <c:pt idx="264">
                    <c:v>2000</c:v>
                  </c:pt>
                  <c:pt idx="276">
                    <c:v>2001</c:v>
                  </c:pt>
                  <c:pt idx="288">
                    <c:v>2002</c:v>
                  </c:pt>
                  <c:pt idx="300">
                    <c:v>2003</c:v>
                  </c:pt>
                  <c:pt idx="312">
                    <c:v>2004</c:v>
                  </c:pt>
                  <c:pt idx="324">
                    <c:v>2005</c:v>
                  </c:pt>
                  <c:pt idx="336">
                    <c:v>2006</c:v>
                  </c:pt>
                  <c:pt idx="348">
                    <c:v>2007</c:v>
                  </c:pt>
                  <c:pt idx="360">
                    <c:v>2008</c:v>
                  </c:pt>
                  <c:pt idx="372">
                    <c:v>2009</c:v>
                  </c:pt>
                  <c:pt idx="384">
                    <c:v>2010</c:v>
                  </c:pt>
                  <c:pt idx="396">
                    <c:v>2011</c:v>
                  </c:pt>
                  <c:pt idx="408">
                    <c:v>2012</c:v>
                  </c:pt>
                  <c:pt idx="420">
                    <c:v>2013</c:v>
                  </c:pt>
                  <c:pt idx="432">
                    <c:v>2014</c:v>
                  </c:pt>
                  <c:pt idx="444">
                    <c:v>2015</c:v>
                  </c:pt>
                  <c:pt idx="456">
                    <c:v>2016</c:v>
                  </c:pt>
                  <c:pt idx="468">
                    <c:v>2017</c:v>
                  </c:pt>
                  <c:pt idx="480">
                    <c:v>2018</c:v>
                  </c:pt>
                  <c:pt idx="492">
                    <c:v>2019</c:v>
                  </c:pt>
                  <c:pt idx="504">
                    <c:v>2020</c:v>
                  </c:pt>
                  <c:pt idx="516">
                    <c:v>2021</c:v>
                  </c:pt>
                  <c:pt idx="528">
                    <c:v>2022</c:v>
                  </c:pt>
                  <c:pt idx="540">
                    <c:v>2023</c:v>
                  </c:pt>
                  <c:pt idx="552">
                    <c:v>2024</c:v>
                  </c:pt>
                  <c:pt idx="564">
                    <c:v>2025</c:v>
                  </c:pt>
                </c:lvl>
              </c:multiLvlStrCache>
            </c:multiLvlStrRef>
          </c:cat>
          <c:val>
            <c:numRef>
              <c:f>Decomp!$C$3:$C$571</c:f>
              <c:numCache>
                <c:formatCode>#,##0.0_ ;[Red]\-#,##0.0\ </c:formatCode>
                <c:ptCount val="569"/>
                <c:pt idx="0">
                  <c:v>48.4</c:v>
                </c:pt>
                <c:pt idx="1">
                  <c:v>49.9</c:v>
                </c:pt>
                <c:pt idx="2">
                  <c:v>60.2</c:v>
                </c:pt>
                <c:pt idx="3">
                  <c:v>54.7</c:v>
                </c:pt>
                <c:pt idx="4">
                  <c:v>56</c:v>
                </c:pt>
                <c:pt idx="5">
                  <c:v>59.2</c:v>
                </c:pt>
                <c:pt idx="6">
                  <c:v>55.8</c:v>
                </c:pt>
                <c:pt idx="7">
                  <c:v>45.9</c:v>
                </c:pt>
                <c:pt idx="8">
                  <c:v>57.5</c:v>
                </c:pt>
                <c:pt idx="9">
                  <c:v>58.5</c:v>
                </c:pt>
                <c:pt idx="10">
                  <c:v>59.2</c:v>
                </c:pt>
                <c:pt idx="11">
                  <c:v>54.1</c:v>
                </c:pt>
                <c:pt idx="12">
                  <c:v>50</c:v>
                </c:pt>
                <c:pt idx="13">
                  <c:v>54.2</c:v>
                </c:pt>
                <c:pt idx="14">
                  <c:v>58.6</c:v>
                </c:pt>
                <c:pt idx="15">
                  <c:v>56.5</c:v>
                </c:pt>
                <c:pt idx="16">
                  <c:v>61.5</c:v>
                </c:pt>
                <c:pt idx="17">
                  <c:v>61.9</c:v>
                </c:pt>
                <c:pt idx="18">
                  <c:v>62</c:v>
                </c:pt>
                <c:pt idx="19">
                  <c:v>49.9</c:v>
                </c:pt>
                <c:pt idx="20">
                  <c:v>59.4</c:v>
                </c:pt>
                <c:pt idx="21">
                  <c:v>67.7</c:v>
                </c:pt>
                <c:pt idx="22">
                  <c:v>67.3</c:v>
                </c:pt>
                <c:pt idx="23">
                  <c:v>62</c:v>
                </c:pt>
                <c:pt idx="24">
                  <c:v>56.8</c:v>
                </c:pt>
                <c:pt idx="25">
                  <c:v>66.7</c:v>
                </c:pt>
                <c:pt idx="26">
                  <c:v>67.400000000000006</c:v>
                </c:pt>
                <c:pt idx="27">
                  <c:v>70.7</c:v>
                </c:pt>
                <c:pt idx="28">
                  <c:v>66.5</c:v>
                </c:pt>
                <c:pt idx="29">
                  <c:v>71.400000000000006</c:v>
                </c:pt>
                <c:pt idx="30">
                  <c:v>76</c:v>
                </c:pt>
                <c:pt idx="31">
                  <c:v>51.6</c:v>
                </c:pt>
                <c:pt idx="32">
                  <c:v>74.099999999999994</c:v>
                </c:pt>
                <c:pt idx="33">
                  <c:v>73.400000000000006</c:v>
                </c:pt>
                <c:pt idx="34">
                  <c:v>64.8</c:v>
                </c:pt>
                <c:pt idx="35">
                  <c:v>67.5</c:v>
                </c:pt>
                <c:pt idx="36">
                  <c:v>61.9</c:v>
                </c:pt>
                <c:pt idx="37">
                  <c:v>64</c:v>
                </c:pt>
                <c:pt idx="38">
                  <c:v>71.099999999999994</c:v>
                </c:pt>
                <c:pt idx="39">
                  <c:v>72.3</c:v>
                </c:pt>
                <c:pt idx="40">
                  <c:v>65.7</c:v>
                </c:pt>
                <c:pt idx="41">
                  <c:v>72.8</c:v>
                </c:pt>
                <c:pt idx="42">
                  <c:v>72.8</c:v>
                </c:pt>
                <c:pt idx="43">
                  <c:v>47.3</c:v>
                </c:pt>
                <c:pt idx="44">
                  <c:v>69.8</c:v>
                </c:pt>
                <c:pt idx="45">
                  <c:v>70.8</c:v>
                </c:pt>
                <c:pt idx="46">
                  <c:v>68.900000000000006</c:v>
                </c:pt>
                <c:pt idx="47">
                  <c:v>67.3</c:v>
                </c:pt>
                <c:pt idx="48">
                  <c:v>58.5</c:v>
                </c:pt>
                <c:pt idx="49">
                  <c:v>65.099999999999994</c:v>
                </c:pt>
                <c:pt idx="50">
                  <c:v>74</c:v>
                </c:pt>
                <c:pt idx="51">
                  <c:v>69.900000000000006</c:v>
                </c:pt>
                <c:pt idx="52">
                  <c:v>64</c:v>
                </c:pt>
                <c:pt idx="53">
                  <c:v>72.7</c:v>
                </c:pt>
                <c:pt idx="54">
                  <c:v>72.5</c:v>
                </c:pt>
                <c:pt idx="55">
                  <c:v>49.8</c:v>
                </c:pt>
                <c:pt idx="56">
                  <c:v>70.599999999999994</c:v>
                </c:pt>
                <c:pt idx="57">
                  <c:v>66.900000000000006</c:v>
                </c:pt>
                <c:pt idx="58">
                  <c:v>68.900000000000006</c:v>
                </c:pt>
                <c:pt idx="59">
                  <c:v>63.4</c:v>
                </c:pt>
                <c:pt idx="60">
                  <c:v>61.1</c:v>
                </c:pt>
                <c:pt idx="61">
                  <c:v>67.599999999999994</c:v>
                </c:pt>
                <c:pt idx="62">
                  <c:v>77.5</c:v>
                </c:pt>
                <c:pt idx="63">
                  <c:v>68.7</c:v>
                </c:pt>
                <c:pt idx="64">
                  <c:v>67.3</c:v>
                </c:pt>
                <c:pt idx="65">
                  <c:v>74.2</c:v>
                </c:pt>
                <c:pt idx="66">
                  <c:v>74.900000000000006</c:v>
                </c:pt>
                <c:pt idx="67">
                  <c:v>54.4</c:v>
                </c:pt>
                <c:pt idx="68">
                  <c:v>75.900000000000006</c:v>
                </c:pt>
                <c:pt idx="69">
                  <c:v>68.7</c:v>
                </c:pt>
                <c:pt idx="70">
                  <c:v>75.5</c:v>
                </c:pt>
                <c:pt idx="71">
                  <c:v>69.8</c:v>
                </c:pt>
                <c:pt idx="72">
                  <c:v>62.6</c:v>
                </c:pt>
                <c:pt idx="73">
                  <c:v>71</c:v>
                </c:pt>
                <c:pt idx="74">
                  <c:v>72.8</c:v>
                </c:pt>
                <c:pt idx="75">
                  <c:v>69.099999999999994</c:v>
                </c:pt>
                <c:pt idx="76">
                  <c:v>72.7</c:v>
                </c:pt>
                <c:pt idx="77">
                  <c:v>73.599999999999994</c:v>
                </c:pt>
                <c:pt idx="78">
                  <c:v>73.5</c:v>
                </c:pt>
                <c:pt idx="79">
                  <c:v>55.2</c:v>
                </c:pt>
                <c:pt idx="80">
                  <c:v>66.900000000000006</c:v>
                </c:pt>
                <c:pt idx="81">
                  <c:v>71.599999999999994</c:v>
                </c:pt>
                <c:pt idx="82">
                  <c:v>71.5</c:v>
                </c:pt>
                <c:pt idx="83">
                  <c:v>66</c:v>
                </c:pt>
                <c:pt idx="84">
                  <c:v>65.099999999999994</c:v>
                </c:pt>
                <c:pt idx="85">
                  <c:v>71.8</c:v>
                </c:pt>
                <c:pt idx="86">
                  <c:v>77.7</c:v>
                </c:pt>
                <c:pt idx="87">
                  <c:v>77.7</c:v>
                </c:pt>
                <c:pt idx="88">
                  <c:v>74.900000000000006</c:v>
                </c:pt>
                <c:pt idx="89">
                  <c:v>75.8</c:v>
                </c:pt>
                <c:pt idx="90">
                  <c:v>80.2</c:v>
                </c:pt>
                <c:pt idx="91">
                  <c:v>59.2</c:v>
                </c:pt>
                <c:pt idx="92">
                  <c:v>74.099999999999994</c:v>
                </c:pt>
                <c:pt idx="93">
                  <c:v>83.6</c:v>
                </c:pt>
                <c:pt idx="94">
                  <c:v>79.099999999999994</c:v>
                </c:pt>
                <c:pt idx="95">
                  <c:v>74.8</c:v>
                </c:pt>
                <c:pt idx="96">
                  <c:v>71.7</c:v>
                </c:pt>
                <c:pt idx="97">
                  <c:v>76</c:v>
                </c:pt>
                <c:pt idx="98">
                  <c:v>79.5</c:v>
                </c:pt>
                <c:pt idx="99">
                  <c:v>79.7</c:v>
                </c:pt>
                <c:pt idx="100">
                  <c:v>75.8</c:v>
                </c:pt>
                <c:pt idx="101">
                  <c:v>80.3</c:v>
                </c:pt>
                <c:pt idx="102">
                  <c:v>86.9</c:v>
                </c:pt>
                <c:pt idx="103">
                  <c:v>58</c:v>
                </c:pt>
                <c:pt idx="104">
                  <c:v>79.7</c:v>
                </c:pt>
                <c:pt idx="105">
                  <c:v>80.3</c:v>
                </c:pt>
                <c:pt idx="106">
                  <c:v>71.900000000000006</c:v>
                </c:pt>
                <c:pt idx="107">
                  <c:v>73.599999999999994</c:v>
                </c:pt>
                <c:pt idx="108">
                  <c:v>69.3</c:v>
                </c:pt>
                <c:pt idx="109">
                  <c:v>75.7</c:v>
                </c:pt>
                <c:pt idx="110">
                  <c:v>83.1</c:v>
                </c:pt>
                <c:pt idx="111">
                  <c:v>76</c:v>
                </c:pt>
                <c:pt idx="112">
                  <c:v>67.599999999999994</c:v>
                </c:pt>
                <c:pt idx="113">
                  <c:v>81.900000000000006</c:v>
                </c:pt>
                <c:pt idx="114">
                  <c:v>85.9</c:v>
                </c:pt>
                <c:pt idx="115">
                  <c:v>62</c:v>
                </c:pt>
                <c:pt idx="116">
                  <c:v>86.9</c:v>
                </c:pt>
                <c:pt idx="117">
                  <c:v>86</c:v>
                </c:pt>
                <c:pt idx="118">
                  <c:v>78.7</c:v>
                </c:pt>
                <c:pt idx="119">
                  <c:v>77.400000000000006</c:v>
                </c:pt>
                <c:pt idx="120">
                  <c:v>71.400000000000006</c:v>
                </c:pt>
                <c:pt idx="121">
                  <c:v>82.9</c:v>
                </c:pt>
                <c:pt idx="122">
                  <c:v>89.7</c:v>
                </c:pt>
                <c:pt idx="123">
                  <c:v>82.1</c:v>
                </c:pt>
                <c:pt idx="124">
                  <c:v>70.599999999999994</c:v>
                </c:pt>
                <c:pt idx="125">
                  <c:v>85.6</c:v>
                </c:pt>
                <c:pt idx="126">
                  <c:v>84.4</c:v>
                </c:pt>
                <c:pt idx="127">
                  <c:v>61</c:v>
                </c:pt>
                <c:pt idx="128">
                  <c:v>91</c:v>
                </c:pt>
                <c:pt idx="129">
                  <c:v>86.9</c:v>
                </c:pt>
                <c:pt idx="130">
                  <c:v>89.6</c:v>
                </c:pt>
                <c:pt idx="131">
                  <c:v>82.6</c:v>
                </c:pt>
                <c:pt idx="132">
                  <c:v>81.7</c:v>
                </c:pt>
                <c:pt idx="133">
                  <c:v>84.6</c:v>
                </c:pt>
                <c:pt idx="134">
                  <c:v>103</c:v>
                </c:pt>
                <c:pt idx="135">
                  <c:v>91.1</c:v>
                </c:pt>
                <c:pt idx="136">
                  <c:v>83.6</c:v>
                </c:pt>
                <c:pt idx="137">
                  <c:v>101</c:v>
                </c:pt>
                <c:pt idx="138">
                  <c:v>95.9</c:v>
                </c:pt>
                <c:pt idx="139">
                  <c:v>80.8</c:v>
                </c:pt>
                <c:pt idx="140">
                  <c:v>100.8</c:v>
                </c:pt>
                <c:pt idx="141">
                  <c:v>100.3</c:v>
                </c:pt>
                <c:pt idx="142">
                  <c:v>102</c:v>
                </c:pt>
                <c:pt idx="143">
                  <c:v>96.1</c:v>
                </c:pt>
                <c:pt idx="144">
                  <c:v>86.7</c:v>
                </c:pt>
                <c:pt idx="145">
                  <c:v>103.1</c:v>
                </c:pt>
                <c:pt idx="146">
                  <c:v>112.6</c:v>
                </c:pt>
                <c:pt idx="147">
                  <c:v>101.2</c:v>
                </c:pt>
                <c:pt idx="148">
                  <c:v>98.8</c:v>
                </c:pt>
                <c:pt idx="149">
                  <c:v>107</c:v>
                </c:pt>
                <c:pt idx="150">
                  <c:v>110.6</c:v>
                </c:pt>
                <c:pt idx="151">
                  <c:v>90.1</c:v>
                </c:pt>
                <c:pt idx="152">
                  <c:v>105</c:v>
                </c:pt>
                <c:pt idx="153">
                  <c:v>118.3</c:v>
                </c:pt>
                <c:pt idx="154">
                  <c:v>109</c:v>
                </c:pt>
                <c:pt idx="155">
                  <c:v>103</c:v>
                </c:pt>
                <c:pt idx="156">
                  <c:v>99.3</c:v>
                </c:pt>
                <c:pt idx="157">
                  <c:v>105.8</c:v>
                </c:pt>
                <c:pt idx="158">
                  <c:v>106.7</c:v>
                </c:pt>
                <c:pt idx="159">
                  <c:v>95.3</c:v>
                </c:pt>
                <c:pt idx="160">
                  <c:v>95.3</c:v>
                </c:pt>
                <c:pt idx="161">
                  <c:v>99</c:v>
                </c:pt>
                <c:pt idx="162">
                  <c:v>117.7</c:v>
                </c:pt>
                <c:pt idx="163">
                  <c:v>87.9</c:v>
                </c:pt>
                <c:pt idx="164">
                  <c:v>106.4</c:v>
                </c:pt>
                <c:pt idx="165">
                  <c:v>117.4</c:v>
                </c:pt>
                <c:pt idx="166">
                  <c:v>117.4</c:v>
                </c:pt>
                <c:pt idx="167">
                  <c:v>108.8</c:v>
                </c:pt>
                <c:pt idx="168">
                  <c:v>104.6</c:v>
                </c:pt>
                <c:pt idx="169">
                  <c:v>105.8</c:v>
                </c:pt>
                <c:pt idx="170">
                  <c:v>117.5</c:v>
                </c:pt>
                <c:pt idx="171">
                  <c:v>102.1</c:v>
                </c:pt>
                <c:pt idx="172">
                  <c:v>93.6</c:v>
                </c:pt>
                <c:pt idx="173">
                  <c:v>108.7</c:v>
                </c:pt>
                <c:pt idx="174">
                  <c:v>115.7</c:v>
                </c:pt>
                <c:pt idx="175">
                  <c:v>80.3</c:v>
                </c:pt>
                <c:pt idx="176">
                  <c:v>114.5</c:v>
                </c:pt>
                <c:pt idx="177">
                  <c:v>106.6</c:v>
                </c:pt>
                <c:pt idx="178">
                  <c:v>109.8</c:v>
                </c:pt>
                <c:pt idx="179">
                  <c:v>100.4</c:v>
                </c:pt>
                <c:pt idx="180">
                  <c:v>95.9</c:v>
                </c:pt>
                <c:pt idx="181">
                  <c:v>112.2</c:v>
                </c:pt>
                <c:pt idx="182">
                  <c:v>125.1</c:v>
                </c:pt>
                <c:pt idx="183">
                  <c:v>97.1</c:v>
                </c:pt>
                <c:pt idx="184">
                  <c:v>90.4</c:v>
                </c:pt>
                <c:pt idx="185">
                  <c:v>102.9</c:v>
                </c:pt>
                <c:pt idx="186">
                  <c:v>107.5</c:v>
                </c:pt>
                <c:pt idx="187">
                  <c:v>79.400000000000006</c:v>
                </c:pt>
                <c:pt idx="188">
                  <c:v>109.6</c:v>
                </c:pt>
                <c:pt idx="189">
                  <c:v>100.3</c:v>
                </c:pt>
                <c:pt idx="190">
                  <c:v>105</c:v>
                </c:pt>
                <c:pt idx="191">
                  <c:v>88.9</c:v>
                </c:pt>
                <c:pt idx="192">
                  <c:v>86.9</c:v>
                </c:pt>
                <c:pt idx="193">
                  <c:v>98.7</c:v>
                </c:pt>
                <c:pt idx="194">
                  <c:v>115.4</c:v>
                </c:pt>
                <c:pt idx="195">
                  <c:v>88.4</c:v>
                </c:pt>
                <c:pt idx="196">
                  <c:v>78</c:v>
                </c:pt>
                <c:pt idx="197">
                  <c:v>102.8</c:v>
                </c:pt>
                <c:pt idx="198">
                  <c:v>98</c:v>
                </c:pt>
                <c:pt idx="199">
                  <c:v>74.400000000000006</c:v>
                </c:pt>
                <c:pt idx="200">
                  <c:v>101.8</c:v>
                </c:pt>
                <c:pt idx="201">
                  <c:v>96.3</c:v>
                </c:pt>
                <c:pt idx="202">
                  <c:v>101.9</c:v>
                </c:pt>
                <c:pt idx="203">
                  <c:v>93.4</c:v>
                </c:pt>
                <c:pt idx="204">
                  <c:v>82.4</c:v>
                </c:pt>
                <c:pt idx="205">
                  <c:v>103.5</c:v>
                </c:pt>
                <c:pt idx="206">
                  <c:v>117.3</c:v>
                </c:pt>
                <c:pt idx="207">
                  <c:v>95.7</c:v>
                </c:pt>
                <c:pt idx="208">
                  <c:v>81.400000000000006</c:v>
                </c:pt>
                <c:pt idx="209">
                  <c:v>96.5</c:v>
                </c:pt>
                <c:pt idx="210">
                  <c:v>93.4</c:v>
                </c:pt>
                <c:pt idx="211">
                  <c:v>72.8</c:v>
                </c:pt>
                <c:pt idx="212">
                  <c:v>93.4</c:v>
                </c:pt>
                <c:pt idx="213">
                  <c:v>90.7</c:v>
                </c:pt>
                <c:pt idx="214">
                  <c:v>94.8</c:v>
                </c:pt>
                <c:pt idx="215">
                  <c:v>86.1</c:v>
                </c:pt>
                <c:pt idx="216">
                  <c:v>84.1</c:v>
                </c:pt>
                <c:pt idx="217">
                  <c:v>103.8</c:v>
                </c:pt>
                <c:pt idx="218">
                  <c:v>104.8</c:v>
                </c:pt>
                <c:pt idx="219">
                  <c:v>85.4</c:v>
                </c:pt>
                <c:pt idx="220">
                  <c:v>84.1</c:v>
                </c:pt>
                <c:pt idx="221">
                  <c:v>89.8</c:v>
                </c:pt>
                <c:pt idx="222">
                  <c:v>104.1</c:v>
                </c:pt>
                <c:pt idx="223">
                  <c:v>70.599999999999994</c:v>
                </c:pt>
                <c:pt idx="224">
                  <c:v>103.9</c:v>
                </c:pt>
                <c:pt idx="225">
                  <c:v>109.1</c:v>
                </c:pt>
                <c:pt idx="226">
                  <c:v>106.6</c:v>
                </c:pt>
                <c:pt idx="227">
                  <c:v>95.1</c:v>
                </c:pt>
                <c:pt idx="228">
                  <c:v>105</c:v>
                </c:pt>
                <c:pt idx="229">
                  <c:v>106.1</c:v>
                </c:pt>
                <c:pt idx="230">
                  <c:v>124.9</c:v>
                </c:pt>
                <c:pt idx="231">
                  <c:v>102.9</c:v>
                </c:pt>
                <c:pt idx="232">
                  <c:v>103.7</c:v>
                </c:pt>
                <c:pt idx="233">
                  <c:v>114.5</c:v>
                </c:pt>
                <c:pt idx="234">
                  <c:v>119.3</c:v>
                </c:pt>
                <c:pt idx="235">
                  <c:v>77.599999999999994</c:v>
                </c:pt>
                <c:pt idx="236">
                  <c:v>109.4</c:v>
                </c:pt>
                <c:pt idx="237">
                  <c:v>109</c:v>
                </c:pt>
                <c:pt idx="238">
                  <c:v>99.1</c:v>
                </c:pt>
                <c:pt idx="239">
                  <c:v>98.1</c:v>
                </c:pt>
                <c:pt idx="240">
                  <c:v>98.2</c:v>
                </c:pt>
                <c:pt idx="241">
                  <c:v>109.4</c:v>
                </c:pt>
                <c:pt idx="242">
                  <c:v>114.7</c:v>
                </c:pt>
                <c:pt idx="243">
                  <c:v>90.2</c:v>
                </c:pt>
                <c:pt idx="244">
                  <c:v>84.9</c:v>
                </c:pt>
                <c:pt idx="245">
                  <c:v>105.5</c:v>
                </c:pt>
                <c:pt idx="246">
                  <c:v>110.6</c:v>
                </c:pt>
                <c:pt idx="247">
                  <c:v>73.5</c:v>
                </c:pt>
                <c:pt idx="248">
                  <c:v>105.9</c:v>
                </c:pt>
                <c:pt idx="249">
                  <c:v>113.7</c:v>
                </c:pt>
                <c:pt idx="250">
                  <c:v>105.3</c:v>
                </c:pt>
                <c:pt idx="251">
                  <c:v>97.6</c:v>
                </c:pt>
                <c:pt idx="252">
                  <c:v>95.3</c:v>
                </c:pt>
                <c:pt idx="253">
                  <c:v>108.1</c:v>
                </c:pt>
                <c:pt idx="254">
                  <c:v>121.4</c:v>
                </c:pt>
                <c:pt idx="255">
                  <c:v>86.9</c:v>
                </c:pt>
                <c:pt idx="256">
                  <c:v>85.9</c:v>
                </c:pt>
                <c:pt idx="257">
                  <c:v>105</c:v>
                </c:pt>
                <c:pt idx="258">
                  <c:v>107.1</c:v>
                </c:pt>
                <c:pt idx="259">
                  <c:v>81.3</c:v>
                </c:pt>
                <c:pt idx="260">
                  <c:v>116.4</c:v>
                </c:pt>
                <c:pt idx="261">
                  <c:v>107.2</c:v>
                </c:pt>
                <c:pt idx="262">
                  <c:v>112.6</c:v>
                </c:pt>
                <c:pt idx="263">
                  <c:v>97.6</c:v>
                </c:pt>
                <c:pt idx="264">
                  <c:v>94.5</c:v>
                </c:pt>
                <c:pt idx="265">
                  <c:v>116.4</c:v>
                </c:pt>
                <c:pt idx="266">
                  <c:v>128.4</c:v>
                </c:pt>
                <c:pt idx="267">
                  <c:v>99.9</c:v>
                </c:pt>
                <c:pt idx="268">
                  <c:v>94.7</c:v>
                </c:pt>
                <c:pt idx="269">
                  <c:v>116.6</c:v>
                </c:pt>
                <c:pt idx="270">
                  <c:v>112.6</c:v>
                </c:pt>
                <c:pt idx="271">
                  <c:v>88</c:v>
                </c:pt>
                <c:pt idx="272">
                  <c:v>105.4</c:v>
                </c:pt>
                <c:pt idx="273">
                  <c:v>109.5</c:v>
                </c:pt>
                <c:pt idx="274">
                  <c:v>110.9</c:v>
                </c:pt>
                <c:pt idx="275">
                  <c:v>102.5</c:v>
                </c:pt>
                <c:pt idx="276">
                  <c:v>94.5</c:v>
                </c:pt>
                <c:pt idx="277">
                  <c:v>114.5</c:v>
                </c:pt>
                <c:pt idx="278">
                  <c:v>121.2</c:v>
                </c:pt>
                <c:pt idx="279">
                  <c:v>96.2</c:v>
                </c:pt>
                <c:pt idx="280">
                  <c:v>93.7</c:v>
                </c:pt>
                <c:pt idx="281">
                  <c:v>110.5</c:v>
                </c:pt>
                <c:pt idx="282">
                  <c:v>115.5</c:v>
                </c:pt>
                <c:pt idx="283">
                  <c:v>92.6</c:v>
                </c:pt>
                <c:pt idx="284">
                  <c:v>108</c:v>
                </c:pt>
                <c:pt idx="285">
                  <c:v>114.5</c:v>
                </c:pt>
                <c:pt idx="286">
                  <c:v>108.8</c:v>
                </c:pt>
                <c:pt idx="287">
                  <c:v>94.5</c:v>
                </c:pt>
                <c:pt idx="288">
                  <c:v>101.8</c:v>
                </c:pt>
                <c:pt idx="289">
                  <c:v>116</c:v>
                </c:pt>
                <c:pt idx="290">
                  <c:v>123.1</c:v>
                </c:pt>
                <c:pt idx="291">
                  <c:v>102.5</c:v>
                </c:pt>
                <c:pt idx="292">
                  <c:v>104.9</c:v>
                </c:pt>
                <c:pt idx="293">
                  <c:v>108.7</c:v>
                </c:pt>
                <c:pt idx="294">
                  <c:v>120.4</c:v>
                </c:pt>
                <c:pt idx="295">
                  <c:v>92.6</c:v>
                </c:pt>
                <c:pt idx="296">
                  <c:v>119.2</c:v>
                </c:pt>
                <c:pt idx="297">
                  <c:v>121.3</c:v>
                </c:pt>
                <c:pt idx="298">
                  <c:v>121.6</c:v>
                </c:pt>
                <c:pt idx="299">
                  <c:v>110.3</c:v>
                </c:pt>
                <c:pt idx="300">
                  <c:v>112.1</c:v>
                </c:pt>
                <c:pt idx="301">
                  <c:v>117.1</c:v>
                </c:pt>
                <c:pt idx="302">
                  <c:v>121.3</c:v>
                </c:pt>
                <c:pt idx="303">
                  <c:v>101</c:v>
                </c:pt>
                <c:pt idx="304">
                  <c:v>101.3</c:v>
                </c:pt>
                <c:pt idx="305">
                  <c:v>112.4</c:v>
                </c:pt>
                <c:pt idx="306">
                  <c:v>118.2</c:v>
                </c:pt>
                <c:pt idx="307">
                  <c:v>88.3</c:v>
                </c:pt>
                <c:pt idx="308">
                  <c:v>120.6</c:v>
                </c:pt>
                <c:pt idx="309">
                  <c:v>124</c:v>
                </c:pt>
                <c:pt idx="310">
                  <c:v>114.1</c:v>
                </c:pt>
                <c:pt idx="311">
                  <c:v>107.9</c:v>
                </c:pt>
                <c:pt idx="312">
                  <c:v>109.7</c:v>
                </c:pt>
                <c:pt idx="313">
                  <c:v>121</c:v>
                </c:pt>
                <c:pt idx="314">
                  <c:v>135.1</c:v>
                </c:pt>
                <c:pt idx="315">
                  <c:v>113.1</c:v>
                </c:pt>
                <c:pt idx="316">
                  <c:v>98.9</c:v>
                </c:pt>
                <c:pt idx="317">
                  <c:v>124.2</c:v>
                </c:pt>
                <c:pt idx="318">
                  <c:v>122.6</c:v>
                </c:pt>
                <c:pt idx="319">
                  <c:v>92.8</c:v>
                </c:pt>
                <c:pt idx="320">
                  <c:v>128.5</c:v>
                </c:pt>
                <c:pt idx="321">
                  <c:v>119.2</c:v>
                </c:pt>
                <c:pt idx="322">
                  <c:v>122.3</c:v>
                </c:pt>
                <c:pt idx="323">
                  <c:v>105.4</c:v>
                </c:pt>
                <c:pt idx="324">
                  <c:v>113.4</c:v>
                </c:pt>
                <c:pt idx="325">
                  <c:v>127.4</c:v>
                </c:pt>
                <c:pt idx="326">
                  <c:v>139.19999999999999</c:v>
                </c:pt>
                <c:pt idx="327">
                  <c:v>116.8</c:v>
                </c:pt>
                <c:pt idx="328">
                  <c:v>102.8</c:v>
                </c:pt>
                <c:pt idx="329">
                  <c:v>124.9</c:v>
                </c:pt>
                <c:pt idx="330">
                  <c:v>121.6</c:v>
                </c:pt>
                <c:pt idx="331">
                  <c:v>94.8</c:v>
                </c:pt>
                <c:pt idx="332">
                  <c:v>131.5</c:v>
                </c:pt>
                <c:pt idx="333">
                  <c:v>117.6</c:v>
                </c:pt>
                <c:pt idx="334">
                  <c:v>130.9</c:v>
                </c:pt>
                <c:pt idx="335">
                  <c:v>120.8</c:v>
                </c:pt>
                <c:pt idx="336">
                  <c:v>120.7</c:v>
                </c:pt>
                <c:pt idx="337">
                  <c:v>137</c:v>
                </c:pt>
                <c:pt idx="338">
                  <c:v>153</c:v>
                </c:pt>
                <c:pt idx="339">
                  <c:v>124.9</c:v>
                </c:pt>
                <c:pt idx="340">
                  <c:v>111.6</c:v>
                </c:pt>
                <c:pt idx="341">
                  <c:v>139</c:v>
                </c:pt>
                <c:pt idx="342">
                  <c:v>132.4</c:v>
                </c:pt>
                <c:pt idx="343">
                  <c:v>111.4</c:v>
                </c:pt>
                <c:pt idx="344">
                  <c:v>138.19999999999999</c:v>
                </c:pt>
                <c:pt idx="345">
                  <c:v>141.19999999999999</c:v>
                </c:pt>
                <c:pt idx="346">
                  <c:v>148.69999999999999</c:v>
                </c:pt>
                <c:pt idx="347">
                  <c:v>138.19999999999999</c:v>
                </c:pt>
                <c:pt idx="348">
                  <c:v>129.69999999999999</c:v>
                </c:pt>
                <c:pt idx="349">
                  <c:v>145.5</c:v>
                </c:pt>
                <c:pt idx="350">
                  <c:v>155.6</c:v>
                </c:pt>
                <c:pt idx="351">
                  <c:v>128</c:v>
                </c:pt>
                <c:pt idx="352">
                  <c:v>126</c:v>
                </c:pt>
                <c:pt idx="353">
                  <c:v>145.1</c:v>
                </c:pt>
                <c:pt idx="354">
                  <c:v>128.30000000000001</c:v>
                </c:pt>
                <c:pt idx="355">
                  <c:v>126.3</c:v>
                </c:pt>
                <c:pt idx="356">
                  <c:v>149.5</c:v>
                </c:pt>
                <c:pt idx="357">
                  <c:v>163</c:v>
                </c:pt>
                <c:pt idx="358">
                  <c:v>162.30000000000001</c:v>
                </c:pt>
                <c:pt idx="359">
                  <c:v>145.19999999999999</c:v>
                </c:pt>
                <c:pt idx="360">
                  <c:v>144.5</c:v>
                </c:pt>
                <c:pt idx="361">
                  <c:v>161.6</c:v>
                </c:pt>
                <c:pt idx="362">
                  <c:v>161.30000000000001</c:v>
                </c:pt>
                <c:pt idx="363">
                  <c:v>135.69999999999999</c:v>
                </c:pt>
                <c:pt idx="364">
                  <c:v>135.9</c:v>
                </c:pt>
                <c:pt idx="365">
                  <c:v>151.6</c:v>
                </c:pt>
                <c:pt idx="366">
                  <c:v>159.19999999999999</c:v>
                </c:pt>
                <c:pt idx="367">
                  <c:v>111.8</c:v>
                </c:pt>
                <c:pt idx="368">
                  <c:v>152.19999999999999</c:v>
                </c:pt>
                <c:pt idx="369">
                  <c:v>145.1</c:v>
                </c:pt>
                <c:pt idx="370">
                  <c:v>119.8</c:v>
                </c:pt>
                <c:pt idx="371">
                  <c:v>98.8</c:v>
                </c:pt>
                <c:pt idx="372">
                  <c:v>75.5</c:v>
                </c:pt>
                <c:pt idx="373">
                  <c:v>59.9</c:v>
                </c:pt>
                <c:pt idx="374">
                  <c:v>69.3</c:v>
                </c:pt>
                <c:pt idx="375">
                  <c:v>63.9</c:v>
                </c:pt>
                <c:pt idx="376">
                  <c:v>75.900000000000006</c:v>
                </c:pt>
                <c:pt idx="377">
                  <c:v>97.6</c:v>
                </c:pt>
                <c:pt idx="378">
                  <c:v>106.2</c:v>
                </c:pt>
                <c:pt idx="379">
                  <c:v>81.099999999999994</c:v>
                </c:pt>
                <c:pt idx="380">
                  <c:v>119.1</c:v>
                </c:pt>
                <c:pt idx="381">
                  <c:v>118</c:v>
                </c:pt>
                <c:pt idx="382">
                  <c:v>123.5</c:v>
                </c:pt>
                <c:pt idx="383">
                  <c:v>113.5</c:v>
                </c:pt>
                <c:pt idx="384">
                  <c:v>109</c:v>
                </c:pt>
                <c:pt idx="385">
                  <c:v>121.7</c:v>
                </c:pt>
                <c:pt idx="386">
                  <c:v>137.4</c:v>
                </c:pt>
                <c:pt idx="387">
                  <c:v>106.6</c:v>
                </c:pt>
                <c:pt idx="388">
                  <c:v>103.2</c:v>
                </c:pt>
                <c:pt idx="389">
                  <c:v>125.1</c:v>
                </c:pt>
                <c:pt idx="390">
                  <c:v>126.6</c:v>
                </c:pt>
                <c:pt idx="391">
                  <c:v>100.8</c:v>
                </c:pt>
                <c:pt idx="392">
                  <c:v>134.6</c:v>
                </c:pt>
                <c:pt idx="393">
                  <c:v>109.7</c:v>
                </c:pt>
                <c:pt idx="394">
                  <c:v>117.5</c:v>
                </c:pt>
                <c:pt idx="395">
                  <c:v>109.5</c:v>
                </c:pt>
                <c:pt idx="396">
                  <c:v>103.6</c:v>
                </c:pt>
                <c:pt idx="397">
                  <c:v>116.3</c:v>
                </c:pt>
                <c:pt idx="398">
                  <c:v>59.2</c:v>
                </c:pt>
                <c:pt idx="399">
                  <c:v>42.1</c:v>
                </c:pt>
                <c:pt idx="400">
                  <c:v>68.900000000000006</c:v>
                </c:pt>
                <c:pt idx="401">
                  <c:v>105.4</c:v>
                </c:pt>
                <c:pt idx="402">
                  <c:v>112.4</c:v>
                </c:pt>
                <c:pt idx="403">
                  <c:v>102.2</c:v>
                </c:pt>
                <c:pt idx="404">
                  <c:v>127.7</c:v>
                </c:pt>
                <c:pt idx="405">
                  <c:v>130.80000000000001</c:v>
                </c:pt>
                <c:pt idx="406">
                  <c:v>119.1</c:v>
                </c:pt>
                <c:pt idx="407">
                  <c:v>121.2</c:v>
                </c:pt>
                <c:pt idx="408">
                  <c:v>119.6</c:v>
                </c:pt>
                <c:pt idx="409">
                  <c:v>135.6</c:v>
                </c:pt>
                <c:pt idx="410">
                  <c:v>140.5</c:v>
                </c:pt>
                <c:pt idx="411">
                  <c:v>114.5</c:v>
                </c:pt>
                <c:pt idx="412">
                  <c:v>110</c:v>
                </c:pt>
                <c:pt idx="413">
                  <c:v>125</c:v>
                </c:pt>
                <c:pt idx="414">
                  <c:v>131.1</c:v>
                </c:pt>
                <c:pt idx="415">
                  <c:v>103.9</c:v>
                </c:pt>
                <c:pt idx="416">
                  <c:v>109</c:v>
                </c:pt>
                <c:pt idx="417">
                  <c:v>112.4</c:v>
                </c:pt>
                <c:pt idx="418">
                  <c:v>107.5</c:v>
                </c:pt>
                <c:pt idx="419">
                  <c:v>99.1</c:v>
                </c:pt>
                <c:pt idx="420">
                  <c:v>108.8</c:v>
                </c:pt>
                <c:pt idx="421">
                  <c:v>116.8</c:v>
                </c:pt>
                <c:pt idx="422">
                  <c:v>118.4</c:v>
                </c:pt>
                <c:pt idx="423">
                  <c:v>108.4</c:v>
                </c:pt>
                <c:pt idx="424">
                  <c:v>105.9</c:v>
                </c:pt>
                <c:pt idx="425">
                  <c:v>115.6</c:v>
                </c:pt>
                <c:pt idx="426">
                  <c:v>131.5</c:v>
                </c:pt>
                <c:pt idx="427">
                  <c:v>97.6</c:v>
                </c:pt>
                <c:pt idx="428">
                  <c:v>127.3</c:v>
                </c:pt>
                <c:pt idx="429">
                  <c:v>127.8</c:v>
                </c:pt>
                <c:pt idx="430">
                  <c:v>120.5</c:v>
                </c:pt>
                <c:pt idx="431">
                  <c:v>111.2</c:v>
                </c:pt>
                <c:pt idx="432">
                  <c:v>123.3</c:v>
                </c:pt>
                <c:pt idx="433">
                  <c:v>124</c:v>
                </c:pt>
                <c:pt idx="434">
                  <c:v>132.30000000000001</c:v>
                </c:pt>
                <c:pt idx="435">
                  <c:v>109.6</c:v>
                </c:pt>
                <c:pt idx="436">
                  <c:v>109.6</c:v>
                </c:pt>
                <c:pt idx="437">
                  <c:v>122.1</c:v>
                </c:pt>
                <c:pt idx="438">
                  <c:v>129.1</c:v>
                </c:pt>
                <c:pt idx="439">
                  <c:v>91.2</c:v>
                </c:pt>
                <c:pt idx="440">
                  <c:v>123.3</c:v>
                </c:pt>
                <c:pt idx="441">
                  <c:v>116.8</c:v>
                </c:pt>
                <c:pt idx="442">
                  <c:v>105.4</c:v>
                </c:pt>
                <c:pt idx="443">
                  <c:v>108.4</c:v>
                </c:pt>
                <c:pt idx="444">
                  <c:v>110.3</c:v>
                </c:pt>
                <c:pt idx="445">
                  <c:v>118.1</c:v>
                </c:pt>
                <c:pt idx="446">
                  <c:v>125.5</c:v>
                </c:pt>
                <c:pt idx="447">
                  <c:v>102.5</c:v>
                </c:pt>
                <c:pt idx="448">
                  <c:v>94.4</c:v>
                </c:pt>
                <c:pt idx="449">
                  <c:v>120.2</c:v>
                </c:pt>
                <c:pt idx="450">
                  <c:v>125.5</c:v>
                </c:pt>
                <c:pt idx="451">
                  <c:v>89.4</c:v>
                </c:pt>
                <c:pt idx="452">
                  <c:v>123.2</c:v>
                </c:pt>
                <c:pt idx="453">
                  <c:v>121.8</c:v>
                </c:pt>
                <c:pt idx="454">
                  <c:v>117.6</c:v>
                </c:pt>
                <c:pt idx="455">
                  <c:v>112.5</c:v>
                </c:pt>
                <c:pt idx="456">
                  <c:v>110.8</c:v>
                </c:pt>
                <c:pt idx="457">
                  <c:v>113</c:v>
                </c:pt>
                <c:pt idx="458">
                  <c:v>132.6</c:v>
                </c:pt>
                <c:pt idx="459">
                  <c:v>97.1</c:v>
                </c:pt>
                <c:pt idx="460">
                  <c:v>99.9</c:v>
                </c:pt>
                <c:pt idx="461">
                  <c:v>123.5</c:v>
                </c:pt>
                <c:pt idx="462">
                  <c:v>124.1</c:v>
                </c:pt>
                <c:pt idx="463">
                  <c:v>100.7</c:v>
                </c:pt>
                <c:pt idx="464">
                  <c:v>129.4</c:v>
                </c:pt>
                <c:pt idx="465">
                  <c:v>121.2</c:v>
                </c:pt>
                <c:pt idx="466">
                  <c:v>130.80000000000001</c:v>
                </c:pt>
                <c:pt idx="467">
                  <c:v>119.2</c:v>
                </c:pt>
                <c:pt idx="468">
                  <c:v>113.9</c:v>
                </c:pt>
                <c:pt idx="469">
                  <c:v>125.5</c:v>
                </c:pt>
                <c:pt idx="470">
                  <c:v>139.1</c:v>
                </c:pt>
                <c:pt idx="471">
                  <c:v>113.1</c:v>
                </c:pt>
                <c:pt idx="472">
                  <c:v>104.5</c:v>
                </c:pt>
                <c:pt idx="473">
                  <c:v>130.30000000000001</c:v>
                </c:pt>
                <c:pt idx="474">
                  <c:v>125</c:v>
                </c:pt>
                <c:pt idx="475">
                  <c:v>105.3</c:v>
                </c:pt>
                <c:pt idx="476">
                  <c:v>130.5</c:v>
                </c:pt>
                <c:pt idx="477">
                  <c:v>127.7</c:v>
                </c:pt>
                <c:pt idx="478">
                  <c:v>130.1</c:v>
                </c:pt>
                <c:pt idx="479">
                  <c:v>121.4</c:v>
                </c:pt>
                <c:pt idx="480">
                  <c:v>110.7</c:v>
                </c:pt>
                <c:pt idx="481">
                  <c:v>130.6</c:v>
                </c:pt>
                <c:pt idx="482">
                  <c:v>142.69999999999999</c:v>
                </c:pt>
                <c:pt idx="483">
                  <c:v>118.1</c:v>
                </c:pt>
                <c:pt idx="484">
                  <c:v>108.1</c:v>
                </c:pt>
                <c:pt idx="485">
                  <c:v>123.9</c:v>
                </c:pt>
                <c:pt idx="486">
                  <c:v>119.6</c:v>
                </c:pt>
                <c:pt idx="487">
                  <c:v>104.7</c:v>
                </c:pt>
                <c:pt idx="488">
                  <c:v>120.3</c:v>
                </c:pt>
                <c:pt idx="489">
                  <c:v>133.9</c:v>
                </c:pt>
                <c:pt idx="490">
                  <c:v>134.4</c:v>
                </c:pt>
                <c:pt idx="491">
                  <c:v>119.6</c:v>
                </c:pt>
                <c:pt idx="492">
                  <c:v>117.8</c:v>
                </c:pt>
                <c:pt idx="493">
                  <c:v>131.9</c:v>
                </c:pt>
                <c:pt idx="494">
                  <c:v>136.6</c:v>
                </c:pt>
                <c:pt idx="495">
                  <c:v>123.6</c:v>
                </c:pt>
                <c:pt idx="496">
                  <c:v>118.7</c:v>
                </c:pt>
                <c:pt idx="497">
                  <c:v>123</c:v>
                </c:pt>
                <c:pt idx="498">
                  <c:v>137.9</c:v>
                </c:pt>
                <c:pt idx="499">
                  <c:v>103.1</c:v>
                </c:pt>
                <c:pt idx="500">
                  <c:v>126.5</c:v>
                </c:pt>
                <c:pt idx="501">
                  <c:v>118.5</c:v>
                </c:pt>
                <c:pt idx="502">
                  <c:v>122.4</c:v>
                </c:pt>
                <c:pt idx="503">
                  <c:v>109.7</c:v>
                </c:pt>
                <c:pt idx="504">
                  <c:v>115.6</c:v>
                </c:pt>
                <c:pt idx="505">
                  <c:v>116.4</c:v>
                </c:pt>
                <c:pt idx="506">
                  <c:v>123.6</c:v>
                </c:pt>
                <c:pt idx="507">
                  <c:v>61</c:v>
                </c:pt>
                <c:pt idx="508">
                  <c:v>40.6</c:v>
                </c:pt>
                <c:pt idx="509">
                  <c:v>69</c:v>
                </c:pt>
                <c:pt idx="510">
                  <c:v>102.9</c:v>
                </c:pt>
                <c:pt idx="511">
                  <c:v>83.5</c:v>
                </c:pt>
                <c:pt idx="512">
                  <c:v>125.1</c:v>
                </c:pt>
                <c:pt idx="513">
                  <c:v>128.30000000000001</c:v>
                </c:pt>
                <c:pt idx="514">
                  <c:v>120.3</c:v>
                </c:pt>
                <c:pt idx="515">
                  <c:v>113.7</c:v>
                </c:pt>
                <c:pt idx="516">
                  <c:v>101.3</c:v>
                </c:pt>
                <c:pt idx="517">
                  <c:v>103.1</c:v>
                </c:pt>
                <c:pt idx="518">
                  <c:v>128.19999999999999</c:v>
                </c:pt>
                <c:pt idx="519">
                  <c:v>106.2</c:v>
                </c:pt>
                <c:pt idx="520">
                  <c:v>74.900000000000006</c:v>
                </c:pt>
                <c:pt idx="521">
                  <c:v>112</c:v>
                </c:pt>
                <c:pt idx="522">
                  <c:v>109</c:v>
                </c:pt>
                <c:pt idx="523">
                  <c:v>71.2</c:v>
                </c:pt>
                <c:pt idx="524">
                  <c:v>60.1</c:v>
                </c:pt>
                <c:pt idx="525">
                  <c:v>72.599999999999994</c:v>
                </c:pt>
                <c:pt idx="526">
                  <c:v>113.9</c:v>
                </c:pt>
                <c:pt idx="527">
                  <c:v>105.9</c:v>
                </c:pt>
                <c:pt idx="528">
                  <c:v>81</c:v>
                </c:pt>
                <c:pt idx="529">
                  <c:v>99.4</c:v>
                </c:pt>
                <c:pt idx="530">
                  <c:v>103.7</c:v>
                </c:pt>
                <c:pt idx="531">
                  <c:v>84.1</c:v>
                </c:pt>
                <c:pt idx="532">
                  <c:v>62.1</c:v>
                </c:pt>
                <c:pt idx="533">
                  <c:v>98.5</c:v>
                </c:pt>
                <c:pt idx="534">
                  <c:v>103.7</c:v>
                </c:pt>
                <c:pt idx="535">
                  <c:v>86.3</c:v>
                </c:pt>
                <c:pt idx="536">
                  <c:v>110.7</c:v>
                </c:pt>
                <c:pt idx="537">
                  <c:v>99.3</c:v>
                </c:pt>
                <c:pt idx="538">
                  <c:v>112.6</c:v>
                </c:pt>
                <c:pt idx="539">
                  <c:v>100.3</c:v>
                </c:pt>
                <c:pt idx="540">
                  <c:v>88.9</c:v>
                </c:pt>
                <c:pt idx="541">
                  <c:v>110.8</c:v>
                </c:pt>
                <c:pt idx="542">
                  <c:v>130.19999999999999</c:v>
                </c:pt>
                <c:pt idx="543">
                  <c:v>109.4</c:v>
                </c:pt>
                <c:pt idx="544">
                  <c:v>97.5</c:v>
                </c:pt>
                <c:pt idx="545">
                  <c:v>120.5</c:v>
                </c:pt>
                <c:pt idx="546">
                  <c:v>122.8</c:v>
                </c:pt>
                <c:pt idx="547">
                  <c:v>94.9</c:v>
                </c:pt>
                <c:pt idx="548">
                  <c:v>130.19999999999999</c:v>
                </c:pt>
                <c:pt idx="549">
                  <c:v>124.8</c:v>
                </c:pt>
                <c:pt idx="550">
                  <c:v>131.1</c:v>
                </c:pt>
                <c:pt idx="551">
                  <c:v>114.6</c:v>
                </c:pt>
                <c:pt idx="552">
                  <c:v>93</c:v>
                </c:pt>
                <c:pt idx="553">
                  <c:v>102</c:v>
                </c:pt>
                <c:pt idx="554">
                  <c:v>110.6</c:v>
                </c:pt>
                <c:pt idx="555">
                  <c:v>100</c:v>
                </c:pt>
                <c:pt idx="556">
                  <c:v>100.4</c:v>
                </c:pt>
                <c:pt idx="557">
                  <c:v>106.1</c:v>
                </c:pt>
                <c:pt idx="558">
                  <c:v>123.8</c:v>
                </c:pt>
                <c:pt idx="559">
                  <c:v>80.5</c:v>
                </c:pt>
                <c:pt idx="560">
                  <c:v>115.9</c:v>
                </c:pt>
                <c:pt idx="561">
                  <c:v>125.6</c:v>
                </c:pt>
                <c:pt idx="562">
                  <c:v>115.4</c:v>
                </c:pt>
                <c:pt idx="563">
                  <c:v>105</c:v>
                </c:pt>
                <c:pt idx="564">
                  <c:v>106</c:v>
                </c:pt>
                <c:pt idx="565">
                  <c:v>112.4</c:v>
                </c:pt>
                <c:pt idx="566">
                  <c:v>111.7</c:v>
                </c:pt>
                <c:pt idx="567">
                  <c:v>103</c:v>
                </c:pt>
                <c:pt idx="568">
                  <c:v>96.2</c:v>
                </c:pt>
              </c:numCache>
            </c:numRef>
          </c:val>
          <c:smooth val="0"/>
          <c:extLst>
            <c:ext xmlns:c16="http://schemas.microsoft.com/office/drawing/2014/chart" uri="{C3380CC4-5D6E-409C-BE32-E72D297353CC}">
              <c16:uniqueId val="{00000000-2C17-4840-8278-E262FAC9525D}"/>
            </c:ext>
          </c:extLst>
        </c:ser>
        <c:ser>
          <c:idx val="1"/>
          <c:order val="1"/>
          <c:tx>
            <c:strRef>
              <c:f>Decomp!$D$2</c:f>
              <c:strCache>
                <c:ptCount val="1"/>
                <c:pt idx="0">
                  <c:v>DecompNA</c:v>
                </c:pt>
              </c:strCache>
            </c:strRef>
          </c:tx>
          <c:spPr>
            <a:ln w="28575" cap="rnd">
              <a:solidFill>
                <a:schemeClr val="accent2"/>
              </a:solidFill>
              <a:round/>
            </a:ln>
            <a:effectLst/>
          </c:spPr>
          <c:marker>
            <c:symbol val="circle"/>
            <c:size val="5"/>
            <c:spPr>
              <a:solidFill>
                <a:srgbClr val="0070C0"/>
              </a:solidFill>
              <a:ln w="3175">
                <a:solidFill>
                  <a:schemeClr val="accent1"/>
                </a:solidFill>
              </a:ln>
              <a:effectLst/>
            </c:spPr>
          </c:marker>
          <c:cat>
            <c:multiLvlStrRef>
              <c:f>Decomp!$A$3:$B$571</c:f>
              <c:multiLvlStrCache>
                <c:ptCount val="569"/>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pt idx="48">
                    <c:v>1</c:v>
                  </c:pt>
                  <c:pt idx="49">
                    <c:v>2</c:v>
                  </c:pt>
                  <c:pt idx="50">
                    <c:v>3</c:v>
                  </c:pt>
                  <c:pt idx="51">
                    <c:v>4</c:v>
                  </c:pt>
                  <c:pt idx="52">
                    <c:v>5</c:v>
                  </c:pt>
                  <c:pt idx="53">
                    <c:v>6</c:v>
                  </c:pt>
                  <c:pt idx="54">
                    <c:v>7</c:v>
                  </c:pt>
                  <c:pt idx="55">
                    <c:v>8</c:v>
                  </c:pt>
                  <c:pt idx="56">
                    <c:v>9</c:v>
                  </c:pt>
                  <c:pt idx="57">
                    <c:v>10</c:v>
                  </c:pt>
                  <c:pt idx="58">
                    <c:v>11</c:v>
                  </c:pt>
                  <c:pt idx="59">
                    <c:v>12</c:v>
                  </c:pt>
                  <c:pt idx="60">
                    <c:v>1</c:v>
                  </c:pt>
                  <c:pt idx="61">
                    <c:v>2</c:v>
                  </c:pt>
                  <c:pt idx="62">
                    <c:v>3</c:v>
                  </c:pt>
                  <c:pt idx="63">
                    <c:v>4</c:v>
                  </c:pt>
                  <c:pt idx="64">
                    <c:v>5</c:v>
                  </c:pt>
                  <c:pt idx="65">
                    <c:v>6</c:v>
                  </c:pt>
                  <c:pt idx="66">
                    <c:v>7</c:v>
                  </c:pt>
                  <c:pt idx="67">
                    <c:v>8</c:v>
                  </c:pt>
                  <c:pt idx="68">
                    <c:v>9</c:v>
                  </c:pt>
                  <c:pt idx="69">
                    <c:v>10</c:v>
                  </c:pt>
                  <c:pt idx="70">
                    <c:v>11</c:v>
                  </c:pt>
                  <c:pt idx="71">
                    <c:v>12</c:v>
                  </c:pt>
                  <c:pt idx="72">
                    <c:v>1</c:v>
                  </c:pt>
                  <c:pt idx="73">
                    <c:v>2</c:v>
                  </c:pt>
                  <c:pt idx="74">
                    <c:v>3</c:v>
                  </c:pt>
                  <c:pt idx="75">
                    <c:v>4</c:v>
                  </c:pt>
                  <c:pt idx="76">
                    <c:v>5</c:v>
                  </c:pt>
                  <c:pt idx="77">
                    <c:v>6</c:v>
                  </c:pt>
                  <c:pt idx="78">
                    <c:v>7</c:v>
                  </c:pt>
                  <c:pt idx="79">
                    <c:v>8</c:v>
                  </c:pt>
                  <c:pt idx="80">
                    <c:v>9</c:v>
                  </c:pt>
                  <c:pt idx="81">
                    <c:v>10</c:v>
                  </c:pt>
                  <c:pt idx="82">
                    <c:v>11</c:v>
                  </c:pt>
                  <c:pt idx="83">
                    <c:v>12</c:v>
                  </c:pt>
                  <c:pt idx="84">
                    <c:v>1</c:v>
                  </c:pt>
                  <c:pt idx="85">
                    <c:v>2</c:v>
                  </c:pt>
                  <c:pt idx="86">
                    <c:v>3</c:v>
                  </c:pt>
                  <c:pt idx="87">
                    <c:v>4</c:v>
                  </c:pt>
                  <c:pt idx="88">
                    <c:v>5</c:v>
                  </c:pt>
                  <c:pt idx="89">
                    <c:v>6</c:v>
                  </c:pt>
                  <c:pt idx="90">
                    <c:v>7</c:v>
                  </c:pt>
                  <c:pt idx="91">
                    <c:v>8</c:v>
                  </c:pt>
                  <c:pt idx="92">
                    <c:v>9</c:v>
                  </c:pt>
                  <c:pt idx="93">
                    <c:v>10</c:v>
                  </c:pt>
                  <c:pt idx="94">
                    <c:v>11</c:v>
                  </c:pt>
                  <c:pt idx="95">
                    <c:v>12</c:v>
                  </c:pt>
                  <c:pt idx="96">
                    <c:v>1</c:v>
                  </c:pt>
                  <c:pt idx="97">
                    <c:v>2</c:v>
                  </c:pt>
                  <c:pt idx="98">
                    <c:v>3</c:v>
                  </c:pt>
                  <c:pt idx="99">
                    <c:v>4</c:v>
                  </c:pt>
                  <c:pt idx="100">
                    <c:v>5</c:v>
                  </c:pt>
                  <c:pt idx="101">
                    <c:v>6</c:v>
                  </c:pt>
                  <c:pt idx="102">
                    <c:v>7</c:v>
                  </c:pt>
                  <c:pt idx="103">
                    <c:v>8</c:v>
                  </c:pt>
                  <c:pt idx="104">
                    <c:v>9</c:v>
                  </c:pt>
                  <c:pt idx="105">
                    <c:v>10</c:v>
                  </c:pt>
                  <c:pt idx="106">
                    <c:v>11</c:v>
                  </c:pt>
                  <c:pt idx="107">
                    <c:v>12</c:v>
                  </c:pt>
                  <c:pt idx="108">
                    <c:v>1</c:v>
                  </c:pt>
                  <c:pt idx="109">
                    <c:v>2</c:v>
                  </c:pt>
                  <c:pt idx="110">
                    <c:v>3</c:v>
                  </c:pt>
                  <c:pt idx="111">
                    <c:v>4</c:v>
                  </c:pt>
                  <c:pt idx="112">
                    <c:v>5</c:v>
                  </c:pt>
                  <c:pt idx="113">
                    <c:v>6</c:v>
                  </c:pt>
                  <c:pt idx="114">
                    <c:v>7</c:v>
                  </c:pt>
                  <c:pt idx="115">
                    <c:v>8</c:v>
                  </c:pt>
                  <c:pt idx="116">
                    <c:v>9</c:v>
                  </c:pt>
                  <c:pt idx="117">
                    <c:v>10</c:v>
                  </c:pt>
                  <c:pt idx="118">
                    <c:v>11</c:v>
                  </c:pt>
                  <c:pt idx="119">
                    <c:v>12</c:v>
                  </c:pt>
                  <c:pt idx="120">
                    <c:v>1</c:v>
                  </c:pt>
                  <c:pt idx="121">
                    <c:v>2</c:v>
                  </c:pt>
                  <c:pt idx="122">
                    <c:v>3</c:v>
                  </c:pt>
                  <c:pt idx="123">
                    <c:v>4</c:v>
                  </c:pt>
                  <c:pt idx="124">
                    <c:v>5</c:v>
                  </c:pt>
                  <c:pt idx="125">
                    <c:v>6</c:v>
                  </c:pt>
                  <c:pt idx="126">
                    <c:v>7</c:v>
                  </c:pt>
                  <c:pt idx="127">
                    <c:v>8</c:v>
                  </c:pt>
                  <c:pt idx="128">
                    <c:v>9</c:v>
                  </c:pt>
                  <c:pt idx="129">
                    <c:v>10</c:v>
                  </c:pt>
                  <c:pt idx="130">
                    <c:v>11</c:v>
                  </c:pt>
                  <c:pt idx="131">
                    <c:v>12</c:v>
                  </c:pt>
                  <c:pt idx="132">
                    <c:v>1</c:v>
                  </c:pt>
                  <c:pt idx="133">
                    <c:v>2</c:v>
                  </c:pt>
                  <c:pt idx="134">
                    <c:v>3</c:v>
                  </c:pt>
                  <c:pt idx="135">
                    <c:v>4</c:v>
                  </c:pt>
                  <c:pt idx="136">
                    <c:v>5</c:v>
                  </c:pt>
                  <c:pt idx="137">
                    <c:v>6</c:v>
                  </c:pt>
                  <c:pt idx="138">
                    <c:v>7</c:v>
                  </c:pt>
                  <c:pt idx="139">
                    <c:v>8</c:v>
                  </c:pt>
                  <c:pt idx="140">
                    <c:v>9</c:v>
                  </c:pt>
                  <c:pt idx="141">
                    <c:v>10</c:v>
                  </c:pt>
                  <c:pt idx="142">
                    <c:v>11</c:v>
                  </c:pt>
                  <c:pt idx="143">
                    <c:v>12</c:v>
                  </c:pt>
                  <c:pt idx="144">
                    <c:v>1</c:v>
                  </c:pt>
                  <c:pt idx="145">
                    <c:v>2</c:v>
                  </c:pt>
                  <c:pt idx="146">
                    <c:v>3</c:v>
                  </c:pt>
                  <c:pt idx="147">
                    <c:v>4</c:v>
                  </c:pt>
                  <c:pt idx="148">
                    <c:v>5</c:v>
                  </c:pt>
                  <c:pt idx="149">
                    <c:v>6</c:v>
                  </c:pt>
                  <c:pt idx="150">
                    <c:v>7</c:v>
                  </c:pt>
                  <c:pt idx="151">
                    <c:v>8</c:v>
                  </c:pt>
                  <c:pt idx="152">
                    <c:v>9</c:v>
                  </c:pt>
                  <c:pt idx="153">
                    <c:v>10</c:v>
                  </c:pt>
                  <c:pt idx="154">
                    <c:v>11</c:v>
                  </c:pt>
                  <c:pt idx="155">
                    <c:v>12</c:v>
                  </c:pt>
                  <c:pt idx="156">
                    <c:v>1</c:v>
                  </c:pt>
                  <c:pt idx="157">
                    <c:v>2</c:v>
                  </c:pt>
                  <c:pt idx="158">
                    <c:v>3</c:v>
                  </c:pt>
                  <c:pt idx="159">
                    <c:v>4</c:v>
                  </c:pt>
                  <c:pt idx="160">
                    <c:v>5</c:v>
                  </c:pt>
                  <c:pt idx="161">
                    <c:v>6</c:v>
                  </c:pt>
                  <c:pt idx="162">
                    <c:v>7</c:v>
                  </c:pt>
                  <c:pt idx="163">
                    <c:v>8</c:v>
                  </c:pt>
                  <c:pt idx="164">
                    <c:v>9</c:v>
                  </c:pt>
                  <c:pt idx="165">
                    <c:v>10</c:v>
                  </c:pt>
                  <c:pt idx="166">
                    <c:v>11</c:v>
                  </c:pt>
                  <c:pt idx="167">
                    <c:v>12</c:v>
                  </c:pt>
                  <c:pt idx="168">
                    <c:v>1</c:v>
                  </c:pt>
                  <c:pt idx="169">
                    <c:v>2</c:v>
                  </c:pt>
                  <c:pt idx="170">
                    <c:v>3</c:v>
                  </c:pt>
                  <c:pt idx="171">
                    <c:v>4</c:v>
                  </c:pt>
                  <c:pt idx="172">
                    <c:v>5</c:v>
                  </c:pt>
                  <c:pt idx="173">
                    <c:v>6</c:v>
                  </c:pt>
                  <c:pt idx="174">
                    <c:v>7</c:v>
                  </c:pt>
                  <c:pt idx="175">
                    <c:v>8</c:v>
                  </c:pt>
                  <c:pt idx="176">
                    <c:v>9</c:v>
                  </c:pt>
                  <c:pt idx="177">
                    <c:v>10</c:v>
                  </c:pt>
                  <c:pt idx="178">
                    <c:v>11</c:v>
                  </c:pt>
                  <c:pt idx="179">
                    <c:v>12</c:v>
                  </c:pt>
                  <c:pt idx="180">
                    <c:v>1</c:v>
                  </c:pt>
                  <c:pt idx="181">
                    <c:v>2</c:v>
                  </c:pt>
                  <c:pt idx="182">
                    <c:v>3</c:v>
                  </c:pt>
                  <c:pt idx="183">
                    <c:v>4</c:v>
                  </c:pt>
                  <c:pt idx="184">
                    <c:v>5</c:v>
                  </c:pt>
                  <c:pt idx="185">
                    <c:v>6</c:v>
                  </c:pt>
                  <c:pt idx="186">
                    <c:v>7</c:v>
                  </c:pt>
                  <c:pt idx="187">
                    <c:v>8</c:v>
                  </c:pt>
                  <c:pt idx="188">
                    <c:v>9</c:v>
                  </c:pt>
                  <c:pt idx="189">
                    <c:v>10</c:v>
                  </c:pt>
                  <c:pt idx="190">
                    <c:v>11</c:v>
                  </c:pt>
                  <c:pt idx="191">
                    <c:v>12</c:v>
                  </c:pt>
                  <c:pt idx="192">
                    <c:v>1</c:v>
                  </c:pt>
                  <c:pt idx="193">
                    <c:v>2</c:v>
                  </c:pt>
                  <c:pt idx="194">
                    <c:v>3</c:v>
                  </c:pt>
                  <c:pt idx="195">
                    <c:v>4</c:v>
                  </c:pt>
                  <c:pt idx="196">
                    <c:v>5</c:v>
                  </c:pt>
                  <c:pt idx="197">
                    <c:v>6</c:v>
                  </c:pt>
                  <c:pt idx="198">
                    <c:v>7</c:v>
                  </c:pt>
                  <c:pt idx="199">
                    <c:v>8</c:v>
                  </c:pt>
                  <c:pt idx="200">
                    <c:v>9</c:v>
                  </c:pt>
                  <c:pt idx="201">
                    <c:v>10</c:v>
                  </c:pt>
                  <c:pt idx="202">
                    <c:v>11</c:v>
                  </c:pt>
                  <c:pt idx="203">
                    <c:v>12</c:v>
                  </c:pt>
                  <c:pt idx="204">
                    <c:v>1</c:v>
                  </c:pt>
                  <c:pt idx="205">
                    <c:v>2</c:v>
                  </c:pt>
                  <c:pt idx="206">
                    <c:v>3</c:v>
                  </c:pt>
                  <c:pt idx="207">
                    <c:v>4</c:v>
                  </c:pt>
                  <c:pt idx="208">
                    <c:v>5</c:v>
                  </c:pt>
                  <c:pt idx="209">
                    <c:v>6</c:v>
                  </c:pt>
                  <c:pt idx="210">
                    <c:v>7</c:v>
                  </c:pt>
                  <c:pt idx="211">
                    <c:v>8</c:v>
                  </c:pt>
                  <c:pt idx="212">
                    <c:v>9</c:v>
                  </c:pt>
                  <c:pt idx="213">
                    <c:v>10</c:v>
                  </c:pt>
                  <c:pt idx="214">
                    <c:v>11</c:v>
                  </c:pt>
                  <c:pt idx="215">
                    <c:v>12</c:v>
                  </c:pt>
                  <c:pt idx="216">
                    <c:v>1</c:v>
                  </c:pt>
                  <c:pt idx="217">
                    <c:v>2</c:v>
                  </c:pt>
                  <c:pt idx="218">
                    <c:v>3</c:v>
                  </c:pt>
                  <c:pt idx="219">
                    <c:v>4</c:v>
                  </c:pt>
                  <c:pt idx="220">
                    <c:v>5</c:v>
                  </c:pt>
                  <c:pt idx="221">
                    <c:v>6</c:v>
                  </c:pt>
                  <c:pt idx="222">
                    <c:v>7</c:v>
                  </c:pt>
                  <c:pt idx="223">
                    <c:v>8</c:v>
                  </c:pt>
                  <c:pt idx="224">
                    <c:v>9</c:v>
                  </c:pt>
                  <c:pt idx="225">
                    <c:v>10</c:v>
                  </c:pt>
                  <c:pt idx="226">
                    <c:v>11</c:v>
                  </c:pt>
                  <c:pt idx="227">
                    <c:v>12</c:v>
                  </c:pt>
                  <c:pt idx="228">
                    <c:v>1</c:v>
                  </c:pt>
                  <c:pt idx="229">
                    <c:v>2</c:v>
                  </c:pt>
                  <c:pt idx="230">
                    <c:v>3</c:v>
                  </c:pt>
                  <c:pt idx="231">
                    <c:v>4</c:v>
                  </c:pt>
                  <c:pt idx="232">
                    <c:v>5</c:v>
                  </c:pt>
                  <c:pt idx="233">
                    <c:v>6</c:v>
                  </c:pt>
                  <c:pt idx="234">
                    <c:v>7</c:v>
                  </c:pt>
                  <c:pt idx="235">
                    <c:v>8</c:v>
                  </c:pt>
                  <c:pt idx="236">
                    <c:v>9</c:v>
                  </c:pt>
                  <c:pt idx="237">
                    <c:v>10</c:v>
                  </c:pt>
                  <c:pt idx="238">
                    <c:v>11</c:v>
                  </c:pt>
                  <c:pt idx="239">
                    <c:v>12</c:v>
                  </c:pt>
                  <c:pt idx="240">
                    <c:v>1</c:v>
                  </c:pt>
                  <c:pt idx="241">
                    <c:v>2</c:v>
                  </c:pt>
                  <c:pt idx="242">
                    <c:v>3</c:v>
                  </c:pt>
                  <c:pt idx="243">
                    <c:v>4</c:v>
                  </c:pt>
                  <c:pt idx="244">
                    <c:v>5</c:v>
                  </c:pt>
                  <c:pt idx="245">
                    <c:v>6</c:v>
                  </c:pt>
                  <c:pt idx="246">
                    <c:v>7</c:v>
                  </c:pt>
                  <c:pt idx="247">
                    <c:v>8</c:v>
                  </c:pt>
                  <c:pt idx="248">
                    <c:v>9</c:v>
                  </c:pt>
                  <c:pt idx="249">
                    <c:v>10</c:v>
                  </c:pt>
                  <c:pt idx="250">
                    <c:v>11</c:v>
                  </c:pt>
                  <c:pt idx="251">
                    <c:v>12</c:v>
                  </c:pt>
                  <c:pt idx="252">
                    <c:v>1</c:v>
                  </c:pt>
                  <c:pt idx="253">
                    <c:v>2</c:v>
                  </c:pt>
                  <c:pt idx="254">
                    <c:v>3</c:v>
                  </c:pt>
                  <c:pt idx="255">
                    <c:v>4</c:v>
                  </c:pt>
                  <c:pt idx="256">
                    <c:v>5</c:v>
                  </c:pt>
                  <c:pt idx="257">
                    <c:v>6</c:v>
                  </c:pt>
                  <c:pt idx="258">
                    <c:v>7</c:v>
                  </c:pt>
                  <c:pt idx="259">
                    <c:v>8</c:v>
                  </c:pt>
                  <c:pt idx="260">
                    <c:v>9</c:v>
                  </c:pt>
                  <c:pt idx="261">
                    <c:v>10</c:v>
                  </c:pt>
                  <c:pt idx="262">
                    <c:v>11</c:v>
                  </c:pt>
                  <c:pt idx="263">
                    <c:v>12</c:v>
                  </c:pt>
                  <c:pt idx="264">
                    <c:v>1</c:v>
                  </c:pt>
                  <c:pt idx="265">
                    <c:v>2</c:v>
                  </c:pt>
                  <c:pt idx="266">
                    <c:v>3</c:v>
                  </c:pt>
                  <c:pt idx="267">
                    <c:v>4</c:v>
                  </c:pt>
                  <c:pt idx="268">
                    <c:v>5</c:v>
                  </c:pt>
                  <c:pt idx="269">
                    <c:v>6</c:v>
                  </c:pt>
                  <c:pt idx="270">
                    <c:v>7</c:v>
                  </c:pt>
                  <c:pt idx="271">
                    <c:v>8</c:v>
                  </c:pt>
                  <c:pt idx="272">
                    <c:v>9</c:v>
                  </c:pt>
                  <c:pt idx="273">
                    <c:v>10</c:v>
                  </c:pt>
                  <c:pt idx="274">
                    <c:v>11</c:v>
                  </c:pt>
                  <c:pt idx="275">
                    <c:v>12</c:v>
                  </c:pt>
                  <c:pt idx="276">
                    <c:v>1</c:v>
                  </c:pt>
                  <c:pt idx="277">
                    <c:v>2</c:v>
                  </c:pt>
                  <c:pt idx="278">
                    <c:v>3</c:v>
                  </c:pt>
                  <c:pt idx="279">
                    <c:v>4</c:v>
                  </c:pt>
                  <c:pt idx="280">
                    <c:v>5</c:v>
                  </c:pt>
                  <c:pt idx="281">
                    <c:v>6</c:v>
                  </c:pt>
                  <c:pt idx="282">
                    <c:v>7</c:v>
                  </c:pt>
                  <c:pt idx="283">
                    <c:v>8</c:v>
                  </c:pt>
                  <c:pt idx="284">
                    <c:v>9</c:v>
                  </c:pt>
                  <c:pt idx="285">
                    <c:v>10</c:v>
                  </c:pt>
                  <c:pt idx="286">
                    <c:v>11</c:v>
                  </c:pt>
                  <c:pt idx="287">
                    <c:v>12</c:v>
                  </c:pt>
                  <c:pt idx="288">
                    <c:v>1</c:v>
                  </c:pt>
                  <c:pt idx="289">
                    <c:v>2</c:v>
                  </c:pt>
                  <c:pt idx="290">
                    <c:v>3</c:v>
                  </c:pt>
                  <c:pt idx="291">
                    <c:v>4</c:v>
                  </c:pt>
                  <c:pt idx="292">
                    <c:v>5</c:v>
                  </c:pt>
                  <c:pt idx="293">
                    <c:v>6</c:v>
                  </c:pt>
                  <c:pt idx="294">
                    <c:v>7</c:v>
                  </c:pt>
                  <c:pt idx="295">
                    <c:v>8</c:v>
                  </c:pt>
                  <c:pt idx="296">
                    <c:v>9</c:v>
                  </c:pt>
                  <c:pt idx="297">
                    <c:v>10</c:v>
                  </c:pt>
                  <c:pt idx="298">
                    <c:v>11</c:v>
                  </c:pt>
                  <c:pt idx="299">
                    <c:v>12</c:v>
                  </c:pt>
                  <c:pt idx="300">
                    <c:v>1</c:v>
                  </c:pt>
                  <c:pt idx="301">
                    <c:v>2</c:v>
                  </c:pt>
                  <c:pt idx="302">
                    <c:v>3</c:v>
                  </c:pt>
                  <c:pt idx="303">
                    <c:v>4</c:v>
                  </c:pt>
                  <c:pt idx="304">
                    <c:v>5</c:v>
                  </c:pt>
                  <c:pt idx="305">
                    <c:v>6</c:v>
                  </c:pt>
                  <c:pt idx="306">
                    <c:v>7</c:v>
                  </c:pt>
                  <c:pt idx="307">
                    <c:v>8</c:v>
                  </c:pt>
                  <c:pt idx="308">
                    <c:v>9</c:v>
                  </c:pt>
                  <c:pt idx="309">
                    <c:v>10</c:v>
                  </c:pt>
                  <c:pt idx="310">
                    <c:v>11</c:v>
                  </c:pt>
                  <c:pt idx="311">
                    <c:v>12</c:v>
                  </c:pt>
                  <c:pt idx="312">
                    <c:v>1</c:v>
                  </c:pt>
                  <c:pt idx="313">
                    <c:v>2</c:v>
                  </c:pt>
                  <c:pt idx="314">
                    <c:v>3</c:v>
                  </c:pt>
                  <c:pt idx="315">
                    <c:v>4</c:v>
                  </c:pt>
                  <c:pt idx="316">
                    <c:v>5</c:v>
                  </c:pt>
                  <c:pt idx="317">
                    <c:v>6</c:v>
                  </c:pt>
                  <c:pt idx="318">
                    <c:v>7</c:v>
                  </c:pt>
                  <c:pt idx="319">
                    <c:v>8</c:v>
                  </c:pt>
                  <c:pt idx="320">
                    <c:v>9</c:v>
                  </c:pt>
                  <c:pt idx="321">
                    <c:v>10</c:v>
                  </c:pt>
                  <c:pt idx="322">
                    <c:v>11</c:v>
                  </c:pt>
                  <c:pt idx="323">
                    <c:v>12</c:v>
                  </c:pt>
                  <c:pt idx="324">
                    <c:v>1</c:v>
                  </c:pt>
                  <c:pt idx="325">
                    <c:v>2</c:v>
                  </c:pt>
                  <c:pt idx="326">
                    <c:v>3</c:v>
                  </c:pt>
                  <c:pt idx="327">
                    <c:v>4</c:v>
                  </c:pt>
                  <c:pt idx="328">
                    <c:v>5</c:v>
                  </c:pt>
                  <c:pt idx="329">
                    <c:v>6</c:v>
                  </c:pt>
                  <c:pt idx="330">
                    <c:v>7</c:v>
                  </c:pt>
                  <c:pt idx="331">
                    <c:v>8</c:v>
                  </c:pt>
                  <c:pt idx="332">
                    <c:v>9</c:v>
                  </c:pt>
                  <c:pt idx="333">
                    <c:v>10</c:v>
                  </c:pt>
                  <c:pt idx="334">
                    <c:v>11</c:v>
                  </c:pt>
                  <c:pt idx="335">
                    <c:v>12</c:v>
                  </c:pt>
                  <c:pt idx="336">
                    <c:v>1</c:v>
                  </c:pt>
                  <c:pt idx="337">
                    <c:v>2</c:v>
                  </c:pt>
                  <c:pt idx="338">
                    <c:v>3</c:v>
                  </c:pt>
                  <c:pt idx="339">
                    <c:v>4</c:v>
                  </c:pt>
                  <c:pt idx="340">
                    <c:v>5</c:v>
                  </c:pt>
                  <c:pt idx="341">
                    <c:v>6</c:v>
                  </c:pt>
                  <c:pt idx="342">
                    <c:v>7</c:v>
                  </c:pt>
                  <c:pt idx="343">
                    <c:v>8</c:v>
                  </c:pt>
                  <c:pt idx="344">
                    <c:v>9</c:v>
                  </c:pt>
                  <c:pt idx="345">
                    <c:v>10</c:v>
                  </c:pt>
                  <c:pt idx="346">
                    <c:v>11</c:v>
                  </c:pt>
                  <c:pt idx="347">
                    <c:v>12</c:v>
                  </c:pt>
                  <c:pt idx="348">
                    <c:v>1</c:v>
                  </c:pt>
                  <c:pt idx="349">
                    <c:v>2</c:v>
                  </c:pt>
                  <c:pt idx="350">
                    <c:v>3</c:v>
                  </c:pt>
                  <c:pt idx="351">
                    <c:v>4</c:v>
                  </c:pt>
                  <c:pt idx="352">
                    <c:v>5</c:v>
                  </c:pt>
                  <c:pt idx="353">
                    <c:v>6</c:v>
                  </c:pt>
                  <c:pt idx="354">
                    <c:v>7</c:v>
                  </c:pt>
                  <c:pt idx="355">
                    <c:v>8</c:v>
                  </c:pt>
                  <c:pt idx="356">
                    <c:v>9</c:v>
                  </c:pt>
                  <c:pt idx="357">
                    <c:v>10</c:v>
                  </c:pt>
                  <c:pt idx="358">
                    <c:v>11</c:v>
                  </c:pt>
                  <c:pt idx="359">
                    <c:v>12</c:v>
                  </c:pt>
                  <c:pt idx="360">
                    <c:v>1</c:v>
                  </c:pt>
                  <c:pt idx="361">
                    <c:v>2</c:v>
                  </c:pt>
                  <c:pt idx="362">
                    <c:v>3</c:v>
                  </c:pt>
                  <c:pt idx="363">
                    <c:v>4</c:v>
                  </c:pt>
                  <c:pt idx="364">
                    <c:v>5</c:v>
                  </c:pt>
                  <c:pt idx="365">
                    <c:v>6</c:v>
                  </c:pt>
                  <c:pt idx="366">
                    <c:v>7</c:v>
                  </c:pt>
                  <c:pt idx="367">
                    <c:v>8</c:v>
                  </c:pt>
                  <c:pt idx="368">
                    <c:v>9</c:v>
                  </c:pt>
                  <c:pt idx="369">
                    <c:v>10</c:v>
                  </c:pt>
                  <c:pt idx="370">
                    <c:v>11</c:v>
                  </c:pt>
                  <c:pt idx="371">
                    <c:v>12</c:v>
                  </c:pt>
                  <c:pt idx="372">
                    <c:v>1</c:v>
                  </c:pt>
                  <c:pt idx="373">
                    <c:v>2</c:v>
                  </c:pt>
                  <c:pt idx="374">
                    <c:v>3</c:v>
                  </c:pt>
                  <c:pt idx="375">
                    <c:v>4</c:v>
                  </c:pt>
                  <c:pt idx="376">
                    <c:v>5</c:v>
                  </c:pt>
                  <c:pt idx="377">
                    <c:v>6</c:v>
                  </c:pt>
                  <c:pt idx="378">
                    <c:v>7</c:v>
                  </c:pt>
                  <c:pt idx="379">
                    <c:v>8</c:v>
                  </c:pt>
                  <c:pt idx="380">
                    <c:v>9</c:v>
                  </c:pt>
                  <c:pt idx="381">
                    <c:v>10</c:v>
                  </c:pt>
                  <c:pt idx="382">
                    <c:v>11</c:v>
                  </c:pt>
                  <c:pt idx="383">
                    <c:v>12</c:v>
                  </c:pt>
                  <c:pt idx="384">
                    <c:v>1</c:v>
                  </c:pt>
                  <c:pt idx="385">
                    <c:v>2</c:v>
                  </c:pt>
                  <c:pt idx="386">
                    <c:v>3</c:v>
                  </c:pt>
                  <c:pt idx="387">
                    <c:v>4</c:v>
                  </c:pt>
                  <c:pt idx="388">
                    <c:v>5</c:v>
                  </c:pt>
                  <c:pt idx="389">
                    <c:v>6</c:v>
                  </c:pt>
                  <c:pt idx="390">
                    <c:v>7</c:v>
                  </c:pt>
                  <c:pt idx="391">
                    <c:v>8</c:v>
                  </c:pt>
                  <c:pt idx="392">
                    <c:v>9</c:v>
                  </c:pt>
                  <c:pt idx="393">
                    <c:v>10</c:v>
                  </c:pt>
                  <c:pt idx="394">
                    <c:v>11</c:v>
                  </c:pt>
                  <c:pt idx="395">
                    <c:v>12</c:v>
                  </c:pt>
                  <c:pt idx="396">
                    <c:v>1</c:v>
                  </c:pt>
                  <c:pt idx="397">
                    <c:v>2</c:v>
                  </c:pt>
                  <c:pt idx="398">
                    <c:v>3</c:v>
                  </c:pt>
                  <c:pt idx="399">
                    <c:v>4</c:v>
                  </c:pt>
                  <c:pt idx="400">
                    <c:v>5</c:v>
                  </c:pt>
                  <c:pt idx="401">
                    <c:v>6</c:v>
                  </c:pt>
                  <c:pt idx="402">
                    <c:v>7</c:v>
                  </c:pt>
                  <c:pt idx="403">
                    <c:v>8</c:v>
                  </c:pt>
                  <c:pt idx="404">
                    <c:v>9</c:v>
                  </c:pt>
                  <c:pt idx="405">
                    <c:v>10</c:v>
                  </c:pt>
                  <c:pt idx="406">
                    <c:v>11</c:v>
                  </c:pt>
                  <c:pt idx="407">
                    <c:v>12</c:v>
                  </c:pt>
                  <c:pt idx="408">
                    <c:v>1</c:v>
                  </c:pt>
                  <c:pt idx="409">
                    <c:v>2</c:v>
                  </c:pt>
                  <c:pt idx="410">
                    <c:v>3</c:v>
                  </c:pt>
                  <c:pt idx="411">
                    <c:v>4</c:v>
                  </c:pt>
                  <c:pt idx="412">
                    <c:v>5</c:v>
                  </c:pt>
                  <c:pt idx="413">
                    <c:v>6</c:v>
                  </c:pt>
                  <c:pt idx="414">
                    <c:v>7</c:v>
                  </c:pt>
                  <c:pt idx="415">
                    <c:v>8</c:v>
                  </c:pt>
                  <c:pt idx="416">
                    <c:v>9</c:v>
                  </c:pt>
                  <c:pt idx="417">
                    <c:v>10</c:v>
                  </c:pt>
                  <c:pt idx="418">
                    <c:v>11</c:v>
                  </c:pt>
                  <c:pt idx="419">
                    <c:v>12</c:v>
                  </c:pt>
                  <c:pt idx="420">
                    <c:v>1</c:v>
                  </c:pt>
                  <c:pt idx="421">
                    <c:v>2</c:v>
                  </c:pt>
                  <c:pt idx="422">
                    <c:v>3</c:v>
                  </c:pt>
                  <c:pt idx="423">
                    <c:v>4</c:v>
                  </c:pt>
                  <c:pt idx="424">
                    <c:v>5</c:v>
                  </c:pt>
                  <c:pt idx="425">
                    <c:v>6</c:v>
                  </c:pt>
                  <c:pt idx="426">
                    <c:v>7</c:v>
                  </c:pt>
                  <c:pt idx="427">
                    <c:v>8</c:v>
                  </c:pt>
                  <c:pt idx="428">
                    <c:v>9</c:v>
                  </c:pt>
                  <c:pt idx="429">
                    <c:v>10</c:v>
                  </c:pt>
                  <c:pt idx="430">
                    <c:v>11</c:v>
                  </c:pt>
                  <c:pt idx="431">
                    <c:v>12</c:v>
                  </c:pt>
                  <c:pt idx="432">
                    <c:v>1</c:v>
                  </c:pt>
                  <c:pt idx="433">
                    <c:v>2</c:v>
                  </c:pt>
                  <c:pt idx="434">
                    <c:v>3</c:v>
                  </c:pt>
                  <c:pt idx="435">
                    <c:v>4</c:v>
                  </c:pt>
                  <c:pt idx="436">
                    <c:v>5</c:v>
                  </c:pt>
                  <c:pt idx="437">
                    <c:v>6</c:v>
                  </c:pt>
                  <c:pt idx="438">
                    <c:v>7</c:v>
                  </c:pt>
                  <c:pt idx="439">
                    <c:v>8</c:v>
                  </c:pt>
                  <c:pt idx="440">
                    <c:v>9</c:v>
                  </c:pt>
                  <c:pt idx="441">
                    <c:v>10</c:v>
                  </c:pt>
                  <c:pt idx="442">
                    <c:v>11</c:v>
                  </c:pt>
                  <c:pt idx="443">
                    <c:v>12</c:v>
                  </c:pt>
                  <c:pt idx="444">
                    <c:v>1</c:v>
                  </c:pt>
                  <c:pt idx="445">
                    <c:v>2</c:v>
                  </c:pt>
                  <c:pt idx="446">
                    <c:v>3</c:v>
                  </c:pt>
                  <c:pt idx="447">
                    <c:v>4</c:v>
                  </c:pt>
                  <c:pt idx="448">
                    <c:v>5</c:v>
                  </c:pt>
                  <c:pt idx="449">
                    <c:v>6</c:v>
                  </c:pt>
                  <c:pt idx="450">
                    <c:v>7</c:v>
                  </c:pt>
                  <c:pt idx="451">
                    <c:v>8</c:v>
                  </c:pt>
                  <c:pt idx="452">
                    <c:v>9</c:v>
                  </c:pt>
                  <c:pt idx="453">
                    <c:v>10</c:v>
                  </c:pt>
                  <c:pt idx="454">
                    <c:v>11</c:v>
                  </c:pt>
                  <c:pt idx="455">
                    <c:v>12</c:v>
                  </c:pt>
                  <c:pt idx="456">
                    <c:v>1</c:v>
                  </c:pt>
                  <c:pt idx="457">
                    <c:v>2</c:v>
                  </c:pt>
                  <c:pt idx="458">
                    <c:v>3</c:v>
                  </c:pt>
                  <c:pt idx="459">
                    <c:v>4</c:v>
                  </c:pt>
                  <c:pt idx="460">
                    <c:v>5</c:v>
                  </c:pt>
                  <c:pt idx="461">
                    <c:v>6</c:v>
                  </c:pt>
                  <c:pt idx="462">
                    <c:v>7</c:v>
                  </c:pt>
                  <c:pt idx="463">
                    <c:v>8</c:v>
                  </c:pt>
                  <c:pt idx="464">
                    <c:v>9</c:v>
                  </c:pt>
                  <c:pt idx="465">
                    <c:v>10</c:v>
                  </c:pt>
                  <c:pt idx="466">
                    <c:v>11</c:v>
                  </c:pt>
                  <c:pt idx="467">
                    <c:v>12</c:v>
                  </c:pt>
                  <c:pt idx="468">
                    <c:v>1</c:v>
                  </c:pt>
                  <c:pt idx="469">
                    <c:v>2</c:v>
                  </c:pt>
                  <c:pt idx="470">
                    <c:v>3</c:v>
                  </c:pt>
                  <c:pt idx="471">
                    <c:v>4</c:v>
                  </c:pt>
                  <c:pt idx="472">
                    <c:v>5</c:v>
                  </c:pt>
                  <c:pt idx="473">
                    <c:v>6</c:v>
                  </c:pt>
                  <c:pt idx="474">
                    <c:v>7</c:v>
                  </c:pt>
                  <c:pt idx="475">
                    <c:v>8</c:v>
                  </c:pt>
                  <c:pt idx="476">
                    <c:v>9</c:v>
                  </c:pt>
                  <c:pt idx="477">
                    <c:v>10</c:v>
                  </c:pt>
                  <c:pt idx="478">
                    <c:v>11</c:v>
                  </c:pt>
                  <c:pt idx="479">
                    <c:v>12</c:v>
                  </c:pt>
                  <c:pt idx="480">
                    <c:v>1</c:v>
                  </c:pt>
                  <c:pt idx="481">
                    <c:v>2</c:v>
                  </c:pt>
                  <c:pt idx="482">
                    <c:v>3</c:v>
                  </c:pt>
                  <c:pt idx="483">
                    <c:v>4</c:v>
                  </c:pt>
                  <c:pt idx="484">
                    <c:v>5</c:v>
                  </c:pt>
                  <c:pt idx="485">
                    <c:v>6</c:v>
                  </c:pt>
                  <c:pt idx="486">
                    <c:v>7</c:v>
                  </c:pt>
                  <c:pt idx="487">
                    <c:v>8</c:v>
                  </c:pt>
                  <c:pt idx="488">
                    <c:v>9</c:v>
                  </c:pt>
                  <c:pt idx="489">
                    <c:v>10</c:v>
                  </c:pt>
                  <c:pt idx="490">
                    <c:v>11</c:v>
                  </c:pt>
                  <c:pt idx="491">
                    <c:v>12</c:v>
                  </c:pt>
                  <c:pt idx="492">
                    <c:v>1</c:v>
                  </c:pt>
                  <c:pt idx="493">
                    <c:v>2</c:v>
                  </c:pt>
                  <c:pt idx="494">
                    <c:v>3</c:v>
                  </c:pt>
                  <c:pt idx="495">
                    <c:v>4</c:v>
                  </c:pt>
                  <c:pt idx="496">
                    <c:v>5</c:v>
                  </c:pt>
                  <c:pt idx="497">
                    <c:v>6</c:v>
                  </c:pt>
                  <c:pt idx="498">
                    <c:v>7</c:v>
                  </c:pt>
                  <c:pt idx="499">
                    <c:v>8</c:v>
                  </c:pt>
                  <c:pt idx="500">
                    <c:v>9</c:v>
                  </c:pt>
                  <c:pt idx="501">
                    <c:v>10</c:v>
                  </c:pt>
                  <c:pt idx="502">
                    <c:v>11</c:v>
                  </c:pt>
                  <c:pt idx="503">
                    <c:v>12</c:v>
                  </c:pt>
                  <c:pt idx="504">
                    <c:v>1</c:v>
                  </c:pt>
                  <c:pt idx="505">
                    <c:v>2</c:v>
                  </c:pt>
                  <c:pt idx="506">
                    <c:v>3</c:v>
                  </c:pt>
                  <c:pt idx="507">
                    <c:v>4</c:v>
                  </c:pt>
                  <c:pt idx="508">
                    <c:v>5</c:v>
                  </c:pt>
                  <c:pt idx="509">
                    <c:v>6</c:v>
                  </c:pt>
                  <c:pt idx="510">
                    <c:v>7</c:v>
                  </c:pt>
                  <c:pt idx="511">
                    <c:v>8</c:v>
                  </c:pt>
                  <c:pt idx="512">
                    <c:v>9</c:v>
                  </c:pt>
                  <c:pt idx="513">
                    <c:v>10</c:v>
                  </c:pt>
                  <c:pt idx="514">
                    <c:v>11</c:v>
                  </c:pt>
                  <c:pt idx="515">
                    <c:v>12</c:v>
                  </c:pt>
                  <c:pt idx="516">
                    <c:v>1</c:v>
                  </c:pt>
                  <c:pt idx="517">
                    <c:v>2</c:v>
                  </c:pt>
                  <c:pt idx="518">
                    <c:v>3</c:v>
                  </c:pt>
                  <c:pt idx="519">
                    <c:v>4</c:v>
                  </c:pt>
                  <c:pt idx="520">
                    <c:v>5</c:v>
                  </c:pt>
                  <c:pt idx="521">
                    <c:v>6</c:v>
                  </c:pt>
                  <c:pt idx="522">
                    <c:v>7</c:v>
                  </c:pt>
                  <c:pt idx="523">
                    <c:v>8</c:v>
                  </c:pt>
                  <c:pt idx="524">
                    <c:v>9</c:v>
                  </c:pt>
                  <c:pt idx="525">
                    <c:v>10</c:v>
                  </c:pt>
                  <c:pt idx="526">
                    <c:v>11</c:v>
                  </c:pt>
                  <c:pt idx="527">
                    <c:v>12</c:v>
                  </c:pt>
                  <c:pt idx="528">
                    <c:v>1</c:v>
                  </c:pt>
                  <c:pt idx="529">
                    <c:v>2</c:v>
                  </c:pt>
                  <c:pt idx="530">
                    <c:v>3</c:v>
                  </c:pt>
                  <c:pt idx="531">
                    <c:v>4</c:v>
                  </c:pt>
                  <c:pt idx="532">
                    <c:v>5</c:v>
                  </c:pt>
                  <c:pt idx="533">
                    <c:v>6</c:v>
                  </c:pt>
                  <c:pt idx="534">
                    <c:v>7</c:v>
                  </c:pt>
                  <c:pt idx="535">
                    <c:v>8</c:v>
                  </c:pt>
                  <c:pt idx="536">
                    <c:v>9</c:v>
                  </c:pt>
                  <c:pt idx="537">
                    <c:v>10</c:v>
                  </c:pt>
                  <c:pt idx="538">
                    <c:v>11</c:v>
                  </c:pt>
                  <c:pt idx="539">
                    <c:v>12</c:v>
                  </c:pt>
                  <c:pt idx="540">
                    <c:v>1</c:v>
                  </c:pt>
                  <c:pt idx="541">
                    <c:v>2</c:v>
                  </c:pt>
                  <c:pt idx="542">
                    <c:v>3</c:v>
                  </c:pt>
                  <c:pt idx="543">
                    <c:v>4</c:v>
                  </c:pt>
                  <c:pt idx="544">
                    <c:v>5</c:v>
                  </c:pt>
                  <c:pt idx="545">
                    <c:v>6</c:v>
                  </c:pt>
                  <c:pt idx="546">
                    <c:v>7</c:v>
                  </c:pt>
                  <c:pt idx="547">
                    <c:v>8</c:v>
                  </c:pt>
                  <c:pt idx="548">
                    <c:v>9</c:v>
                  </c:pt>
                  <c:pt idx="549">
                    <c:v>10</c:v>
                  </c:pt>
                  <c:pt idx="550">
                    <c:v>11</c:v>
                  </c:pt>
                  <c:pt idx="551">
                    <c:v>12</c:v>
                  </c:pt>
                  <c:pt idx="552">
                    <c:v>1</c:v>
                  </c:pt>
                  <c:pt idx="553">
                    <c:v>2</c:v>
                  </c:pt>
                  <c:pt idx="554">
                    <c:v>3</c:v>
                  </c:pt>
                  <c:pt idx="555">
                    <c:v>4</c:v>
                  </c:pt>
                  <c:pt idx="556">
                    <c:v>5</c:v>
                  </c:pt>
                  <c:pt idx="557">
                    <c:v>6</c:v>
                  </c:pt>
                  <c:pt idx="558">
                    <c:v>7</c:v>
                  </c:pt>
                  <c:pt idx="559">
                    <c:v>8</c:v>
                  </c:pt>
                  <c:pt idx="560">
                    <c:v>9</c:v>
                  </c:pt>
                  <c:pt idx="561">
                    <c:v>10</c:v>
                  </c:pt>
                  <c:pt idx="562">
                    <c:v>11</c:v>
                  </c:pt>
                  <c:pt idx="563">
                    <c:v>12</c:v>
                  </c:pt>
                  <c:pt idx="564">
                    <c:v>1</c:v>
                  </c:pt>
                  <c:pt idx="565">
                    <c:v>2</c:v>
                  </c:pt>
                  <c:pt idx="566">
                    <c:v>3</c:v>
                  </c:pt>
                  <c:pt idx="567">
                    <c:v>4</c:v>
                  </c:pt>
                  <c:pt idx="568">
                    <c:v>5</c:v>
                  </c:pt>
                </c:lvl>
                <c:lvl>
                  <c:pt idx="0">
                    <c:v>1978</c:v>
                  </c:pt>
                  <c:pt idx="12">
                    <c:v>1979</c:v>
                  </c:pt>
                  <c:pt idx="24">
                    <c:v>1980</c:v>
                  </c:pt>
                  <c:pt idx="36">
                    <c:v>1981</c:v>
                  </c:pt>
                  <c:pt idx="48">
                    <c:v>1982</c:v>
                  </c:pt>
                  <c:pt idx="60">
                    <c:v>1983</c:v>
                  </c:pt>
                  <c:pt idx="72">
                    <c:v>1984</c:v>
                  </c:pt>
                  <c:pt idx="84">
                    <c:v>1985</c:v>
                  </c:pt>
                  <c:pt idx="96">
                    <c:v>1986</c:v>
                  </c:pt>
                  <c:pt idx="108">
                    <c:v>1987</c:v>
                  </c:pt>
                  <c:pt idx="120">
                    <c:v>1988</c:v>
                  </c:pt>
                  <c:pt idx="132">
                    <c:v>1989</c:v>
                  </c:pt>
                  <c:pt idx="144">
                    <c:v>1990</c:v>
                  </c:pt>
                  <c:pt idx="156">
                    <c:v>1991</c:v>
                  </c:pt>
                  <c:pt idx="168">
                    <c:v>1992</c:v>
                  </c:pt>
                  <c:pt idx="180">
                    <c:v>1993</c:v>
                  </c:pt>
                  <c:pt idx="192">
                    <c:v>1994</c:v>
                  </c:pt>
                  <c:pt idx="204">
                    <c:v>1995</c:v>
                  </c:pt>
                  <c:pt idx="216">
                    <c:v>1996</c:v>
                  </c:pt>
                  <c:pt idx="228">
                    <c:v>1997</c:v>
                  </c:pt>
                  <c:pt idx="240">
                    <c:v>1998</c:v>
                  </c:pt>
                  <c:pt idx="252">
                    <c:v>1999</c:v>
                  </c:pt>
                  <c:pt idx="264">
                    <c:v>2000</c:v>
                  </c:pt>
                  <c:pt idx="276">
                    <c:v>2001</c:v>
                  </c:pt>
                  <c:pt idx="288">
                    <c:v>2002</c:v>
                  </c:pt>
                  <c:pt idx="300">
                    <c:v>2003</c:v>
                  </c:pt>
                  <c:pt idx="312">
                    <c:v>2004</c:v>
                  </c:pt>
                  <c:pt idx="324">
                    <c:v>2005</c:v>
                  </c:pt>
                  <c:pt idx="336">
                    <c:v>2006</c:v>
                  </c:pt>
                  <c:pt idx="348">
                    <c:v>2007</c:v>
                  </c:pt>
                  <c:pt idx="360">
                    <c:v>2008</c:v>
                  </c:pt>
                  <c:pt idx="372">
                    <c:v>2009</c:v>
                  </c:pt>
                  <c:pt idx="384">
                    <c:v>2010</c:v>
                  </c:pt>
                  <c:pt idx="396">
                    <c:v>2011</c:v>
                  </c:pt>
                  <c:pt idx="408">
                    <c:v>2012</c:v>
                  </c:pt>
                  <c:pt idx="420">
                    <c:v>2013</c:v>
                  </c:pt>
                  <c:pt idx="432">
                    <c:v>2014</c:v>
                  </c:pt>
                  <c:pt idx="444">
                    <c:v>2015</c:v>
                  </c:pt>
                  <c:pt idx="456">
                    <c:v>2016</c:v>
                  </c:pt>
                  <c:pt idx="468">
                    <c:v>2017</c:v>
                  </c:pt>
                  <c:pt idx="480">
                    <c:v>2018</c:v>
                  </c:pt>
                  <c:pt idx="492">
                    <c:v>2019</c:v>
                  </c:pt>
                  <c:pt idx="504">
                    <c:v>2020</c:v>
                  </c:pt>
                  <c:pt idx="516">
                    <c:v>2021</c:v>
                  </c:pt>
                  <c:pt idx="528">
                    <c:v>2022</c:v>
                  </c:pt>
                  <c:pt idx="540">
                    <c:v>2023</c:v>
                  </c:pt>
                  <c:pt idx="552">
                    <c:v>2024</c:v>
                  </c:pt>
                  <c:pt idx="564">
                    <c:v>2025</c:v>
                  </c:pt>
                </c:lvl>
              </c:multiLvlStrCache>
            </c:multiLvlStrRef>
          </c:cat>
          <c:val>
            <c:numRef>
              <c:f>Decomp!$D$3:$D$571</c:f>
              <c:numCache>
                <c:formatCode>#,##0.0_ ;[Red]\-#,##0.0\ </c:formatCode>
                <c:ptCount val="569"/>
                <c:pt idx="0">
                  <c:v>54.225999999999999</c:v>
                </c:pt>
                <c:pt idx="1">
                  <c:v>49.322000000000003</c:v>
                </c:pt>
                <c:pt idx="2">
                  <c:v>52.018999999999998</c:v>
                </c:pt>
                <c:pt idx="3">
                  <c:v>59.981000000000002</c:v>
                </c:pt>
                <c:pt idx="4">
                  <c:v>59.573999999999998</c:v>
                </c:pt>
                <c:pt idx="5">
                  <c:v>56.265000000000001</c:v>
                </c:pt>
                <c:pt idx="6">
                  <c:v>55.728999999999999</c:v>
                </c:pt>
                <c:pt idx="7">
                  <c:v>58.625</c:v>
                </c:pt>
                <c:pt idx="8">
                  <c:v>53.194000000000003</c:v>
                </c:pt>
                <c:pt idx="9">
                  <c:v>53.610999999999997</c:v>
                </c:pt>
                <c:pt idx="10">
                  <c:v>53.356000000000002</c:v>
                </c:pt>
                <c:pt idx="11">
                  <c:v>55.841000000000001</c:v>
                </c:pt>
                <c:pt idx="12">
                  <c:v>52.868000000000002</c:v>
                </c:pt>
                <c:pt idx="13">
                  <c:v>53.502000000000002</c:v>
                </c:pt>
                <c:pt idx="14">
                  <c:v>53.024000000000001</c:v>
                </c:pt>
                <c:pt idx="15">
                  <c:v>58.984000000000002</c:v>
                </c:pt>
                <c:pt idx="16">
                  <c:v>65.284000000000006</c:v>
                </c:pt>
                <c:pt idx="17">
                  <c:v>61.656999999999996</c:v>
                </c:pt>
                <c:pt idx="18">
                  <c:v>59.750999999999998</c:v>
                </c:pt>
                <c:pt idx="19">
                  <c:v>61.143999999999998</c:v>
                </c:pt>
                <c:pt idx="20">
                  <c:v>59.127000000000002</c:v>
                </c:pt>
                <c:pt idx="21">
                  <c:v>59.75</c:v>
                </c:pt>
                <c:pt idx="22">
                  <c:v>60.331000000000003</c:v>
                </c:pt>
                <c:pt idx="23">
                  <c:v>64.632999999999996</c:v>
                </c:pt>
                <c:pt idx="24">
                  <c:v>59.923000000000002</c:v>
                </c:pt>
                <c:pt idx="25">
                  <c:v>64.17</c:v>
                </c:pt>
                <c:pt idx="26">
                  <c:v>65.596999999999994</c:v>
                </c:pt>
                <c:pt idx="27">
                  <c:v>71.055000000000007</c:v>
                </c:pt>
                <c:pt idx="28">
                  <c:v>71.507999999999996</c:v>
                </c:pt>
                <c:pt idx="29">
                  <c:v>72.241</c:v>
                </c:pt>
                <c:pt idx="30">
                  <c:v>70.695999999999998</c:v>
                </c:pt>
                <c:pt idx="31">
                  <c:v>68.957999999999998</c:v>
                </c:pt>
                <c:pt idx="32">
                  <c:v>68.210999999999999</c:v>
                </c:pt>
                <c:pt idx="33">
                  <c:v>64.040999999999997</c:v>
                </c:pt>
                <c:pt idx="34">
                  <c:v>64.59</c:v>
                </c:pt>
                <c:pt idx="35">
                  <c:v>65.212999999999994</c:v>
                </c:pt>
                <c:pt idx="36">
                  <c:v>65.942999999999998</c:v>
                </c:pt>
                <c:pt idx="37">
                  <c:v>63.289000000000001</c:v>
                </c:pt>
                <c:pt idx="38">
                  <c:v>66.912000000000006</c:v>
                </c:pt>
                <c:pt idx="39">
                  <c:v>72.212999999999994</c:v>
                </c:pt>
                <c:pt idx="40">
                  <c:v>74.007999999999996</c:v>
                </c:pt>
                <c:pt idx="41">
                  <c:v>71.034000000000006</c:v>
                </c:pt>
                <c:pt idx="42">
                  <c:v>65.682000000000002</c:v>
                </c:pt>
                <c:pt idx="43">
                  <c:v>65.701999999999998</c:v>
                </c:pt>
                <c:pt idx="44">
                  <c:v>64.069999999999993</c:v>
                </c:pt>
                <c:pt idx="45">
                  <c:v>64.11</c:v>
                </c:pt>
                <c:pt idx="46">
                  <c:v>65.61</c:v>
                </c:pt>
                <c:pt idx="47">
                  <c:v>65.477000000000004</c:v>
                </c:pt>
                <c:pt idx="48">
                  <c:v>65.67</c:v>
                </c:pt>
                <c:pt idx="49">
                  <c:v>64.325999999999993</c:v>
                </c:pt>
                <c:pt idx="50">
                  <c:v>66.409000000000006</c:v>
                </c:pt>
                <c:pt idx="51">
                  <c:v>69.003</c:v>
                </c:pt>
                <c:pt idx="52">
                  <c:v>73.307000000000002</c:v>
                </c:pt>
                <c:pt idx="53">
                  <c:v>71.105000000000004</c:v>
                </c:pt>
                <c:pt idx="54">
                  <c:v>67.816999999999993</c:v>
                </c:pt>
                <c:pt idx="55">
                  <c:v>66.397000000000006</c:v>
                </c:pt>
                <c:pt idx="56">
                  <c:v>64.108000000000004</c:v>
                </c:pt>
                <c:pt idx="57">
                  <c:v>63.316000000000003</c:v>
                </c:pt>
                <c:pt idx="58">
                  <c:v>63.005000000000003</c:v>
                </c:pt>
                <c:pt idx="59">
                  <c:v>60.177999999999997</c:v>
                </c:pt>
                <c:pt idx="60">
                  <c:v>69.096000000000004</c:v>
                </c:pt>
                <c:pt idx="61">
                  <c:v>66.712999999999994</c:v>
                </c:pt>
                <c:pt idx="62">
                  <c:v>69.804000000000002</c:v>
                </c:pt>
                <c:pt idx="63">
                  <c:v>70.751000000000005</c:v>
                </c:pt>
                <c:pt idx="64">
                  <c:v>74.792000000000002</c:v>
                </c:pt>
                <c:pt idx="65">
                  <c:v>71.861999999999995</c:v>
                </c:pt>
                <c:pt idx="66">
                  <c:v>73.066000000000003</c:v>
                </c:pt>
                <c:pt idx="67">
                  <c:v>68.224000000000004</c:v>
                </c:pt>
                <c:pt idx="68">
                  <c:v>68.218999999999994</c:v>
                </c:pt>
                <c:pt idx="69">
                  <c:v>65.882999999999996</c:v>
                </c:pt>
                <c:pt idx="70">
                  <c:v>69.841999999999999</c:v>
                </c:pt>
                <c:pt idx="71">
                  <c:v>69.293999999999997</c:v>
                </c:pt>
                <c:pt idx="72">
                  <c:v>68.763999999999996</c:v>
                </c:pt>
                <c:pt idx="73">
                  <c:v>69.147999999999996</c:v>
                </c:pt>
                <c:pt idx="74">
                  <c:v>65.902000000000001</c:v>
                </c:pt>
                <c:pt idx="75">
                  <c:v>72.474000000000004</c:v>
                </c:pt>
                <c:pt idx="76">
                  <c:v>77.697999999999993</c:v>
                </c:pt>
                <c:pt idx="77">
                  <c:v>72.744</c:v>
                </c:pt>
                <c:pt idx="78">
                  <c:v>70.195999999999998</c:v>
                </c:pt>
                <c:pt idx="79">
                  <c:v>67.78</c:v>
                </c:pt>
                <c:pt idx="80">
                  <c:v>66.087000000000003</c:v>
                </c:pt>
                <c:pt idx="81">
                  <c:v>63.417999999999999</c:v>
                </c:pt>
                <c:pt idx="82">
                  <c:v>64.212000000000003</c:v>
                </c:pt>
                <c:pt idx="83">
                  <c:v>69.466999999999999</c:v>
                </c:pt>
                <c:pt idx="84">
                  <c:v>68.599000000000004</c:v>
                </c:pt>
                <c:pt idx="85">
                  <c:v>70.528000000000006</c:v>
                </c:pt>
                <c:pt idx="86">
                  <c:v>73.537999999999997</c:v>
                </c:pt>
                <c:pt idx="87">
                  <c:v>78.697000000000003</c:v>
                </c:pt>
                <c:pt idx="88">
                  <c:v>78.817999999999998</c:v>
                </c:pt>
                <c:pt idx="89">
                  <c:v>78.795000000000002</c:v>
                </c:pt>
                <c:pt idx="90">
                  <c:v>73.613</c:v>
                </c:pt>
                <c:pt idx="91">
                  <c:v>74.691999999999993</c:v>
                </c:pt>
                <c:pt idx="92">
                  <c:v>70.344999999999999</c:v>
                </c:pt>
                <c:pt idx="93">
                  <c:v>75.403999999999996</c:v>
                </c:pt>
                <c:pt idx="94">
                  <c:v>74.576999999999998</c:v>
                </c:pt>
                <c:pt idx="95">
                  <c:v>76.307000000000002</c:v>
                </c:pt>
                <c:pt idx="96">
                  <c:v>73.727000000000004</c:v>
                </c:pt>
                <c:pt idx="97">
                  <c:v>74.587999999999994</c:v>
                </c:pt>
                <c:pt idx="98">
                  <c:v>75.677000000000007</c:v>
                </c:pt>
                <c:pt idx="99">
                  <c:v>81.147000000000006</c:v>
                </c:pt>
                <c:pt idx="100">
                  <c:v>82.944999999999993</c:v>
                </c:pt>
                <c:pt idx="101">
                  <c:v>80.138000000000005</c:v>
                </c:pt>
                <c:pt idx="102">
                  <c:v>80.180999999999997</c:v>
                </c:pt>
                <c:pt idx="103">
                  <c:v>77.018000000000001</c:v>
                </c:pt>
                <c:pt idx="104">
                  <c:v>73.260000000000005</c:v>
                </c:pt>
                <c:pt idx="105">
                  <c:v>70.382999999999996</c:v>
                </c:pt>
                <c:pt idx="106">
                  <c:v>71.468000000000004</c:v>
                </c:pt>
                <c:pt idx="107">
                  <c:v>72.238</c:v>
                </c:pt>
                <c:pt idx="108">
                  <c:v>74.144000000000005</c:v>
                </c:pt>
                <c:pt idx="109">
                  <c:v>74.180000000000007</c:v>
                </c:pt>
                <c:pt idx="110">
                  <c:v>76.623000000000005</c:v>
                </c:pt>
                <c:pt idx="111">
                  <c:v>77.049000000000007</c:v>
                </c:pt>
                <c:pt idx="112">
                  <c:v>78.492000000000004</c:v>
                </c:pt>
                <c:pt idx="113">
                  <c:v>78.930000000000007</c:v>
                </c:pt>
                <c:pt idx="114">
                  <c:v>77.254000000000005</c:v>
                </c:pt>
                <c:pt idx="115">
                  <c:v>82.206000000000003</c:v>
                </c:pt>
                <c:pt idx="116">
                  <c:v>80.528000000000006</c:v>
                </c:pt>
                <c:pt idx="117">
                  <c:v>78.662000000000006</c:v>
                </c:pt>
                <c:pt idx="118">
                  <c:v>75.290000000000006</c:v>
                </c:pt>
                <c:pt idx="119">
                  <c:v>76.438000000000002</c:v>
                </c:pt>
                <c:pt idx="120">
                  <c:v>79.566000000000003</c:v>
                </c:pt>
                <c:pt idx="121">
                  <c:v>80.251000000000005</c:v>
                </c:pt>
                <c:pt idx="122">
                  <c:v>79.802999999999997</c:v>
                </c:pt>
                <c:pt idx="123">
                  <c:v>85.069000000000003</c:v>
                </c:pt>
                <c:pt idx="124">
                  <c:v>80.811000000000007</c:v>
                </c:pt>
                <c:pt idx="125">
                  <c:v>81.971000000000004</c:v>
                </c:pt>
                <c:pt idx="126">
                  <c:v>81.188999999999993</c:v>
                </c:pt>
                <c:pt idx="127">
                  <c:v>76.509</c:v>
                </c:pt>
                <c:pt idx="128">
                  <c:v>82.704999999999998</c:v>
                </c:pt>
                <c:pt idx="129">
                  <c:v>83.453999999999994</c:v>
                </c:pt>
                <c:pt idx="130">
                  <c:v>83.837000000000003</c:v>
                </c:pt>
                <c:pt idx="131">
                  <c:v>82.869</c:v>
                </c:pt>
                <c:pt idx="132">
                  <c:v>88.799000000000007</c:v>
                </c:pt>
                <c:pt idx="133">
                  <c:v>82.778000000000006</c:v>
                </c:pt>
                <c:pt idx="134">
                  <c:v>90.795000000000002</c:v>
                </c:pt>
                <c:pt idx="135">
                  <c:v>98.646000000000001</c:v>
                </c:pt>
                <c:pt idx="136">
                  <c:v>91.18</c:v>
                </c:pt>
                <c:pt idx="137">
                  <c:v>96.096000000000004</c:v>
                </c:pt>
                <c:pt idx="138">
                  <c:v>93.191000000000003</c:v>
                </c:pt>
                <c:pt idx="139">
                  <c:v>96.789000000000001</c:v>
                </c:pt>
                <c:pt idx="140">
                  <c:v>95.182000000000002</c:v>
                </c:pt>
                <c:pt idx="141">
                  <c:v>94.667000000000002</c:v>
                </c:pt>
                <c:pt idx="142">
                  <c:v>95.515000000000001</c:v>
                </c:pt>
                <c:pt idx="143">
                  <c:v>99.563000000000002</c:v>
                </c:pt>
                <c:pt idx="144">
                  <c:v>91.206999999999994</c:v>
                </c:pt>
                <c:pt idx="145">
                  <c:v>100.861</c:v>
                </c:pt>
                <c:pt idx="146">
                  <c:v>102.435</c:v>
                </c:pt>
                <c:pt idx="147">
                  <c:v>106.51600000000001</c:v>
                </c:pt>
                <c:pt idx="148">
                  <c:v>106.738</c:v>
                </c:pt>
                <c:pt idx="149">
                  <c:v>104.825</c:v>
                </c:pt>
                <c:pt idx="150">
                  <c:v>105.33199999999999</c:v>
                </c:pt>
                <c:pt idx="151">
                  <c:v>104.834</c:v>
                </c:pt>
                <c:pt idx="152">
                  <c:v>103.43600000000001</c:v>
                </c:pt>
                <c:pt idx="153">
                  <c:v>109.464</c:v>
                </c:pt>
                <c:pt idx="154">
                  <c:v>101.306</c:v>
                </c:pt>
                <c:pt idx="155">
                  <c:v>107.604</c:v>
                </c:pt>
                <c:pt idx="156">
                  <c:v>104.14</c:v>
                </c:pt>
                <c:pt idx="157">
                  <c:v>103.352</c:v>
                </c:pt>
                <c:pt idx="158">
                  <c:v>98.953000000000003</c:v>
                </c:pt>
                <c:pt idx="159">
                  <c:v>98.878</c:v>
                </c:pt>
                <c:pt idx="160">
                  <c:v>101.77</c:v>
                </c:pt>
                <c:pt idx="161">
                  <c:v>100.899</c:v>
                </c:pt>
                <c:pt idx="162">
                  <c:v>108.905</c:v>
                </c:pt>
                <c:pt idx="163">
                  <c:v>105.767</c:v>
                </c:pt>
                <c:pt idx="164">
                  <c:v>101.616</c:v>
                </c:pt>
                <c:pt idx="165">
                  <c:v>108.96</c:v>
                </c:pt>
                <c:pt idx="166">
                  <c:v>111.98099999999999</c:v>
                </c:pt>
                <c:pt idx="167">
                  <c:v>111.843</c:v>
                </c:pt>
                <c:pt idx="168">
                  <c:v>107.837</c:v>
                </c:pt>
                <c:pt idx="169">
                  <c:v>105.20399999999999</c:v>
                </c:pt>
                <c:pt idx="170">
                  <c:v>107.66200000000001</c:v>
                </c:pt>
                <c:pt idx="171">
                  <c:v>106.005</c:v>
                </c:pt>
                <c:pt idx="172">
                  <c:v>106.221</c:v>
                </c:pt>
                <c:pt idx="173">
                  <c:v>104.86199999999999</c:v>
                </c:pt>
                <c:pt idx="174">
                  <c:v>105.223</c:v>
                </c:pt>
                <c:pt idx="175">
                  <c:v>102.595</c:v>
                </c:pt>
                <c:pt idx="176">
                  <c:v>106.97199999999999</c:v>
                </c:pt>
                <c:pt idx="177">
                  <c:v>99.504999999999995</c:v>
                </c:pt>
                <c:pt idx="178">
                  <c:v>105.13500000000001</c:v>
                </c:pt>
                <c:pt idx="179">
                  <c:v>101.119</c:v>
                </c:pt>
                <c:pt idx="180">
                  <c:v>105.018</c:v>
                </c:pt>
                <c:pt idx="181">
                  <c:v>109.41</c:v>
                </c:pt>
                <c:pt idx="182">
                  <c:v>111.459</c:v>
                </c:pt>
                <c:pt idx="183">
                  <c:v>100.629</c:v>
                </c:pt>
                <c:pt idx="184">
                  <c:v>104.166</c:v>
                </c:pt>
                <c:pt idx="185">
                  <c:v>98.978999999999999</c:v>
                </c:pt>
                <c:pt idx="186">
                  <c:v>99.576999999999998</c:v>
                </c:pt>
                <c:pt idx="187">
                  <c:v>99.891000000000005</c:v>
                </c:pt>
                <c:pt idx="188">
                  <c:v>101.193</c:v>
                </c:pt>
                <c:pt idx="189">
                  <c:v>96.382000000000005</c:v>
                </c:pt>
                <c:pt idx="190">
                  <c:v>97.616</c:v>
                </c:pt>
                <c:pt idx="191">
                  <c:v>88.394999999999996</c:v>
                </c:pt>
                <c:pt idx="192">
                  <c:v>96.852999999999994</c:v>
                </c:pt>
                <c:pt idx="193">
                  <c:v>95.683999999999997</c:v>
                </c:pt>
                <c:pt idx="194">
                  <c:v>101.48399999999999</c:v>
                </c:pt>
                <c:pt idx="195">
                  <c:v>95.043999999999997</c:v>
                </c:pt>
                <c:pt idx="196">
                  <c:v>90.221000000000004</c:v>
                </c:pt>
                <c:pt idx="197">
                  <c:v>97.781000000000006</c:v>
                </c:pt>
                <c:pt idx="198">
                  <c:v>93.117000000000004</c:v>
                </c:pt>
                <c:pt idx="199">
                  <c:v>92.05</c:v>
                </c:pt>
                <c:pt idx="200">
                  <c:v>92.221000000000004</c:v>
                </c:pt>
                <c:pt idx="201">
                  <c:v>93.058999999999997</c:v>
                </c:pt>
                <c:pt idx="202">
                  <c:v>94.811999999999998</c:v>
                </c:pt>
                <c:pt idx="203">
                  <c:v>95.676000000000002</c:v>
                </c:pt>
                <c:pt idx="204">
                  <c:v>90.522999999999996</c:v>
                </c:pt>
                <c:pt idx="205">
                  <c:v>100.062</c:v>
                </c:pt>
                <c:pt idx="206">
                  <c:v>101.49</c:v>
                </c:pt>
                <c:pt idx="207">
                  <c:v>106.83</c:v>
                </c:pt>
                <c:pt idx="208">
                  <c:v>90.828999999999994</c:v>
                </c:pt>
                <c:pt idx="209">
                  <c:v>90.247</c:v>
                </c:pt>
                <c:pt idx="210">
                  <c:v>89.12</c:v>
                </c:pt>
                <c:pt idx="211">
                  <c:v>90.887</c:v>
                </c:pt>
                <c:pt idx="212">
                  <c:v>86.465999999999994</c:v>
                </c:pt>
                <c:pt idx="213">
                  <c:v>85.204999999999998</c:v>
                </c:pt>
                <c:pt idx="214">
                  <c:v>87.111000000000004</c:v>
                </c:pt>
                <c:pt idx="215">
                  <c:v>91.775000000000006</c:v>
                </c:pt>
                <c:pt idx="216">
                  <c:v>89.106999999999999</c:v>
                </c:pt>
                <c:pt idx="217">
                  <c:v>99.346000000000004</c:v>
                </c:pt>
                <c:pt idx="218">
                  <c:v>94.421000000000006</c:v>
                </c:pt>
                <c:pt idx="219">
                  <c:v>91.813999999999993</c:v>
                </c:pt>
                <c:pt idx="220">
                  <c:v>92.03</c:v>
                </c:pt>
                <c:pt idx="221">
                  <c:v>90.358999999999995</c:v>
                </c:pt>
                <c:pt idx="222">
                  <c:v>94.361000000000004</c:v>
                </c:pt>
                <c:pt idx="223">
                  <c:v>90.105000000000004</c:v>
                </c:pt>
                <c:pt idx="224">
                  <c:v>98.015000000000001</c:v>
                </c:pt>
                <c:pt idx="225">
                  <c:v>100.515</c:v>
                </c:pt>
                <c:pt idx="226">
                  <c:v>100.61799999999999</c:v>
                </c:pt>
                <c:pt idx="227">
                  <c:v>99.908000000000001</c:v>
                </c:pt>
                <c:pt idx="228">
                  <c:v>108.21599999999999</c:v>
                </c:pt>
                <c:pt idx="229">
                  <c:v>102.476</c:v>
                </c:pt>
                <c:pt idx="230">
                  <c:v>114.82299999999999</c:v>
                </c:pt>
                <c:pt idx="231">
                  <c:v>110.24</c:v>
                </c:pt>
                <c:pt idx="232">
                  <c:v>114.36</c:v>
                </c:pt>
                <c:pt idx="233">
                  <c:v>111.901</c:v>
                </c:pt>
                <c:pt idx="234">
                  <c:v>109.699</c:v>
                </c:pt>
                <c:pt idx="235">
                  <c:v>100.392</c:v>
                </c:pt>
                <c:pt idx="236">
                  <c:v>100.96899999999999</c:v>
                </c:pt>
                <c:pt idx="237">
                  <c:v>98.602000000000004</c:v>
                </c:pt>
                <c:pt idx="238">
                  <c:v>97.314999999999998</c:v>
                </c:pt>
                <c:pt idx="239">
                  <c:v>100.03700000000001</c:v>
                </c:pt>
                <c:pt idx="240">
                  <c:v>104.119</c:v>
                </c:pt>
                <c:pt idx="241">
                  <c:v>105.422</c:v>
                </c:pt>
                <c:pt idx="242">
                  <c:v>102.379</c:v>
                </c:pt>
                <c:pt idx="243">
                  <c:v>97.326999999999998</c:v>
                </c:pt>
                <c:pt idx="244">
                  <c:v>98.863</c:v>
                </c:pt>
                <c:pt idx="245">
                  <c:v>100.126</c:v>
                </c:pt>
                <c:pt idx="246">
                  <c:v>99.436000000000007</c:v>
                </c:pt>
                <c:pt idx="247">
                  <c:v>97.04</c:v>
                </c:pt>
                <c:pt idx="248">
                  <c:v>97.775999999999996</c:v>
                </c:pt>
                <c:pt idx="249">
                  <c:v>105.851</c:v>
                </c:pt>
                <c:pt idx="250">
                  <c:v>100.56</c:v>
                </c:pt>
                <c:pt idx="251">
                  <c:v>99.933999999999997</c:v>
                </c:pt>
                <c:pt idx="252">
                  <c:v>104.407</c:v>
                </c:pt>
                <c:pt idx="253">
                  <c:v>103.813</c:v>
                </c:pt>
                <c:pt idx="254">
                  <c:v>105.872</c:v>
                </c:pt>
                <c:pt idx="255">
                  <c:v>93.292000000000002</c:v>
                </c:pt>
                <c:pt idx="256">
                  <c:v>100.84699999999999</c:v>
                </c:pt>
                <c:pt idx="257">
                  <c:v>99.634</c:v>
                </c:pt>
                <c:pt idx="258">
                  <c:v>98.766999999999996</c:v>
                </c:pt>
                <c:pt idx="259">
                  <c:v>102.64</c:v>
                </c:pt>
                <c:pt idx="260">
                  <c:v>107.52200000000001</c:v>
                </c:pt>
                <c:pt idx="261">
                  <c:v>102.631</c:v>
                </c:pt>
                <c:pt idx="262">
                  <c:v>105.238</c:v>
                </c:pt>
                <c:pt idx="263">
                  <c:v>98.391000000000005</c:v>
                </c:pt>
                <c:pt idx="264">
                  <c:v>104.553</c:v>
                </c:pt>
                <c:pt idx="265">
                  <c:v>111.569</c:v>
                </c:pt>
                <c:pt idx="266">
                  <c:v>111.614</c:v>
                </c:pt>
                <c:pt idx="267">
                  <c:v>113.113</c:v>
                </c:pt>
                <c:pt idx="268">
                  <c:v>104.852</c:v>
                </c:pt>
                <c:pt idx="269">
                  <c:v>109.28100000000001</c:v>
                </c:pt>
                <c:pt idx="270">
                  <c:v>108.28700000000001</c:v>
                </c:pt>
                <c:pt idx="271">
                  <c:v>106.295</c:v>
                </c:pt>
                <c:pt idx="272">
                  <c:v>98.296000000000006</c:v>
                </c:pt>
                <c:pt idx="273">
                  <c:v>103.57299999999999</c:v>
                </c:pt>
                <c:pt idx="274">
                  <c:v>103.251</c:v>
                </c:pt>
                <c:pt idx="275">
                  <c:v>109.026</c:v>
                </c:pt>
                <c:pt idx="276">
                  <c:v>99.5</c:v>
                </c:pt>
                <c:pt idx="277">
                  <c:v>109.48399999999999</c:v>
                </c:pt>
                <c:pt idx="278">
                  <c:v>107.22199999999999</c:v>
                </c:pt>
                <c:pt idx="279">
                  <c:v>106.578</c:v>
                </c:pt>
                <c:pt idx="280">
                  <c:v>104.17400000000001</c:v>
                </c:pt>
                <c:pt idx="281">
                  <c:v>105.82</c:v>
                </c:pt>
                <c:pt idx="282">
                  <c:v>109.126</c:v>
                </c:pt>
                <c:pt idx="283">
                  <c:v>109.24299999999999</c:v>
                </c:pt>
                <c:pt idx="284">
                  <c:v>104.884</c:v>
                </c:pt>
                <c:pt idx="285">
                  <c:v>105.566</c:v>
                </c:pt>
                <c:pt idx="286">
                  <c:v>100.05200000000001</c:v>
                </c:pt>
                <c:pt idx="287">
                  <c:v>102.06</c:v>
                </c:pt>
                <c:pt idx="288">
                  <c:v>106.708</c:v>
                </c:pt>
                <c:pt idx="289">
                  <c:v>110.94799999999999</c:v>
                </c:pt>
                <c:pt idx="290">
                  <c:v>112.321</c:v>
                </c:pt>
                <c:pt idx="291">
                  <c:v>110.53</c:v>
                </c:pt>
                <c:pt idx="292">
                  <c:v>113.788</c:v>
                </c:pt>
                <c:pt idx="293">
                  <c:v>108.038</c:v>
                </c:pt>
                <c:pt idx="294">
                  <c:v>111.006</c:v>
                </c:pt>
                <c:pt idx="295">
                  <c:v>112.011</c:v>
                </c:pt>
                <c:pt idx="296">
                  <c:v>112.843</c:v>
                </c:pt>
                <c:pt idx="297">
                  <c:v>112.80500000000001</c:v>
                </c:pt>
                <c:pt idx="298">
                  <c:v>115.44799999999999</c:v>
                </c:pt>
                <c:pt idx="299">
                  <c:v>115.974</c:v>
                </c:pt>
                <c:pt idx="300">
                  <c:v>115.08</c:v>
                </c:pt>
                <c:pt idx="301">
                  <c:v>112.041</c:v>
                </c:pt>
                <c:pt idx="302">
                  <c:v>111.41800000000001</c:v>
                </c:pt>
                <c:pt idx="303">
                  <c:v>109.298</c:v>
                </c:pt>
                <c:pt idx="304">
                  <c:v>113.152</c:v>
                </c:pt>
                <c:pt idx="305">
                  <c:v>108.474</c:v>
                </c:pt>
                <c:pt idx="306">
                  <c:v>109.139</c:v>
                </c:pt>
                <c:pt idx="307">
                  <c:v>110.943</c:v>
                </c:pt>
                <c:pt idx="308">
                  <c:v>111.46599999999999</c:v>
                </c:pt>
                <c:pt idx="309">
                  <c:v>114.039</c:v>
                </c:pt>
                <c:pt idx="310">
                  <c:v>111.98</c:v>
                </c:pt>
                <c:pt idx="311">
                  <c:v>110.693</c:v>
                </c:pt>
                <c:pt idx="312">
                  <c:v>115.137</c:v>
                </c:pt>
                <c:pt idx="313">
                  <c:v>118.265</c:v>
                </c:pt>
                <c:pt idx="314">
                  <c:v>120.16</c:v>
                </c:pt>
                <c:pt idx="315">
                  <c:v>119.571</c:v>
                </c:pt>
                <c:pt idx="316">
                  <c:v>115.176</c:v>
                </c:pt>
                <c:pt idx="317">
                  <c:v>117.59</c:v>
                </c:pt>
                <c:pt idx="318">
                  <c:v>114.71899999999999</c:v>
                </c:pt>
                <c:pt idx="319">
                  <c:v>114.26600000000001</c:v>
                </c:pt>
                <c:pt idx="320">
                  <c:v>118.625</c:v>
                </c:pt>
                <c:pt idx="321">
                  <c:v>115.37</c:v>
                </c:pt>
                <c:pt idx="322">
                  <c:v>114.60599999999999</c:v>
                </c:pt>
                <c:pt idx="323">
                  <c:v>106.85</c:v>
                </c:pt>
                <c:pt idx="324">
                  <c:v>122.608</c:v>
                </c:pt>
                <c:pt idx="325">
                  <c:v>122.22799999999999</c:v>
                </c:pt>
                <c:pt idx="326">
                  <c:v>124.602</c:v>
                </c:pt>
                <c:pt idx="327">
                  <c:v>125.982</c:v>
                </c:pt>
                <c:pt idx="328">
                  <c:v>117.285</c:v>
                </c:pt>
                <c:pt idx="329">
                  <c:v>117.33499999999999</c:v>
                </c:pt>
                <c:pt idx="330">
                  <c:v>116.97799999999999</c:v>
                </c:pt>
                <c:pt idx="331">
                  <c:v>113.17400000000001</c:v>
                </c:pt>
                <c:pt idx="332">
                  <c:v>120.374</c:v>
                </c:pt>
                <c:pt idx="333">
                  <c:v>114.783</c:v>
                </c:pt>
                <c:pt idx="334">
                  <c:v>123.542</c:v>
                </c:pt>
                <c:pt idx="335">
                  <c:v>124.613</c:v>
                </c:pt>
                <c:pt idx="336">
                  <c:v>127.979</c:v>
                </c:pt>
                <c:pt idx="337">
                  <c:v>131.65199999999999</c:v>
                </c:pt>
                <c:pt idx="338">
                  <c:v>136.858</c:v>
                </c:pt>
                <c:pt idx="339">
                  <c:v>138.381</c:v>
                </c:pt>
                <c:pt idx="340">
                  <c:v>123.10599999999999</c:v>
                </c:pt>
                <c:pt idx="341">
                  <c:v>130.11000000000001</c:v>
                </c:pt>
                <c:pt idx="342">
                  <c:v>128.79900000000001</c:v>
                </c:pt>
                <c:pt idx="343">
                  <c:v>129.74199999999999</c:v>
                </c:pt>
                <c:pt idx="344">
                  <c:v>129.94900000000001</c:v>
                </c:pt>
                <c:pt idx="345">
                  <c:v>136.18199999999999</c:v>
                </c:pt>
                <c:pt idx="346">
                  <c:v>140.965</c:v>
                </c:pt>
                <c:pt idx="347">
                  <c:v>144.78399999999999</c:v>
                </c:pt>
                <c:pt idx="348">
                  <c:v>134.05099999999999</c:v>
                </c:pt>
                <c:pt idx="349">
                  <c:v>139.91300000000001</c:v>
                </c:pt>
                <c:pt idx="350">
                  <c:v>142.262</c:v>
                </c:pt>
                <c:pt idx="351">
                  <c:v>139.01300000000001</c:v>
                </c:pt>
                <c:pt idx="352">
                  <c:v>137.352</c:v>
                </c:pt>
                <c:pt idx="353">
                  <c:v>138.93600000000001</c:v>
                </c:pt>
                <c:pt idx="354">
                  <c:v>122.768</c:v>
                </c:pt>
                <c:pt idx="355">
                  <c:v>142.81299999999999</c:v>
                </c:pt>
                <c:pt idx="356">
                  <c:v>145.42699999999999</c:v>
                </c:pt>
                <c:pt idx="357">
                  <c:v>154.81100000000001</c:v>
                </c:pt>
                <c:pt idx="358">
                  <c:v>153.73500000000001</c:v>
                </c:pt>
                <c:pt idx="359">
                  <c:v>152.499</c:v>
                </c:pt>
                <c:pt idx="360">
                  <c:v>148.86099999999999</c:v>
                </c:pt>
                <c:pt idx="361">
                  <c:v>154.09</c:v>
                </c:pt>
                <c:pt idx="362">
                  <c:v>152.13</c:v>
                </c:pt>
                <c:pt idx="363">
                  <c:v>144.87299999999999</c:v>
                </c:pt>
                <c:pt idx="364">
                  <c:v>147.84899999999999</c:v>
                </c:pt>
                <c:pt idx="365">
                  <c:v>147.08000000000001</c:v>
                </c:pt>
                <c:pt idx="366">
                  <c:v>150.23099999999999</c:v>
                </c:pt>
                <c:pt idx="367">
                  <c:v>134.44800000000001</c:v>
                </c:pt>
                <c:pt idx="368">
                  <c:v>142.494</c:v>
                </c:pt>
                <c:pt idx="369">
                  <c:v>135.53100000000001</c:v>
                </c:pt>
                <c:pt idx="370">
                  <c:v>118.324</c:v>
                </c:pt>
                <c:pt idx="371">
                  <c:v>100.863</c:v>
                </c:pt>
                <c:pt idx="372">
                  <c:v>80.533000000000001</c:v>
                </c:pt>
                <c:pt idx="373">
                  <c:v>54.16</c:v>
                </c:pt>
                <c:pt idx="374">
                  <c:v>58.332999999999998</c:v>
                </c:pt>
                <c:pt idx="375">
                  <c:v>72.628</c:v>
                </c:pt>
                <c:pt idx="376">
                  <c:v>90.667000000000002</c:v>
                </c:pt>
                <c:pt idx="377">
                  <c:v>90.876000000000005</c:v>
                </c:pt>
                <c:pt idx="378">
                  <c:v>95.447999999999993</c:v>
                </c:pt>
                <c:pt idx="379">
                  <c:v>104.3</c:v>
                </c:pt>
                <c:pt idx="380">
                  <c:v>109.715</c:v>
                </c:pt>
                <c:pt idx="381">
                  <c:v>111.29</c:v>
                </c:pt>
                <c:pt idx="382">
                  <c:v>119.15</c:v>
                </c:pt>
                <c:pt idx="383">
                  <c:v>115.744</c:v>
                </c:pt>
                <c:pt idx="384">
                  <c:v>117.087</c:v>
                </c:pt>
                <c:pt idx="385">
                  <c:v>115.55</c:v>
                </c:pt>
                <c:pt idx="386">
                  <c:v>123.66200000000001</c:v>
                </c:pt>
                <c:pt idx="387">
                  <c:v>114.432</c:v>
                </c:pt>
                <c:pt idx="388">
                  <c:v>118.76</c:v>
                </c:pt>
                <c:pt idx="389">
                  <c:v>118.773</c:v>
                </c:pt>
                <c:pt idx="390">
                  <c:v>118.327</c:v>
                </c:pt>
                <c:pt idx="391">
                  <c:v>121.70399999999999</c:v>
                </c:pt>
                <c:pt idx="392">
                  <c:v>124.697</c:v>
                </c:pt>
                <c:pt idx="393">
                  <c:v>106.136</c:v>
                </c:pt>
                <c:pt idx="394">
                  <c:v>110.934</c:v>
                </c:pt>
                <c:pt idx="395">
                  <c:v>109.95099999999999</c:v>
                </c:pt>
                <c:pt idx="396">
                  <c:v>112.482</c:v>
                </c:pt>
                <c:pt idx="397">
                  <c:v>109.51300000000001</c:v>
                </c:pt>
                <c:pt idx="398">
                  <c:v>46.348999999999997</c:v>
                </c:pt>
                <c:pt idx="399">
                  <c:v>52.548000000000002</c:v>
                </c:pt>
                <c:pt idx="400">
                  <c:v>82.460999999999999</c:v>
                </c:pt>
                <c:pt idx="401">
                  <c:v>98.584999999999994</c:v>
                </c:pt>
                <c:pt idx="402">
                  <c:v>106.973</c:v>
                </c:pt>
                <c:pt idx="403">
                  <c:v>119.747</c:v>
                </c:pt>
                <c:pt idx="404">
                  <c:v>117.31399999999999</c:v>
                </c:pt>
                <c:pt idx="405">
                  <c:v>127.56</c:v>
                </c:pt>
                <c:pt idx="406">
                  <c:v>113.25</c:v>
                </c:pt>
                <c:pt idx="407">
                  <c:v>124.03400000000001</c:v>
                </c:pt>
                <c:pt idx="408">
                  <c:v>126.21</c:v>
                </c:pt>
                <c:pt idx="409">
                  <c:v>128.71600000000001</c:v>
                </c:pt>
                <c:pt idx="410">
                  <c:v>128.16900000000001</c:v>
                </c:pt>
                <c:pt idx="411">
                  <c:v>125.92</c:v>
                </c:pt>
                <c:pt idx="412">
                  <c:v>121.152</c:v>
                </c:pt>
                <c:pt idx="413">
                  <c:v>120.125</c:v>
                </c:pt>
                <c:pt idx="414">
                  <c:v>123.864</c:v>
                </c:pt>
                <c:pt idx="415">
                  <c:v>119.97499999999999</c:v>
                </c:pt>
                <c:pt idx="416">
                  <c:v>105.735</c:v>
                </c:pt>
                <c:pt idx="417">
                  <c:v>104.01</c:v>
                </c:pt>
                <c:pt idx="418">
                  <c:v>99.878</c:v>
                </c:pt>
                <c:pt idx="419">
                  <c:v>105.82299999999999</c:v>
                </c:pt>
                <c:pt idx="420">
                  <c:v>112.289</c:v>
                </c:pt>
                <c:pt idx="421">
                  <c:v>111.277</c:v>
                </c:pt>
                <c:pt idx="422">
                  <c:v>108.703</c:v>
                </c:pt>
                <c:pt idx="423">
                  <c:v>117.127</c:v>
                </c:pt>
                <c:pt idx="424">
                  <c:v>115.839</c:v>
                </c:pt>
                <c:pt idx="425">
                  <c:v>115.021</c:v>
                </c:pt>
                <c:pt idx="426">
                  <c:v>120.742</c:v>
                </c:pt>
                <c:pt idx="427">
                  <c:v>116.544</c:v>
                </c:pt>
                <c:pt idx="428">
                  <c:v>121.05500000000001</c:v>
                </c:pt>
                <c:pt idx="429">
                  <c:v>119.79600000000001</c:v>
                </c:pt>
                <c:pt idx="430">
                  <c:v>115.429</c:v>
                </c:pt>
                <c:pt idx="431">
                  <c:v>115.75</c:v>
                </c:pt>
                <c:pt idx="432">
                  <c:v>125.048</c:v>
                </c:pt>
                <c:pt idx="433">
                  <c:v>119.148</c:v>
                </c:pt>
                <c:pt idx="434">
                  <c:v>122.66200000000001</c:v>
                </c:pt>
                <c:pt idx="435">
                  <c:v>118.59399999999999</c:v>
                </c:pt>
                <c:pt idx="436">
                  <c:v>122.658</c:v>
                </c:pt>
                <c:pt idx="437">
                  <c:v>118.56699999999999</c:v>
                </c:pt>
                <c:pt idx="438">
                  <c:v>118.324</c:v>
                </c:pt>
                <c:pt idx="439">
                  <c:v>113.265</c:v>
                </c:pt>
                <c:pt idx="440">
                  <c:v>114.625</c:v>
                </c:pt>
                <c:pt idx="441">
                  <c:v>107.398</c:v>
                </c:pt>
                <c:pt idx="442">
                  <c:v>104.22499999999999</c:v>
                </c:pt>
                <c:pt idx="443">
                  <c:v>109.599</c:v>
                </c:pt>
                <c:pt idx="444">
                  <c:v>114.97799999999999</c:v>
                </c:pt>
                <c:pt idx="445">
                  <c:v>113.679</c:v>
                </c:pt>
                <c:pt idx="446">
                  <c:v>113.18300000000001</c:v>
                </c:pt>
                <c:pt idx="447">
                  <c:v>110.66800000000001</c:v>
                </c:pt>
                <c:pt idx="448">
                  <c:v>111.20699999999999</c:v>
                </c:pt>
                <c:pt idx="449">
                  <c:v>114.045</c:v>
                </c:pt>
                <c:pt idx="450">
                  <c:v>112.962</c:v>
                </c:pt>
                <c:pt idx="451">
                  <c:v>112.08499999999999</c:v>
                </c:pt>
                <c:pt idx="452">
                  <c:v>115.035</c:v>
                </c:pt>
                <c:pt idx="453">
                  <c:v>115.30500000000001</c:v>
                </c:pt>
                <c:pt idx="454">
                  <c:v>113.1</c:v>
                </c:pt>
                <c:pt idx="455">
                  <c:v>113.652</c:v>
                </c:pt>
                <c:pt idx="456">
                  <c:v>118.97799999999999</c:v>
                </c:pt>
                <c:pt idx="457">
                  <c:v>107.986</c:v>
                </c:pt>
                <c:pt idx="458">
                  <c:v>116.837</c:v>
                </c:pt>
                <c:pt idx="459">
                  <c:v>106.74299999999999</c:v>
                </c:pt>
                <c:pt idx="460">
                  <c:v>115.974</c:v>
                </c:pt>
                <c:pt idx="461">
                  <c:v>116.899</c:v>
                </c:pt>
                <c:pt idx="462">
                  <c:v>117.304</c:v>
                </c:pt>
                <c:pt idx="463">
                  <c:v>117.917</c:v>
                </c:pt>
                <c:pt idx="464">
                  <c:v>119.83199999999999</c:v>
                </c:pt>
                <c:pt idx="465">
                  <c:v>118.931</c:v>
                </c:pt>
                <c:pt idx="466">
                  <c:v>123.614</c:v>
                </c:pt>
                <c:pt idx="467">
                  <c:v>121.029</c:v>
                </c:pt>
                <c:pt idx="468">
                  <c:v>121.485</c:v>
                </c:pt>
                <c:pt idx="469">
                  <c:v>121.376</c:v>
                </c:pt>
                <c:pt idx="470">
                  <c:v>121.602</c:v>
                </c:pt>
                <c:pt idx="471">
                  <c:v>126.279</c:v>
                </c:pt>
                <c:pt idx="472">
                  <c:v>118.232</c:v>
                </c:pt>
                <c:pt idx="473">
                  <c:v>122.586</c:v>
                </c:pt>
                <c:pt idx="474">
                  <c:v>118.895</c:v>
                </c:pt>
                <c:pt idx="475">
                  <c:v>122.407</c:v>
                </c:pt>
                <c:pt idx="476">
                  <c:v>124.068</c:v>
                </c:pt>
                <c:pt idx="477">
                  <c:v>123.458</c:v>
                </c:pt>
                <c:pt idx="478">
                  <c:v>121.97499999999999</c:v>
                </c:pt>
                <c:pt idx="479">
                  <c:v>125.946</c:v>
                </c:pt>
                <c:pt idx="480">
                  <c:v>115.904</c:v>
                </c:pt>
                <c:pt idx="481">
                  <c:v>126.404</c:v>
                </c:pt>
                <c:pt idx="482">
                  <c:v>127.70099999999999</c:v>
                </c:pt>
                <c:pt idx="483">
                  <c:v>127.98</c:v>
                </c:pt>
                <c:pt idx="484">
                  <c:v>122.5</c:v>
                </c:pt>
                <c:pt idx="485">
                  <c:v>119.09399999999999</c:v>
                </c:pt>
                <c:pt idx="486">
                  <c:v>111.129</c:v>
                </c:pt>
                <c:pt idx="487">
                  <c:v>119.895</c:v>
                </c:pt>
                <c:pt idx="488">
                  <c:v>118.43899999999999</c:v>
                </c:pt>
                <c:pt idx="489">
                  <c:v>126.696</c:v>
                </c:pt>
                <c:pt idx="490">
                  <c:v>124.794</c:v>
                </c:pt>
                <c:pt idx="491">
                  <c:v>124.854</c:v>
                </c:pt>
                <c:pt idx="492">
                  <c:v>123.49299999999999</c:v>
                </c:pt>
                <c:pt idx="493">
                  <c:v>127.84699999999999</c:v>
                </c:pt>
                <c:pt idx="494">
                  <c:v>124.517</c:v>
                </c:pt>
                <c:pt idx="495">
                  <c:v>130.69200000000001</c:v>
                </c:pt>
                <c:pt idx="496">
                  <c:v>131.852</c:v>
                </c:pt>
                <c:pt idx="497">
                  <c:v>122.65900000000001</c:v>
                </c:pt>
                <c:pt idx="498">
                  <c:v>125.762</c:v>
                </c:pt>
                <c:pt idx="499">
                  <c:v>121.01300000000001</c:v>
                </c:pt>
                <c:pt idx="500">
                  <c:v>121.879</c:v>
                </c:pt>
                <c:pt idx="501">
                  <c:v>111.81699999999999</c:v>
                </c:pt>
                <c:pt idx="502">
                  <c:v>115.05</c:v>
                </c:pt>
                <c:pt idx="503">
                  <c:v>112.791</c:v>
                </c:pt>
                <c:pt idx="504">
                  <c:v>119.82</c:v>
                </c:pt>
                <c:pt idx="505">
                  <c:v>114.654</c:v>
                </c:pt>
                <c:pt idx="506">
                  <c:v>109.777</c:v>
                </c:pt>
                <c:pt idx="507">
                  <c:v>67.471999999999994</c:v>
                </c:pt>
                <c:pt idx="508">
                  <c:v>60.201999999999998</c:v>
                </c:pt>
                <c:pt idx="509">
                  <c:v>63.241</c:v>
                </c:pt>
                <c:pt idx="510">
                  <c:v>88.908000000000001</c:v>
                </c:pt>
                <c:pt idx="511">
                  <c:v>105.254</c:v>
                </c:pt>
                <c:pt idx="512">
                  <c:v>118.66</c:v>
                </c:pt>
                <c:pt idx="513">
                  <c:v>122.729</c:v>
                </c:pt>
                <c:pt idx="514">
                  <c:v>113.84699999999999</c:v>
                </c:pt>
                <c:pt idx="515">
                  <c:v>113.596</c:v>
                </c:pt>
                <c:pt idx="516">
                  <c:v>111.714</c:v>
                </c:pt>
                <c:pt idx="517">
                  <c:v>99.47</c:v>
                </c:pt>
                <c:pt idx="518">
                  <c:v>111.557</c:v>
                </c:pt>
                <c:pt idx="519">
                  <c:v>110.782</c:v>
                </c:pt>
                <c:pt idx="520">
                  <c:v>96.042000000000002</c:v>
                </c:pt>
                <c:pt idx="521">
                  <c:v>106.256</c:v>
                </c:pt>
                <c:pt idx="522">
                  <c:v>97.57</c:v>
                </c:pt>
                <c:pt idx="523">
                  <c:v>90.668000000000006</c:v>
                </c:pt>
                <c:pt idx="524">
                  <c:v>53.47</c:v>
                </c:pt>
                <c:pt idx="525">
                  <c:v>70.418000000000006</c:v>
                </c:pt>
                <c:pt idx="526">
                  <c:v>104.395</c:v>
                </c:pt>
                <c:pt idx="527">
                  <c:v>103.886</c:v>
                </c:pt>
                <c:pt idx="528">
                  <c:v>92.841999999999999</c:v>
                </c:pt>
                <c:pt idx="529">
                  <c:v>95.370999999999995</c:v>
                </c:pt>
                <c:pt idx="530">
                  <c:v>87.789000000000001</c:v>
                </c:pt>
                <c:pt idx="531">
                  <c:v>90.881</c:v>
                </c:pt>
                <c:pt idx="532">
                  <c:v>81.301000000000002</c:v>
                </c:pt>
                <c:pt idx="533">
                  <c:v>92.22</c:v>
                </c:pt>
                <c:pt idx="534">
                  <c:v>95.105000000000004</c:v>
                </c:pt>
                <c:pt idx="535">
                  <c:v>103.241</c:v>
                </c:pt>
                <c:pt idx="536">
                  <c:v>102.584</c:v>
                </c:pt>
                <c:pt idx="537">
                  <c:v>97.983000000000004</c:v>
                </c:pt>
                <c:pt idx="538">
                  <c:v>103.416</c:v>
                </c:pt>
                <c:pt idx="539">
                  <c:v>100.76900000000001</c:v>
                </c:pt>
                <c:pt idx="540">
                  <c:v>98.897999999999996</c:v>
                </c:pt>
                <c:pt idx="541">
                  <c:v>106.614</c:v>
                </c:pt>
                <c:pt idx="542">
                  <c:v>112.947</c:v>
                </c:pt>
                <c:pt idx="543">
                  <c:v>120.126</c:v>
                </c:pt>
                <c:pt idx="544">
                  <c:v>113.375</c:v>
                </c:pt>
                <c:pt idx="545">
                  <c:v>113.509</c:v>
                </c:pt>
                <c:pt idx="546">
                  <c:v>114.547</c:v>
                </c:pt>
                <c:pt idx="547">
                  <c:v>112.73399999999999</c:v>
                </c:pt>
                <c:pt idx="548">
                  <c:v>124.465</c:v>
                </c:pt>
                <c:pt idx="549">
                  <c:v>121.21299999999999</c:v>
                </c:pt>
                <c:pt idx="550">
                  <c:v>121.51900000000001</c:v>
                </c:pt>
                <c:pt idx="551">
                  <c:v>118.027</c:v>
                </c:pt>
                <c:pt idx="552">
                  <c:v>100.008</c:v>
                </c:pt>
                <c:pt idx="553">
                  <c:v>96.941999999999993</c:v>
                </c:pt>
                <c:pt idx="554">
                  <c:v>99.436000000000007</c:v>
                </c:pt>
                <c:pt idx="555">
                  <c:v>105.306</c:v>
                </c:pt>
                <c:pt idx="556">
                  <c:v>114.40600000000001</c:v>
                </c:pt>
                <c:pt idx="557">
                  <c:v>106.381</c:v>
                </c:pt>
                <c:pt idx="558">
                  <c:v>109.996</c:v>
                </c:pt>
                <c:pt idx="559">
                  <c:v>99.793999999999997</c:v>
                </c:pt>
                <c:pt idx="560">
                  <c:v>111.304</c:v>
                </c:pt>
                <c:pt idx="561">
                  <c:v>118.76900000000001</c:v>
                </c:pt>
                <c:pt idx="562">
                  <c:v>107.758</c:v>
                </c:pt>
                <c:pt idx="563">
                  <c:v>107.223</c:v>
                </c:pt>
                <c:pt idx="564">
                  <c:v>111.39</c:v>
                </c:pt>
                <c:pt idx="565">
                  <c:v>108.033</c:v>
                </c:pt>
                <c:pt idx="566">
                  <c:v>101.589</c:v>
                </c:pt>
                <c:pt idx="567">
                  <c:v>108.47799999999999</c:v>
                </c:pt>
                <c:pt idx="568">
                  <c:v>112.81</c:v>
                </c:pt>
              </c:numCache>
            </c:numRef>
          </c:val>
          <c:smooth val="0"/>
          <c:extLst>
            <c:ext xmlns:c16="http://schemas.microsoft.com/office/drawing/2014/chart" uri="{C3380CC4-5D6E-409C-BE32-E72D297353CC}">
              <c16:uniqueId val="{00000001-5BE9-4302-9E42-55E0B1E7C4D7}"/>
            </c:ext>
          </c:extLst>
        </c:ser>
        <c:ser>
          <c:idx val="2"/>
          <c:order val="2"/>
          <c:tx>
            <c:strRef>
              <c:f>Decomp!$E$2</c:f>
              <c:strCache>
                <c:ptCount val="1"/>
                <c:pt idx="0">
                  <c:v>DecompAA</c:v>
                </c:pt>
              </c:strCache>
            </c:strRef>
          </c:tx>
          <c:spPr>
            <a:ln w="12700" cap="rnd">
              <a:solidFill>
                <a:srgbClr val="002060"/>
              </a:solidFill>
              <a:round/>
            </a:ln>
            <a:effectLst/>
          </c:spPr>
          <c:marker>
            <c:symbol val="circle"/>
            <c:size val="4"/>
            <c:spPr>
              <a:solidFill>
                <a:srgbClr val="0070C0"/>
              </a:solidFill>
              <a:ln w="3175">
                <a:solidFill>
                  <a:schemeClr val="accent1"/>
                </a:solidFill>
              </a:ln>
              <a:effectLst/>
            </c:spPr>
          </c:marker>
          <c:cat>
            <c:multiLvlStrRef>
              <c:f>Decomp!$A$3:$B$571</c:f>
              <c:multiLvlStrCache>
                <c:ptCount val="569"/>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pt idx="48">
                    <c:v>1</c:v>
                  </c:pt>
                  <c:pt idx="49">
                    <c:v>2</c:v>
                  </c:pt>
                  <c:pt idx="50">
                    <c:v>3</c:v>
                  </c:pt>
                  <c:pt idx="51">
                    <c:v>4</c:v>
                  </c:pt>
                  <c:pt idx="52">
                    <c:v>5</c:v>
                  </c:pt>
                  <c:pt idx="53">
                    <c:v>6</c:v>
                  </c:pt>
                  <c:pt idx="54">
                    <c:v>7</c:v>
                  </c:pt>
                  <c:pt idx="55">
                    <c:v>8</c:v>
                  </c:pt>
                  <c:pt idx="56">
                    <c:v>9</c:v>
                  </c:pt>
                  <c:pt idx="57">
                    <c:v>10</c:v>
                  </c:pt>
                  <c:pt idx="58">
                    <c:v>11</c:v>
                  </c:pt>
                  <c:pt idx="59">
                    <c:v>12</c:v>
                  </c:pt>
                  <c:pt idx="60">
                    <c:v>1</c:v>
                  </c:pt>
                  <c:pt idx="61">
                    <c:v>2</c:v>
                  </c:pt>
                  <c:pt idx="62">
                    <c:v>3</c:v>
                  </c:pt>
                  <c:pt idx="63">
                    <c:v>4</c:v>
                  </c:pt>
                  <c:pt idx="64">
                    <c:v>5</c:v>
                  </c:pt>
                  <c:pt idx="65">
                    <c:v>6</c:v>
                  </c:pt>
                  <c:pt idx="66">
                    <c:v>7</c:v>
                  </c:pt>
                  <c:pt idx="67">
                    <c:v>8</c:v>
                  </c:pt>
                  <c:pt idx="68">
                    <c:v>9</c:v>
                  </c:pt>
                  <c:pt idx="69">
                    <c:v>10</c:v>
                  </c:pt>
                  <c:pt idx="70">
                    <c:v>11</c:v>
                  </c:pt>
                  <c:pt idx="71">
                    <c:v>12</c:v>
                  </c:pt>
                  <c:pt idx="72">
                    <c:v>1</c:v>
                  </c:pt>
                  <c:pt idx="73">
                    <c:v>2</c:v>
                  </c:pt>
                  <c:pt idx="74">
                    <c:v>3</c:v>
                  </c:pt>
                  <c:pt idx="75">
                    <c:v>4</c:v>
                  </c:pt>
                  <c:pt idx="76">
                    <c:v>5</c:v>
                  </c:pt>
                  <c:pt idx="77">
                    <c:v>6</c:v>
                  </c:pt>
                  <c:pt idx="78">
                    <c:v>7</c:v>
                  </c:pt>
                  <c:pt idx="79">
                    <c:v>8</c:v>
                  </c:pt>
                  <c:pt idx="80">
                    <c:v>9</c:v>
                  </c:pt>
                  <c:pt idx="81">
                    <c:v>10</c:v>
                  </c:pt>
                  <c:pt idx="82">
                    <c:v>11</c:v>
                  </c:pt>
                  <c:pt idx="83">
                    <c:v>12</c:v>
                  </c:pt>
                  <c:pt idx="84">
                    <c:v>1</c:v>
                  </c:pt>
                  <c:pt idx="85">
                    <c:v>2</c:v>
                  </c:pt>
                  <c:pt idx="86">
                    <c:v>3</c:v>
                  </c:pt>
                  <c:pt idx="87">
                    <c:v>4</c:v>
                  </c:pt>
                  <c:pt idx="88">
                    <c:v>5</c:v>
                  </c:pt>
                  <c:pt idx="89">
                    <c:v>6</c:v>
                  </c:pt>
                  <c:pt idx="90">
                    <c:v>7</c:v>
                  </c:pt>
                  <c:pt idx="91">
                    <c:v>8</c:v>
                  </c:pt>
                  <c:pt idx="92">
                    <c:v>9</c:v>
                  </c:pt>
                  <c:pt idx="93">
                    <c:v>10</c:v>
                  </c:pt>
                  <c:pt idx="94">
                    <c:v>11</c:v>
                  </c:pt>
                  <c:pt idx="95">
                    <c:v>12</c:v>
                  </c:pt>
                  <c:pt idx="96">
                    <c:v>1</c:v>
                  </c:pt>
                  <c:pt idx="97">
                    <c:v>2</c:v>
                  </c:pt>
                  <c:pt idx="98">
                    <c:v>3</c:v>
                  </c:pt>
                  <c:pt idx="99">
                    <c:v>4</c:v>
                  </c:pt>
                  <c:pt idx="100">
                    <c:v>5</c:v>
                  </c:pt>
                  <c:pt idx="101">
                    <c:v>6</c:v>
                  </c:pt>
                  <c:pt idx="102">
                    <c:v>7</c:v>
                  </c:pt>
                  <c:pt idx="103">
                    <c:v>8</c:v>
                  </c:pt>
                  <c:pt idx="104">
                    <c:v>9</c:v>
                  </c:pt>
                  <c:pt idx="105">
                    <c:v>10</c:v>
                  </c:pt>
                  <c:pt idx="106">
                    <c:v>11</c:v>
                  </c:pt>
                  <c:pt idx="107">
                    <c:v>12</c:v>
                  </c:pt>
                  <c:pt idx="108">
                    <c:v>1</c:v>
                  </c:pt>
                  <c:pt idx="109">
                    <c:v>2</c:v>
                  </c:pt>
                  <c:pt idx="110">
                    <c:v>3</c:v>
                  </c:pt>
                  <c:pt idx="111">
                    <c:v>4</c:v>
                  </c:pt>
                  <c:pt idx="112">
                    <c:v>5</c:v>
                  </c:pt>
                  <c:pt idx="113">
                    <c:v>6</c:v>
                  </c:pt>
                  <c:pt idx="114">
                    <c:v>7</c:v>
                  </c:pt>
                  <c:pt idx="115">
                    <c:v>8</c:v>
                  </c:pt>
                  <c:pt idx="116">
                    <c:v>9</c:v>
                  </c:pt>
                  <c:pt idx="117">
                    <c:v>10</c:v>
                  </c:pt>
                  <c:pt idx="118">
                    <c:v>11</c:v>
                  </c:pt>
                  <c:pt idx="119">
                    <c:v>12</c:v>
                  </c:pt>
                  <c:pt idx="120">
                    <c:v>1</c:v>
                  </c:pt>
                  <c:pt idx="121">
                    <c:v>2</c:v>
                  </c:pt>
                  <c:pt idx="122">
                    <c:v>3</c:v>
                  </c:pt>
                  <c:pt idx="123">
                    <c:v>4</c:v>
                  </c:pt>
                  <c:pt idx="124">
                    <c:v>5</c:v>
                  </c:pt>
                  <c:pt idx="125">
                    <c:v>6</c:v>
                  </c:pt>
                  <c:pt idx="126">
                    <c:v>7</c:v>
                  </c:pt>
                  <c:pt idx="127">
                    <c:v>8</c:v>
                  </c:pt>
                  <c:pt idx="128">
                    <c:v>9</c:v>
                  </c:pt>
                  <c:pt idx="129">
                    <c:v>10</c:v>
                  </c:pt>
                  <c:pt idx="130">
                    <c:v>11</c:v>
                  </c:pt>
                  <c:pt idx="131">
                    <c:v>12</c:v>
                  </c:pt>
                  <c:pt idx="132">
                    <c:v>1</c:v>
                  </c:pt>
                  <c:pt idx="133">
                    <c:v>2</c:v>
                  </c:pt>
                  <c:pt idx="134">
                    <c:v>3</c:v>
                  </c:pt>
                  <c:pt idx="135">
                    <c:v>4</c:v>
                  </c:pt>
                  <c:pt idx="136">
                    <c:v>5</c:v>
                  </c:pt>
                  <c:pt idx="137">
                    <c:v>6</c:v>
                  </c:pt>
                  <c:pt idx="138">
                    <c:v>7</c:v>
                  </c:pt>
                  <c:pt idx="139">
                    <c:v>8</c:v>
                  </c:pt>
                  <c:pt idx="140">
                    <c:v>9</c:v>
                  </c:pt>
                  <c:pt idx="141">
                    <c:v>10</c:v>
                  </c:pt>
                  <c:pt idx="142">
                    <c:v>11</c:v>
                  </c:pt>
                  <c:pt idx="143">
                    <c:v>12</c:v>
                  </c:pt>
                  <c:pt idx="144">
                    <c:v>1</c:v>
                  </c:pt>
                  <c:pt idx="145">
                    <c:v>2</c:v>
                  </c:pt>
                  <c:pt idx="146">
                    <c:v>3</c:v>
                  </c:pt>
                  <c:pt idx="147">
                    <c:v>4</c:v>
                  </c:pt>
                  <c:pt idx="148">
                    <c:v>5</c:v>
                  </c:pt>
                  <c:pt idx="149">
                    <c:v>6</c:v>
                  </c:pt>
                  <c:pt idx="150">
                    <c:v>7</c:v>
                  </c:pt>
                  <c:pt idx="151">
                    <c:v>8</c:v>
                  </c:pt>
                  <c:pt idx="152">
                    <c:v>9</c:v>
                  </c:pt>
                  <c:pt idx="153">
                    <c:v>10</c:v>
                  </c:pt>
                  <c:pt idx="154">
                    <c:v>11</c:v>
                  </c:pt>
                  <c:pt idx="155">
                    <c:v>12</c:v>
                  </c:pt>
                  <c:pt idx="156">
                    <c:v>1</c:v>
                  </c:pt>
                  <c:pt idx="157">
                    <c:v>2</c:v>
                  </c:pt>
                  <c:pt idx="158">
                    <c:v>3</c:v>
                  </c:pt>
                  <c:pt idx="159">
                    <c:v>4</c:v>
                  </c:pt>
                  <c:pt idx="160">
                    <c:v>5</c:v>
                  </c:pt>
                  <c:pt idx="161">
                    <c:v>6</c:v>
                  </c:pt>
                  <c:pt idx="162">
                    <c:v>7</c:v>
                  </c:pt>
                  <c:pt idx="163">
                    <c:v>8</c:v>
                  </c:pt>
                  <c:pt idx="164">
                    <c:v>9</c:v>
                  </c:pt>
                  <c:pt idx="165">
                    <c:v>10</c:v>
                  </c:pt>
                  <c:pt idx="166">
                    <c:v>11</c:v>
                  </c:pt>
                  <c:pt idx="167">
                    <c:v>12</c:v>
                  </c:pt>
                  <c:pt idx="168">
                    <c:v>1</c:v>
                  </c:pt>
                  <c:pt idx="169">
                    <c:v>2</c:v>
                  </c:pt>
                  <c:pt idx="170">
                    <c:v>3</c:v>
                  </c:pt>
                  <c:pt idx="171">
                    <c:v>4</c:v>
                  </c:pt>
                  <c:pt idx="172">
                    <c:v>5</c:v>
                  </c:pt>
                  <c:pt idx="173">
                    <c:v>6</c:v>
                  </c:pt>
                  <c:pt idx="174">
                    <c:v>7</c:v>
                  </c:pt>
                  <c:pt idx="175">
                    <c:v>8</c:v>
                  </c:pt>
                  <c:pt idx="176">
                    <c:v>9</c:v>
                  </c:pt>
                  <c:pt idx="177">
                    <c:v>10</c:v>
                  </c:pt>
                  <c:pt idx="178">
                    <c:v>11</c:v>
                  </c:pt>
                  <c:pt idx="179">
                    <c:v>12</c:v>
                  </c:pt>
                  <c:pt idx="180">
                    <c:v>1</c:v>
                  </c:pt>
                  <c:pt idx="181">
                    <c:v>2</c:v>
                  </c:pt>
                  <c:pt idx="182">
                    <c:v>3</c:v>
                  </c:pt>
                  <c:pt idx="183">
                    <c:v>4</c:v>
                  </c:pt>
                  <c:pt idx="184">
                    <c:v>5</c:v>
                  </c:pt>
                  <c:pt idx="185">
                    <c:v>6</c:v>
                  </c:pt>
                  <c:pt idx="186">
                    <c:v>7</c:v>
                  </c:pt>
                  <c:pt idx="187">
                    <c:v>8</c:v>
                  </c:pt>
                  <c:pt idx="188">
                    <c:v>9</c:v>
                  </c:pt>
                  <c:pt idx="189">
                    <c:v>10</c:v>
                  </c:pt>
                  <c:pt idx="190">
                    <c:v>11</c:v>
                  </c:pt>
                  <c:pt idx="191">
                    <c:v>12</c:v>
                  </c:pt>
                  <c:pt idx="192">
                    <c:v>1</c:v>
                  </c:pt>
                  <c:pt idx="193">
                    <c:v>2</c:v>
                  </c:pt>
                  <c:pt idx="194">
                    <c:v>3</c:v>
                  </c:pt>
                  <c:pt idx="195">
                    <c:v>4</c:v>
                  </c:pt>
                  <c:pt idx="196">
                    <c:v>5</c:v>
                  </c:pt>
                  <c:pt idx="197">
                    <c:v>6</c:v>
                  </c:pt>
                  <c:pt idx="198">
                    <c:v>7</c:v>
                  </c:pt>
                  <c:pt idx="199">
                    <c:v>8</c:v>
                  </c:pt>
                  <c:pt idx="200">
                    <c:v>9</c:v>
                  </c:pt>
                  <c:pt idx="201">
                    <c:v>10</c:v>
                  </c:pt>
                  <c:pt idx="202">
                    <c:v>11</c:v>
                  </c:pt>
                  <c:pt idx="203">
                    <c:v>12</c:v>
                  </c:pt>
                  <c:pt idx="204">
                    <c:v>1</c:v>
                  </c:pt>
                  <c:pt idx="205">
                    <c:v>2</c:v>
                  </c:pt>
                  <c:pt idx="206">
                    <c:v>3</c:v>
                  </c:pt>
                  <c:pt idx="207">
                    <c:v>4</c:v>
                  </c:pt>
                  <c:pt idx="208">
                    <c:v>5</c:v>
                  </c:pt>
                  <c:pt idx="209">
                    <c:v>6</c:v>
                  </c:pt>
                  <c:pt idx="210">
                    <c:v>7</c:v>
                  </c:pt>
                  <c:pt idx="211">
                    <c:v>8</c:v>
                  </c:pt>
                  <c:pt idx="212">
                    <c:v>9</c:v>
                  </c:pt>
                  <c:pt idx="213">
                    <c:v>10</c:v>
                  </c:pt>
                  <c:pt idx="214">
                    <c:v>11</c:v>
                  </c:pt>
                  <c:pt idx="215">
                    <c:v>12</c:v>
                  </c:pt>
                  <c:pt idx="216">
                    <c:v>1</c:v>
                  </c:pt>
                  <c:pt idx="217">
                    <c:v>2</c:v>
                  </c:pt>
                  <c:pt idx="218">
                    <c:v>3</c:v>
                  </c:pt>
                  <c:pt idx="219">
                    <c:v>4</c:v>
                  </c:pt>
                  <c:pt idx="220">
                    <c:v>5</c:v>
                  </c:pt>
                  <c:pt idx="221">
                    <c:v>6</c:v>
                  </c:pt>
                  <c:pt idx="222">
                    <c:v>7</c:v>
                  </c:pt>
                  <c:pt idx="223">
                    <c:v>8</c:v>
                  </c:pt>
                  <c:pt idx="224">
                    <c:v>9</c:v>
                  </c:pt>
                  <c:pt idx="225">
                    <c:v>10</c:v>
                  </c:pt>
                  <c:pt idx="226">
                    <c:v>11</c:v>
                  </c:pt>
                  <c:pt idx="227">
                    <c:v>12</c:v>
                  </c:pt>
                  <c:pt idx="228">
                    <c:v>1</c:v>
                  </c:pt>
                  <c:pt idx="229">
                    <c:v>2</c:v>
                  </c:pt>
                  <c:pt idx="230">
                    <c:v>3</c:v>
                  </c:pt>
                  <c:pt idx="231">
                    <c:v>4</c:v>
                  </c:pt>
                  <c:pt idx="232">
                    <c:v>5</c:v>
                  </c:pt>
                  <c:pt idx="233">
                    <c:v>6</c:v>
                  </c:pt>
                  <c:pt idx="234">
                    <c:v>7</c:v>
                  </c:pt>
                  <c:pt idx="235">
                    <c:v>8</c:v>
                  </c:pt>
                  <c:pt idx="236">
                    <c:v>9</c:v>
                  </c:pt>
                  <c:pt idx="237">
                    <c:v>10</c:v>
                  </c:pt>
                  <c:pt idx="238">
                    <c:v>11</c:v>
                  </c:pt>
                  <c:pt idx="239">
                    <c:v>12</c:v>
                  </c:pt>
                  <c:pt idx="240">
                    <c:v>1</c:v>
                  </c:pt>
                  <c:pt idx="241">
                    <c:v>2</c:v>
                  </c:pt>
                  <c:pt idx="242">
                    <c:v>3</c:v>
                  </c:pt>
                  <c:pt idx="243">
                    <c:v>4</c:v>
                  </c:pt>
                  <c:pt idx="244">
                    <c:v>5</c:v>
                  </c:pt>
                  <c:pt idx="245">
                    <c:v>6</c:v>
                  </c:pt>
                  <c:pt idx="246">
                    <c:v>7</c:v>
                  </c:pt>
                  <c:pt idx="247">
                    <c:v>8</c:v>
                  </c:pt>
                  <c:pt idx="248">
                    <c:v>9</c:v>
                  </c:pt>
                  <c:pt idx="249">
                    <c:v>10</c:v>
                  </c:pt>
                  <c:pt idx="250">
                    <c:v>11</c:v>
                  </c:pt>
                  <c:pt idx="251">
                    <c:v>12</c:v>
                  </c:pt>
                  <c:pt idx="252">
                    <c:v>1</c:v>
                  </c:pt>
                  <c:pt idx="253">
                    <c:v>2</c:v>
                  </c:pt>
                  <c:pt idx="254">
                    <c:v>3</c:v>
                  </c:pt>
                  <c:pt idx="255">
                    <c:v>4</c:v>
                  </c:pt>
                  <c:pt idx="256">
                    <c:v>5</c:v>
                  </c:pt>
                  <c:pt idx="257">
                    <c:v>6</c:v>
                  </c:pt>
                  <c:pt idx="258">
                    <c:v>7</c:v>
                  </c:pt>
                  <c:pt idx="259">
                    <c:v>8</c:v>
                  </c:pt>
                  <c:pt idx="260">
                    <c:v>9</c:v>
                  </c:pt>
                  <c:pt idx="261">
                    <c:v>10</c:v>
                  </c:pt>
                  <c:pt idx="262">
                    <c:v>11</c:v>
                  </c:pt>
                  <c:pt idx="263">
                    <c:v>12</c:v>
                  </c:pt>
                  <c:pt idx="264">
                    <c:v>1</c:v>
                  </c:pt>
                  <c:pt idx="265">
                    <c:v>2</c:v>
                  </c:pt>
                  <c:pt idx="266">
                    <c:v>3</c:v>
                  </c:pt>
                  <c:pt idx="267">
                    <c:v>4</c:v>
                  </c:pt>
                  <c:pt idx="268">
                    <c:v>5</c:v>
                  </c:pt>
                  <c:pt idx="269">
                    <c:v>6</c:v>
                  </c:pt>
                  <c:pt idx="270">
                    <c:v>7</c:v>
                  </c:pt>
                  <c:pt idx="271">
                    <c:v>8</c:v>
                  </c:pt>
                  <c:pt idx="272">
                    <c:v>9</c:v>
                  </c:pt>
                  <c:pt idx="273">
                    <c:v>10</c:v>
                  </c:pt>
                  <c:pt idx="274">
                    <c:v>11</c:v>
                  </c:pt>
                  <c:pt idx="275">
                    <c:v>12</c:v>
                  </c:pt>
                  <c:pt idx="276">
                    <c:v>1</c:v>
                  </c:pt>
                  <c:pt idx="277">
                    <c:v>2</c:v>
                  </c:pt>
                  <c:pt idx="278">
                    <c:v>3</c:v>
                  </c:pt>
                  <c:pt idx="279">
                    <c:v>4</c:v>
                  </c:pt>
                  <c:pt idx="280">
                    <c:v>5</c:v>
                  </c:pt>
                  <c:pt idx="281">
                    <c:v>6</c:v>
                  </c:pt>
                  <c:pt idx="282">
                    <c:v>7</c:v>
                  </c:pt>
                  <c:pt idx="283">
                    <c:v>8</c:v>
                  </c:pt>
                  <c:pt idx="284">
                    <c:v>9</c:v>
                  </c:pt>
                  <c:pt idx="285">
                    <c:v>10</c:v>
                  </c:pt>
                  <c:pt idx="286">
                    <c:v>11</c:v>
                  </c:pt>
                  <c:pt idx="287">
                    <c:v>12</c:v>
                  </c:pt>
                  <c:pt idx="288">
                    <c:v>1</c:v>
                  </c:pt>
                  <c:pt idx="289">
                    <c:v>2</c:v>
                  </c:pt>
                  <c:pt idx="290">
                    <c:v>3</c:v>
                  </c:pt>
                  <c:pt idx="291">
                    <c:v>4</c:v>
                  </c:pt>
                  <c:pt idx="292">
                    <c:v>5</c:v>
                  </c:pt>
                  <c:pt idx="293">
                    <c:v>6</c:v>
                  </c:pt>
                  <c:pt idx="294">
                    <c:v>7</c:v>
                  </c:pt>
                  <c:pt idx="295">
                    <c:v>8</c:v>
                  </c:pt>
                  <c:pt idx="296">
                    <c:v>9</c:v>
                  </c:pt>
                  <c:pt idx="297">
                    <c:v>10</c:v>
                  </c:pt>
                  <c:pt idx="298">
                    <c:v>11</c:v>
                  </c:pt>
                  <c:pt idx="299">
                    <c:v>12</c:v>
                  </c:pt>
                  <c:pt idx="300">
                    <c:v>1</c:v>
                  </c:pt>
                  <c:pt idx="301">
                    <c:v>2</c:v>
                  </c:pt>
                  <c:pt idx="302">
                    <c:v>3</c:v>
                  </c:pt>
                  <c:pt idx="303">
                    <c:v>4</c:v>
                  </c:pt>
                  <c:pt idx="304">
                    <c:v>5</c:v>
                  </c:pt>
                  <c:pt idx="305">
                    <c:v>6</c:v>
                  </c:pt>
                  <c:pt idx="306">
                    <c:v>7</c:v>
                  </c:pt>
                  <c:pt idx="307">
                    <c:v>8</c:v>
                  </c:pt>
                  <c:pt idx="308">
                    <c:v>9</c:v>
                  </c:pt>
                  <c:pt idx="309">
                    <c:v>10</c:v>
                  </c:pt>
                  <c:pt idx="310">
                    <c:v>11</c:v>
                  </c:pt>
                  <c:pt idx="311">
                    <c:v>12</c:v>
                  </c:pt>
                  <c:pt idx="312">
                    <c:v>1</c:v>
                  </c:pt>
                  <c:pt idx="313">
                    <c:v>2</c:v>
                  </c:pt>
                  <c:pt idx="314">
                    <c:v>3</c:v>
                  </c:pt>
                  <c:pt idx="315">
                    <c:v>4</c:v>
                  </c:pt>
                  <c:pt idx="316">
                    <c:v>5</c:v>
                  </c:pt>
                  <c:pt idx="317">
                    <c:v>6</c:v>
                  </c:pt>
                  <c:pt idx="318">
                    <c:v>7</c:v>
                  </c:pt>
                  <c:pt idx="319">
                    <c:v>8</c:v>
                  </c:pt>
                  <c:pt idx="320">
                    <c:v>9</c:v>
                  </c:pt>
                  <c:pt idx="321">
                    <c:v>10</c:v>
                  </c:pt>
                  <c:pt idx="322">
                    <c:v>11</c:v>
                  </c:pt>
                  <c:pt idx="323">
                    <c:v>12</c:v>
                  </c:pt>
                  <c:pt idx="324">
                    <c:v>1</c:v>
                  </c:pt>
                  <c:pt idx="325">
                    <c:v>2</c:v>
                  </c:pt>
                  <c:pt idx="326">
                    <c:v>3</c:v>
                  </c:pt>
                  <c:pt idx="327">
                    <c:v>4</c:v>
                  </c:pt>
                  <c:pt idx="328">
                    <c:v>5</c:v>
                  </c:pt>
                  <c:pt idx="329">
                    <c:v>6</c:v>
                  </c:pt>
                  <c:pt idx="330">
                    <c:v>7</c:v>
                  </c:pt>
                  <c:pt idx="331">
                    <c:v>8</c:v>
                  </c:pt>
                  <c:pt idx="332">
                    <c:v>9</c:v>
                  </c:pt>
                  <c:pt idx="333">
                    <c:v>10</c:v>
                  </c:pt>
                  <c:pt idx="334">
                    <c:v>11</c:v>
                  </c:pt>
                  <c:pt idx="335">
                    <c:v>12</c:v>
                  </c:pt>
                  <c:pt idx="336">
                    <c:v>1</c:v>
                  </c:pt>
                  <c:pt idx="337">
                    <c:v>2</c:v>
                  </c:pt>
                  <c:pt idx="338">
                    <c:v>3</c:v>
                  </c:pt>
                  <c:pt idx="339">
                    <c:v>4</c:v>
                  </c:pt>
                  <c:pt idx="340">
                    <c:v>5</c:v>
                  </c:pt>
                  <c:pt idx="341">
                    <c:v>6</c:v>
                  </c:pt>
                  <c:pt idx="342">
                    <c:v>7</c:v>
                  </c:pt>
                  <c:pt idx="343">
                    <c:v>8</c:v>
                  </c:pt>
                  <c:pt idx="344">
                    <c:v>9</c:v>
                  </c:pt>
                  <c:pt idx="345">
                    <c:v>10</c:v>
                  </c:pt>
                  <c:pt idx="346">
                    <c:v>11</c:v>
                  </c:pt>
                  <c:pt idx="347">
                    <c:v>12</c:v>
                  </c:pt>
                  <c:pt idx="348">
                    <c:v>1</c:v>
                  </c:pt>
                  <c:pt idx="349">
                    <c:v>2</c:v>
                  </c:pt>
                  <c:pt idx="350">
                    <c:v>3</c:v>
                  </c:pt>
                  <c:pt idx="351">
                    <c:v>4</c:v>
                  </c:pt>
                  <c:pt idx="352">
                    <c:v>5</c:v>
                  </c:pt>
                  <c:pt idx="353">
                    <c:v>6</c:v>
                  </c:pt>
                  <c:pt idx="354">
                    <c:v>7</c:v>
                  </c:pt>
                  <c:pt idx="355">
                    <c:v>8</c:v>
                  </c:pt>
                  <c:pt idx="356">
                    <c:v>9</c:v>
                  </c:pt>
                  <c:pt idx="357">
                    <c:v>10</c:v>
                  </c:pt>
                  <c:pt idx="358">
                    <c:v>11</c:v>
                  </c:pt>
                  <c:pt idx="359">
                    <c:v>12</c:v>
                  </c:pt>
                  <c:pt idx="360">
                    <c:v>1</c:v>
                  </c:pt>
                  <c:pt idx="361">
                    <c:v>2</c:v>
                  </c:pt>
                  <c:pt idx="362">
                    <c:v>3</c:v>
                  </c:pt>
                  <c:pt idx="363">
                    <c:v>4</c:v>
                  </c:pt>
                  <c:pt idx="364">
                    <c:v>5</c:v>
                  </c:pt>
                  <c:pt idx="365">
                    <c:v>6</c:v>
                  </c:pt>
                  <c:pt idx="366">
                    <c:v>7</c:v>
                  </c:pt>
                  <c:pt idx="367">
                    <c:v>8</c:v>
                  </c:pt>
                  <c:pt idx="368">
                    <c:v>9</c:v>
                  </c:pt>
                  <c:pt idx="369">
                    <c:v>10</c:v>
                  </c:pt>
                  <c:pt idx="370">
                    <c:v>11</c:v>
                  </c:pt>
                  <c:pt idx="371">
                    <c:v>12</c:v>
                  </c:pt>
                  <c:pt idx="372">
                    <c:v>1</c:v>
                  </c:pt>
                  <c:pt idx="373">
                    <c:v>2</c:v>
                  </c:pt>
                  <c:pt idx="374">
                    <c:v>3</c:v>
                  </c:pt>
                  <c:pt idx="375">
                    <c:v>4</c:v>
                  </c:pt>
                  <c:pt idx="376">
                    <c:v>5</c:v>
                  </c:pt>
                  <c:pt idx="377">
                    <c:v>6</c:v>
                  </c:pt>
                  <c:pt idx="378">
                    <c:v>7</c:v>
                  </c:pt>
                  <c:pt idx="379">
                    <c:v>8</c:v>
                  </c:pt>
                  <c:pt idx="380">
                    <c:v>9</c:v>
                  </c:pt>
                  <c:pt idx="381">
                    <c:v>10</c:v>
                  </c:pt>
                  <c:pt idx="382">
                    <c:v>11</c:v>
                  </c:pt>
                  <c:pt idx="383">
                    <c:v>12</c:v>
                  </c:pt>
                  <c:pt idx="384">
                    <c:v>1</c:v>
                  </c:pt>
                  <c:pt idx="385">
                    <c:v>2</c:v>
                  </c:pt>
                  <c:pt idx="386">
                    <c:v>3</c:v>
                  </c:pt>
                  <c:pt idx="387">
                    <c:v>4</c:v>
                  </c:pt>
                  <c:pt idx="388">
                    <c:v>5</c:v>
                  </c:pt>
                  <c:pt idx="389">
                    <c:v>6</c:v>
                  </c:pt>
                  <c:pt idx="390">
                    <c:v>7</c:v>
                  </c:pt>
                  <c:pt idx="391">
                    <c:v>8</c:v>
                  </c:pt>
                  <c:pt idx="392">
                    <c:v>9</c:v>
                  </c:pt>
                  <c:pt idx="393">
                    <c:v>10</c:v>
                  </c:pt>
                  <c:pt idx="394">
                    <c:v>11</c:v>
                  </c:pt>
                  <c:pt idx="395">
                    <c:v>12</c:v>
                  </c:pt>
                  <c:pt idx="396">
                    <c:v>1</c:v>
                  </c:pt>
                  <c:pt idx="397">
                    <c:v>2</c:v>
                  </c:pt>
                  <c:pt idx="398">
                    <c:v>3</c:v>
                  </c:pt>
                  <c:pt idx="399">
                    <c:v>4</c:v>
                  </c:pt>
                  <c:pt idx="400">
                    <c:v>5</c:v>
                  </c:pt>
                  <c:pt idx="401">
                    <c:v>6</c:v>
                  </c:pt>
                  <c:pt idx="402">
                    <c:v>7</c:v>
                  </c:pt>
                  <c:pt idx="403">
                    <c:v>8</c:v>
                  </c:pt>
                  <c:pt idx="404">
                    <c:v>9</c:v>
                  </c:pt>
                  <c:pt idx="405">
                    <c:v>10</c:v>
                  </c:pt>
                  <c:pt idx="406">
                    <c:v>11</c:v>
                  </c:pt>
                  <c:pt idx="407">
                    <c:v>12</c:v>
                  </c:pt>
                  <c:pt idx="408">
                    <c:v>1</c:v>
                  </c:pt>
                  <c:pt idx="409">
                    <c:v>2</c:v>
                  </c:pt>
                  <c:pt idx="410">
                    <c:v>3</c:v>
                  </c:pt>
                  <c:pt idx="411">
                    <c:v>4</c:v>
                  </c:pt>
                  <c:pt idx="412">
                    <c:v>5</c:v>
                  </c:pt>
                  <c:pt idx="413">
                    <c:v>6</c:v>
                  </c:pt>
                  <c:pt idx="414">
                    <c:v>7</c:v>
                  </c:pt>
                  <c:pt idx="415">
                    <c:v>8</c:v>
                  </c:pt>
                  <c:pt idx="416">
                    <c:v>9</c:v>
                  </c:pt>
                  <c:pt idx="417">
                    <c:v>10</c:v>
                  </c:pt>
                  <c:pt idx="418">
                    <c:v>11</c:v>
                  </c:pt>
                  <c:pt idx="419">
                    <c:v>12</c:v>
                  </c:pt>
                  <c:pt idx="420">
                    <c:v>1</c:v>
                  </c:pt>
                  <c:pt idx="421">
                    <c:v>2</c:v>
                  </c:pt>
                  <c:pt idx="422">
                    <c:v>3</c:v>
                  </c:pt>
                  <c:pt idx="423">
                    <c:v>4</c:v>
                  </c:pt>
                  <c:pt idx="424">
                    <c:v>5</c:v>
                  </c:pt>
                  <c:pt idx="425">
                    <c:v>6</c:v>
                  </c:pt>
                  <c:pt idx="426">
                    <c:v>7</c:v>
                  </c:pt>
                  <c:pt idx="427">
                    <c:v>8</c:v>
                  </c:pt>
                  <c:pt idx="428">
                    <c:v>9</c:v>
                  </c:pt>
                  <c:pt idx="429">
                    <c:v>10</c:v>
                  </c:pt>
                  <c:pt idx="430">
                    <c:v>11</c:v>
                  </c:pt>
                  <c:pt idx="431">
                    <c:v>12</c:v>
                  </c:pt>
                  <c:pt idx="432">
                    <c:v>1</c:v>
                  </c:pt>
                  <c:pt idx="433">
                    <c:v>2</c:v>
                  </c:pt>
                  <c:pt idx="434">
                    <c:v>3</c:v>
                  </c:pt>
                  <c:pt idx="435">
                    <c:v>4</c:v>
                  </c:pt>
                  <c:pt idx="436">
                    <c:v>5</c:v>
                  </c:pt>
                  <c:pt idx="437">
                    <c:v>6</c:v>
                  </c:pt>
                  <c:pt idx="438">
                    <c:v>7</c:v>
                  </c:pt>
                  <c:pt idx="439">
                    <c:v>8</c:v>
                  </c:pt>
                  <c:pt idx="440">
                    <c:v>9</c:v>
                  </c:pt>
                  <c:pt idx="441">
                    <c:v>10</c:v>
                  </c:pt>
                  <c:pt idx="442">
                    <c:v>11</c:v>
                  </c:pt>
                  <c:pt idx="443">
                    <c:v>12</c:v>
                  </c:pt>
                  <c:pt idx="444">
                    <c:v>1</c:v>
                  </c:pt>
                  <c:pt idx="445">
                    <c:v>2</c:v>
                  </c:pt>
                  <c:pt idx="446">
                    <c:v>3</c:v>
                  </c:pt>
                  <c:pt idx="447">
                    <c:v>4</c:v>
                  </c:pt>
                  <c:pt idx="448">
                    <c:v>5</c:v>
                  </c:pt>
                  <c:pt idx="449">
                    <c:v>6</c:v>
                  </c:pt>
                  <c:pt idx="450">
                    <c:v>7</c:v>
                  </c:pt>
                  <c:pt idx="451">
                    <c:v>8</c:v>
                  </c:pt>
                  <c:pt idx="452">
                    <c:v>9</c:v>
                  </c:pt>
                  <c:pt idx="453">
                    <c:v>10</c:v>
                  </c:pt>
                  <c:pt idx="454">
                    <c:v>11</c:v>
                  </c:pt>
                  <c:pt idx="455">
                    <c:v>12</c:v>
                  </c:pt>
                  <c:pt idx="456">
                    <c:v>1</c:v>
                  </c:pt>
                  <c:pt idx="457">
                    <c:v>2</c:v>
                  </c:pt>
                  <c:pt idx="458">
                    <c:v>3</c:v>
                  </c:pt>
                  <c:pt idx="459">
                    <c:v>4</c:v>
                  </c:pt>
                  <c:pt idx="460">
                    <c:v>5</c:v>
                  </c:pt>
                  <c:pt idx="461">
                    <c:v>6</c:v>
                  </c:pt>
                  <c:pt idx="462">
                    <c:v>7</c:v>
                  </c:pt>
                  <c:pt idx="463">
                    <c:v>8</c:v>
                  </c:pt>
                  <c:pt idx="464">
                    <c:v>9</c:v>
                  </c:pt>
                  <c:pt idx="465">
                    <c:v>10</c:v>
                  </c:pt>
                  <c:pt idx="466">
                    <c:v>11</c:v>
                  </c:pt>
                  <c:pt idx="467">
                    <c:v>12</c:v>
                  </c:pt>
                  <c:pt idx="468">
                    <c:v>1</c:v>
                  </c:pt>
                  <c:pt idx="469">
                    <c:v>2</c:v>
                  </c:pt>
                  <c:pt idx="470">
                    <c:v>3</c:v>
                  </c:pt>
                  <c:pt idx="471">
                    <c:v>4</c:v>
                  </c:pt>
                  <c:pt idx="472">
                    <c:v>5</c:v>
                  </c:pt>
                  <c:pt idx="473">
                    <c:v>6</c:v>
                  </c:pt>
                  <c:pt idx="474">
                    <c:v>7</c:v>
                  </c:pt>
                  <c:pt idx="475">
                    <c:v>8</c:v>
                  </c:pt>
                  <c:pt idx="476">
                    <c:v>9</c:v>
                  </c:pt>
                  <c:pt idx="477">
                    <c:v>10</c:v>
                  </c:pt>
                  <c:pt idx="478">
                    <c:v>11</c:v>
                  </c:pt>
                  <c:pt idx="479">
                    <c:v>12</c:v>
                  </c:pt>
                  <c:pt idx="480">
                    <c:v>1</c:v>
                  </c:pt>
                  <c:pt idx="481">
                    <c:v>2</c:v>
                  </c:pt>
                  <c:pt idx="482">
                    <c:v>3</c:v>
                  </c:pt>
                  <c:pt idx="483">
                    <c:v>4</c:v>
                  </c:pt>
                  <c:pt idx="484">
                    <c:v>5</c:v>
                  </c:pt>
                  <c:pt idx="485">
                    <c:v>6</c:v>
                  </c:pt>
                  <c:pt idx="486">
                    <c:v>7</c:v>
                  </c:pt>
                  <c:pt idx="487">
                    <c:v>8</c:v>
                  </c:pt>
                  <c:pt idx="488">
                    <c:v>9</c:v>
                  </c:pt>
                  <c:pt idx="489">
                    <c:v>10</c:v>
                  </c:pt>
                  <c:pt idx="490">
                    <c:v>11</c:v>
                  </c:pt>
                  <c:pt idx="491">
                    <c:v>12</c:v>
                  </c:pt>
                  <c:pt idx="492">
                    <c:v>1</c:v>
                  </c:pt>
                  <c:pt idx="493">
                    <c:v>2</c:v>
                  </c:pt>
                  <c:pt idx="494">
                    <c:v>3</c:v>
                  </c:pt>
                  <c:pt idx="495">
                    <c:v>4</c:v>
                  </c:pt>
                  <c:pt idx="496">
                    <c:v>5</c:v>
                  </c:pt>
                  <c:pt idx="497">
                    <c:v>6</c:v>
                  </c:pt>
                  <c:pt idx="498">
                    <c:v>7</c:v>
                  </c:pt>
                  <c:pt idx="499">
                    <c:v>8</c:v>
                  </c:pt>
                  <c:pt idx="500">
                    <c:v>9</c:v>
                  </c:pt>
                  <c:pt idx="501">
                    <c:v>10</c:v>
                  </c:pt>
                  <c:pt idx="502">
                    <c:v>11</c:v>
                  </c:pt>
                  <c:pt idx="503">
                    <c:v>12</c:v>
                  </c:pt>
                  <c:pt idx="504">
                    <c:v>1</c:v>
                  </c:pt>
                  <c:pt idx="505">
                    <c:v>2</c:v>
                  </c:pt>
                  <c:pt idx="506">
                    <c:v>3</c:v>
                  </c:pt>
                  <c:pt idx="507">
                    <c:v>4</c:v>
                  </c:pt>
                  <c:pt idx="508">
                    <c:v>5</c:v>
                  </c:pt>
                  <c:pt idx="509">
                    <c:v>6</c:v>
                  </c:pt>
                  <c:pt idx="510">
                    <c:v>7</c:v>
                  </c:pt>
                  <c:pt idx="511">
                    <c:v>8</c:v>
                  </c:pt>
                  <c:pt idx="512">
                    <c:v>9</c:v>
                  </c:pt>
                  <c:pt idx="513">
                    <c:v>10</c:v>
                  </c:pt>
                  <c:pt idx="514">
                    <c:v>11</c:v>
                  </c:pt>
                  <c:pt idx="515">
                    <c:v>12</c:v>
                  </c:pt>
                  <c:pt idx="516">
                    <c:v>1</c:v>
                  </c:pt>
                  <c:pt idx="517">
                    <c:v>2</c:v>
                  </c:pt>
                  <c:pt idx="518">
                    <c:v>3</c:v>
                  </c:pt>
                  <c:pt idx="519">
                    <c:v>4</c:v>
                  </c:pt>
                  <c:pt idx="520">
                    <c:v>5</c:v>
                  </c:pt>
                  <c:pt idx="521">
                    <c:v>6</c:v>
                  </c:pt>
                  <c:pt idx="522">
                    <c:v>7</c:v>
                  </c:pt>
                  <c:pt idx="523">
                    <c:v>8</c:v>
                  </c:pt>
                  <c:pt idx="524">
                    <c:v>9</c:v>
                  </c:pt>
                  <c:pt idx="525">
                    <c:v>10</c:v>
                  </c:pt>
                  <c:pt idx="526">
                    <c:v>11</c:v>
                  </c:pt>
                  <c:pt idx="527">
                    <c:v>12</c:v>
                  </c:pt>
                  <c:pt idx="528">
                    <c:v>1</c:v>
                  </c:pt>
                  <c:pt idx="529">
                    <c:v>2</c:v>
                  </c:pt>
                  <c:pt idx="530">
                    <c:v>3</c:v>
                  </c:pt>
                  <c:pt idx="531">
                    <c:v>4</c:v>
                  </c:pt>
                  <c:pt idx="532">
                    <c:v>5</c:v>
                  </c:pt>
                  <c:pt idx="533">
                    <c:v>6</c:v>
                  </c:pt>
                  <c:pt idx="534">
                    <c:v>7</c:v>
                  </c:pt>
                  <c:pt idx="535">
                    <c:v>8</c:v>
                  </c:pt>
                  <c:pt idx="536">
                    <c:v>9</c:v>
                  </c:pt>
                  <c:pt idx="537">
                    <c:v>10</c:v>
                  </c:pt>
                  <c:pt idx="538">
                    <c:v>11</c:v>
                  </c:pt>
                  <c:pt idx="539">
                    <c:v>12</c:v>
                  </c:pt>
                  <c:pt idx="540">
                    <c:v>1</c:v>
                  </c:pt>
                  <c:pt idx="541">
                    <c:v>2</c:v>
                  </c:pt>
                  <c:pt idx="542">
                    <c:v>3</c:v>
                  </c:pt>
                  <c:pt idx="543">
                    <c:v>4</c:v>
                  </c:pt>
                  <c:pt idx="544">
                    <c:v>5</c:v>
                  </c:pt>
                  <c:pt idx="545">
                    <c:v>6</c:v>
                  </c:pt>
                  <c:pt idx="546">
                    <c:v>7</c:v>
                  </c:pt>
                  <c:pt idx="547">
                    <c:v>8</c:v>
                  </c:pt>
                  <c:pt idx="548">
                    <c:v>9</c:v>
                  </c:pt>
                  <c:pt idx="549">
                    <c:v>10</c:v>
                  </c:pt>
                  <c:pt idx="550">
                    <c:v>11</c:v>
                  </c:pt>
                  <c:pt idx="551">
                    <c:v>12</c:v>
                  </c:pt>
                  <c:pt idx="552">
                    <c:v>1</c:v>
                  </c:pt>
                  <c:pt idx="553">
                    <c:v>2</c:v>
                  </c:pt>
                  <c:pt idx="554">
                    <c:v>3</c:v>
                  </c:pt>
                  <c:pt idx="555">
                    <c:v>4</c:v>
                  </c:pt>
                  <c:pt idx="556">
                    <c:v>5</c:v>
                  </c:pt>
                  <c:pt idx="557">
                    <c:v>6</c:v>
                  </c:pt>
                  <c:pt idx="558">
                    <c:v>7</c:v>
                  </c:pt>
                  <c:pt idx="559">
                    <c:v>8</c:v>
                  </c:pt>
                  <c:pt idx="560">
                    <c:v>9</c:v>
                  </c:pt>
                  <c:pt idx="561">
                    <c:v>10</c:v>
                  </c:pt>
                  <c:pt idx="562">
                    <c:v>11</c:v>
                  </c:pt>
                  <c:pt idx="563">
                    <c:v>12</c:v>
                  </c:pt>
                  <c:pt idx="564">
                    <c:v>1</c:v>
                  </c:pt>
                  <c:pt idx="565">
                    <c:v>2</c:v>
                  </c:pt>
                  <c:pt idx="566">
                    <c:v>3</c:v>
                  </c:pt>
                  <c:pt idx="567">
                    <c:v>4</c:v>
                  </c:pt>
                  <c:pt idx="568">
                    <c:v>5</c:v>
                  </c:pt>
                </c:lvl>
                <c:lvl>
                  <c:pt idx="0">
                    <c:v>1978</c:v>
                  </c:pt>
                  <c:pt idx="12">
                    <c:v>1979</c:v>
                  </c:pt>
                  <c:pt idx="24">
                    <c:v>1980</c:v>
                  </c:pt>
                  <c:pt idx="36">
                    <c:v>1981</c:v>
                  </c:pt>
                  <c:pt idx="48">
                    <c:v>1982</c:v>
                  </c:pt>
                  <c:pt idx="60">
                    <c:v>1983</c:v>
                  </c:pt>
                  <c:pt idx="72">
                    <c:v>1984</c:v>
                  </c:pt>
                  <c:pt idx="84">
                    <c:v>1985</c:v>
                  </c:pt>
                  <c:pt idx="96">
                    <c:v>1986</c:v>
                  </c:pt>
                  <c:pt idx="108">
                    <c:v>1987</c:v>
                  </c:pt>
                  <c:pt idx="120">
                    <c:v>1988</c:v>
                  </c:pt>
                  <c:pt idx="132">
                    <c:v>1989</c:v>
                  </c:pt>
                  <c:pt idx="144">
                    <c:v>1990</c:v>
                  </c:pt>
                  <c:pt idx="156">
                    <c:v>1991</c:v>
                  </c:pt>
                  <c:pt idx="168">
                    <c:v>1992</c:v>
                  </c:pt>
                  <c:pt idx="180">
                    <c:v>1993</c:v>
                  </c:pt>
                  <c:pt idx="192">
                    <c:v>1994</c:v>
                  </c:pt>
                  <c:pt idx="204">
                    <c:v>1995</c:v>
                  </c:pt>
                  <c:pt idx="216">
                    <c:v>1996</c:v>
                  </c:pt>
                  <c:pt idx="228">
                    <c:v>1997</c:v>
                  </c:pt>
                  <c:pt idx="240">
                    <c:v>1998</c:v>
                  </c:pt>
                  <c:pt idx="252">
                    <c:v>1999</c:v>
                  </c:pt>
                  <c:pt idx="264">
                    <c:v>2000</c:v>
                  </c:pt>
                  <c:pt idx="276">
                    <c:v>2001</c:v>
                  </c:pt>
                  <c:pt idx="288">
                    <c:v>2002</c:v>
                  </c:pt>
                  <c:pt idx="300">
                    <c:v>2003</c:v>
                  </c:pt>
                  <c:pt idx="312">
                    <c:v>2004</c:v>
                  </c:pt>
                  <c:pt idx="324">
                    <c:v>2005</c:v>
                  </c:pt>
                  <c:pt idx="336">
                    <c:v>2006</c:v>
                  </c:pt>
                  <c:pt idx="348">
                    <c:v>2007</c:v>
                  </c:pt>
                  <c:pt idx="360">
                    <c:v>2008</c:v>
                  </c:pt>
                  <c:pt idx="372">
                    <c:v>2009</c:v>
                  </c:pt>
                  <c:pt idx="384">
                    <c:v>2010</c:v>
                  </c:pt>
                  <c:pt idx="396">
                    <c:v>2011</c:v>
                  </c:pt>
                  <c:pt idx="408">
                    <c:v>2012</c:v>
                  </c:pt>
                  <c:pt idx="420">
                    <c:v>2013</c:v>
                  </c:pt>
                  <c:pt idx="432">
                    <c:v>2014</c:v>
                  </c:pt>
                  <c:pt idx="444">
                    <c:v>2015</c:v>
                  </c:pt>
                  <c:pt idx="456">
                    <c:v>2016</c:v>
                  </c:pt>
                  <c:pt idx="468">
                    <c:v>2017</c:v>
                  </c:pt>
                  <c:pt idx="480">
                    <c:v>2018</c:v>
                  </c:pt>
                  <c:pt idx="492">
                    <c:v>2019</c:v>
                  </c:pt>
                  <c:pt idx="504">
                    <c:v>2020</c:v>
                  </c:pt>
                  <c:pt idx="516">
                    <c:v>2021</c:v>
                  </c:pt>
                  <c:pt idx="528">
                    <c:v>2022</c:v>
                  </c:pt>
                  <c:pt idx="540">
                    <c:v>2023</c:v>
                  </c:pt>
                  <c:pt idx="552">
                    <c:v>2024</c:v>
                  </c:pt>
                  <c:pt idx="564">
                    <c:v>2025</c:v>
                  </c:pt>
                </c:lvl>
              </c:multiLvlStrCache>
            </c:multiLvlStrRef>
          </c:cat>
          <c:val>
            <c:numRef>
              <c:f>Decomp!$E$3:$E$571</c:f>
              <c:numCache>
                <c:formatCode>0.0_ ;[Red]\-0.0\ </c:formatCode>
                <c:ptCount val="569"/>
                <c:pt idx="0">
                  <c:v>52.354999999999997</c:v>
                </c:pt>
                <c:pt idx="1">
                  <c:v>49.396999999999998</c:v>
                </c:pt>
                <c:pt idx="2">
                  <c:v>54.18</c:v>
                </c:pt>
                <c:pt idx="3">
                  <c:v>58.51</c:v>
                </c:pt>
                <c:pt idx="4">
                  <c:v>59.238999999999997</c:v>
                </c:pt>
                <c:pt idx="5">
                  <c:v>56.326999999999998</c:v>
                </c:pt>
                <c:pt idx="6">
                  <c:v>54.094000000000001</c:v>
                </c:pt>
                <c:pt idx="7">
                  <c:v>56.048999999999999</c:v>
                </c:pt>
                <c:pt idx="8">
                  <c:v>53.917000000000002</c:v>
                </c:pt>
                <c:pt idx="9">
                  <c:v>54.616</c:v>
                </c:pt>
                <c:pt idx="10">
                  <c:v>55.119</c:v>
                </c:pt>
                <c:pt idx="11">
                  <c:v>55.228999999999999</c:v>
                </c:pt>
                <c:pt idx="12">
                  <c:v>52.667999999999999</c:v>
                </c:pt>
                <c:pt idx="13">
                  <c:v>53.573</c:v>
                </c:pt>
                <c:pt idx="14">
                  <c:v>54.268999999999998</c:v>
                </c:pt>
                <c:pt idx="15">
                  <c:v>58.671999999999997</c:v>
                </c:pt>
                <c:pt idx="16">
                  <c:v>64.850999999999999</c:v>
                </c:pt>
                <c:pt idx="17">
                  <c:v>60.893999999999998</c:v>
                </c:pt>
                <c:pt idx="18">
                  <c:v>58.473999999999997</c:v>
                </c:pt>
                <c:pt idx="19">
                  <c:v>60.228999999999999</c:v>
                </c:pt>
                <c:pt idx="20">
                  <c:v>57.86</c:v>
                </c:pt>
                <c:pt idx="21">
                  <c:v>61.488</c:v>
                </c:pt>
                <c:pt idx="22">
                  <c:v>61.965000000000003</c:v>
                </c:pt>
                <c:pt idx="23">
                  <c:v>63.917999999999999</c:v>
                </c:pt>
                <c:pt idx="24">
                  <c:v>59.646000000000001</c:v>
                </c:pt>
                <c:pt idx="25">
                  <c:v>64.768000000000001</c:v>
                </c:pt>
                <c:pt idx="26">
                  <c:v>65.093000000000004</c:v>
                </c:pt>
                <c:pt idx="27">
                  <c:v>71.649000000000001</c:v>
                </c:pt>
                <c:pt idx="28">
                  <c:v>71.36</c:v>
                </c:pt>
                <c:pt idx="29">
                  <c:v>70.801000000000002</c:v>
                </c:pt>
                <c:pt idx="30">
                  <c:v>69.370999999999995</c:v>
                </c:pt>
                <c:pt idx="31">
                  <c:v>66.347999999999999</c:v>
                </c:pt>
                <c:pt idx="32">
                  <c:v>68.13</c:v>
                </c:pt>
                <c:pt idx="33">
                  <c:v>65.643000000000001</c:v>
                </c:pt>
                <c:pt idx="34">
                  <c:v>64.093000000000004</c:v>
                </c:pt>
                <c:pt idx="35">
                  <c:v>66.027000000000001</c:v>
                </c:pt>
                <c:pt idx="36">
                  <c:v>65.936999999999998</c:v>
                </c:pt>
                <c:pt idx="37">
                  <c:v>63.207999999999998</c:v>
                </c:pt>
                <c:pt idx="38">
                  <c:v>66.763999999999996</c:v>
                </c:pt>
                <c:pt idx="39">
                  <c:v>72.835999999999999</c:v>
                </c:pt>
                <c:pt idx="40">
                  <c:v>72.971000000000004</c:v>
                </c:pt>
                <c:pt idx="41">
                  <c:v>70.286000000000001</c:v>
                </c:pt>
                <c:pt idx="42">
                  <c:v>65.528000000000006</c:v>
                </c:pt>
                <c:pt idx="43">
                  <c:v>61.472000000000001</c:v>
                </c:pt>
                <c:pt idx="44">
                  <c:v>64.228999999999999</c:v>
                </c:pt>
                <c:pt idx="45">
                  <c:v>65.176000000000002</c:v>
                </c:pt>
                <c:pt idx="46">
                  <c:v>66.058000000000007</c:v>
                </c:pt>
                <c:pt idx="47">
                  <c:v>65.739999999999995</c:v>
                </c:pt>
                <c:pt idx="48">
                  <c:v>64.353999999999999</c:v>
                </c:pt>
                <c:pt idx="49">
                  <c:v>64.251999999999995</c:v>
                </c:pt>
                <c:pt idx="50">
                  <c:v>67.48</c:v>
                </c:pt>
                <c:pt idx="51">
                  <c:v>69.754000000000005</c:v>
                </c:pt>
                <c:pt idx="52">
                  <c:v>71.861000000000004</c:v>
                </c:pt>
                <c:pt idx="53">
                  <c:v>70.27</c:v>
                </c:pt>
                <c:pt idx="54">
                  <c:v>67.054000000000002</c:v>
                </c:pt>
                <c:pt idx="55">
                  <c:v>63.040999999999997</c:v>
                </c:pt>
                <c:pt idx="56">
                  <c:v>64.5</c:v>
                </c:pt>
                <c:pt idx="57">
                  <c:v>63.677999999999997</c:v>
                </c:pt>
                <c:pt idx="58">
                  <c:v>64.293000000000006</c:v>
                </c:pt>
                <c:pt idx="59">
                  <c:v>61.29</c:v>
                </c:pt>
                <c:pt idx="60">
                  <c:v>67.798000000000002</c:v>
                </c:pt>
                <c:pt idx="61">
                  <c:v>66.649000000000001</c:v>
                </c:pt>
                <c:pt idx="62">
                  <c:v>70.319999999999993</c:v>
                </c:pt>
                <c:pt idx="63">
                  <c:v>70.992999999999995</c:v>
                </c:pt>
                <c:pt idx="64">
                  <c:v>73.712000000000003</c:v>
                </c:pt>
                <c:pt idx="65">
                  <c:v>71.191000000000003</c:v>
                </c:pt>
                <c:pt idx="66">
                  <c:v>71.522999999999996</c:v>
                </c:pt>
                <c:pt idx="67">
                  <c:v>66.956999999999994</c:v>
                </c:pt>
                <c:pt idx="68">
                  <c:v>68.596999999999994</c:v>
                </c:pt>
                <c:pt idx="69">
                  <c:v>66.022999999999996</c:v>
                </c:pt>
                <c:pt idx="70">
                  <c:v>70.56</c:v>
                </c:pt>
                <c:pt idx="71">
                  <c:v>69.451999999999998</c:v>
                </c:pt>
                <c:pt idx="72">
                  <c:v>67.694000000000003</c:v>
                </c:pt>
                <c:pt idx="73">
                  <c:v>69.468000000000004</c:v>
                </c:pt>
                <c:pt idx="74">
                  <c:v>67.031000000000006</c:v>
                </c:pt>
                <c:pt idx="75">
                  <c:v>72.090999999999994</c:v>
                </c:pt>
                <c:pt idx="76">
                  <c:v>77.382999999999996</c:v>
                </c:pt>
                <c:pt idx="77">
                  <c:v>72.126999999999995</c:v>
                </c:pt>
                <c:pt idx="78">
                  <c:v>68.983000000000004</c:v>
                </c:pt>
                <c:pt idx="79">
                  <c:v>66.748000000000005</c:v>
                </c:pt>
                <c:pt idx="80">
                  <c:v>65.073999999999998</c:v>
                </c:pt>
                <c:pt idx="81">
                  <c:v>65.111999999999995</c:v>
                </c:pt>
                <c:pt idx="82">
                  <c:v>65.685000000000002</c:v>
                </c:pt>
                <c:pt idx="83">
                  <c:v>68.542000000000002</c:v>
                </c:pt>
                <c:pt idx="84">
                  <c:v>68.260000000000005</c:v>
                </c:pt>
                <c:pt idx="85">
                  <c:v>70.576999999999998</c:v>
                </c:pt>
                <c:pt idx="86">
                  <c:v>73.778000000000006</c:v>
                </c:pt>
                <c:pt idx="87">
                  <c:v>79.040999999999997</c:v>
                </c:pt>
                <c:pt idx="88">
                  <c:v>79.021000000000001</c:v>
                </c:pt>
                <c:pt idx="89">
                  <c:v>77.064999999999998</c:v>
                </c:pt>
                <c:pt idx="90">
                  <c:v>73.216999999999999</c:v>
                </c:pt>
                <c:pt idx="91">
                  <c:v>73.531999999999996</c:v>
                </c:pt>
                <c:pt idx="92">
                  <c:v>70.033000000000001</c:v>
                </c:pt>
                <c:pt idx="93">
                  <c:v>75.69</c:v>
                </c:pt>
                <c:pt idx="94">
                  <c:v>75.176000000000002</c:v>
                </c:pt>
                <c:pt idx="95">
                  <c:v>75.728999999999999</c:v>
                </c:pt>
                <c:pt idx="96">
                  <c:v>74.225999999999999</c:v>
                </c:pt>
                <c:pt idx="97">
                  <c:v>74.632000000000005</c:v>
                </c:pt>
                <c:pt idx="98">
                  <c:v>76.009</c:v>
                </c:pt>
                <c:pt idx="99">
                  <c:v>81.317999999999998</c:v>
                </c:pt>
                <c:pt idx="100">
                  <c:v>82.572999999999993</c:v>
                </c:pt>
                <c:pt idx="101">
                  <c:v>79.093999999999994</c:v>
                </c:pt>
                <c:pt idx="102">
                  <c:v>79</c:v>
                </c:pt>
                <c:pt idx="103">
                  <c:v>74.412000000000006</c:v>
                </c:pt>
                <c:pt idx="104">
                  <c:v>73.378</c:v>
                </c:pt>
                <c:pt idx="105">
                  <c:v>71.8</c:v>
                </c:pt>
                <c:pt idx="106">
                  <c:v>71.031000000000006</c:v>
                </c:pt>
                <c:pt idx="107">
                  <c:v>72.596000000000004</c:v>
                </c:pt>
                <c:pt idx="108">
                  <c:v>73.777000000000001</c:v>
                </c:pt>
                <c:pt idx="109">
                  <c:v>74.272999999999996</c:v>
                </c:pt>
                <c:pt idx="110">
                  <c:v>77.129000000000005</c:v>
                </c:pt>
                <c:pt idx="111">
                  <c:v>77.144999999999996</c:v>
                </c:pt>
                <c:pt idx="112">
                  <c:v>76.415999999999997</c:v>
                </c:pt>
                <c:pt idx="113">
                  <c:v>78.409000000000006</c:v>
                </c:pt>
                <c:pt idx="114">
                  <c:v>77.106999999999999</c:v>
                </c:pt>
                <c:pt idx="115">
                  <c:v>80.212000000000003</c:v>
                </c:pt>
                <c:pt idx="116">
                  <c:v>80.149000000000001</c:v>
                </c:pt>
                <c:pt idx="117">
                  <c:v>79.12</c:v>
                </c:pt>
                <c:pt idx="118">
                  <c:v>75.436999999999998</c:v>
                </c:pt>
                <c:pt idx="119">
                  <c:v>76.203999999999994</c:v>
                </c:pt>
                <c:pt idx="120">
                  <c:v>78.539000000000001</c:v>
                </c:pt>
                <c:pt idx="121">
                  <c:v>80.635999999999996</c:v>
                </c:pt>
                <c:pt idx="122">
                  <c:v>80.492000000000004</c:v>
                </c:pt>
                <c:pt idx="123">
                  <c:v>85.378</c:v>
                </c:pt>
                <c:pt idx="124">
                  <c:v>78.730999999999995</c:v>
                </c:pt>
                <c:pt idx="125">
                  <c:v>81.382999999999996</c:v>
                </c:pt>
                <c:pt idx="126">
                  <c:v>80.477999999999994</c:v>
                </c:pt>
                <c:pt idx="127">
                  <c:v>74.704999999999998</c:v>
                </c:pt>
                <c:pt idx="128">
                  <c:v>82.436999999999998</c:v>
                </c:pt>
                <c:pt idx="129">
                  <c:v>83.447000000000003</c:v>
                </c:pt>
                <c:pt idx="130">
                  <c:v>83.765000000000001</c:v>
                </c:pt>
                <c:pt idx="131">
                  <c:v>82.738</c:v>
                </c:pt>
                <c:pt idx="132">
                  <c:v>88.322999999999993</c:v>
                </c:pt>
                <c:pt idx="133">
                  <c:v>82.816000000000003</c:v>
                </c:pt>
                <c:pt idx="134">
                  <c:v>90.935000000000002</c:v>
                </c:pt>
                <c:pt idx="135">
                  <c:v>98.805999999999997</c:v>
                </c:pt>
                <c:pt idx="136">
                  <c:v>90.89</c:v>
                </c:pt>
                <c:pt idx="137">
                  <c:v>94.846000000000004</c:v>
                </c:pt>
                <c:pt idx="138">
                  <c:v>92.326999999999998</c:v>
                </c:pt>
                <c:pt idx="139">
                  <c:v>98.356999999999999</c:v>
                </c:pt>
                <c:pt idx="140">
                  <c:v>94.536000000000001</c:v>
                </c:pt>
                <c:pt idx="141">
                  <c:v>93.832999999999998</c:v>
                </c:pt>
                <c:pt idx="142">
                  <c:v>94.656000000000006</c:v>
                </c:pt>
                <c:pt idx="143">
                  <c:v>99.540999999999997</c:v>
                </c:pt>
                <c:pt idx="144">
                  <c:v>91.338999999999999</c:v>
                </c:pt>
                <c:pt idx="145">
                  <c:v>100.646</c:v>
                </c:pt>
                <c:pt idx="146">
                  <c:v>101.9</c:v>
                </c:pt>
                <c:pt idx="147">
                  <c:v>107.07</c:v>
                </c:pt>
                <c:pt idx="148">
                  <c:v>107.08799999999999</c:v>
                </c:pt>
                <c:pt idx="149">
                  <c:v>103.88200000000001</c:v>
                </c:pt>
                <c:pt idx="150">
                  <c:v>103.584</c:v>
                </c:pt>
                <c:pt idx="151">
                  <c:v>108.154</c:v>
                </c:pt>
                <c:pt idx="152">
                  <c:v>102.429</c:v>
                </c:pt>
                <c:pt idx="153">
                  <c:v>107.711</c:v>
                </c:pt>
                <c:pt idx="154">
                  <c:v>99.927999999999997</c:v>
                </c:pt>
                <c:pt idx="155">
                  <c:v>107.958</c:v>
                </c:pt>
                <c:pt idx="156">
                  <c:v>104.206</c:v>
                </c:pt>
                <c:pt idx="157">
                  <c:v>103.125</c:v>
                </c:pt>
                <c:pt idx="158">
                  <c:v>99.369</c:v>
                </c:pt>
                <c:pt idx="159">
                  <c:v>98.787999999999997</c:v>
                </c:pt>
                <c:pt idx="160">
                  <c:v>102.063</c:v>
                </c:pt>
                <c:pt idx="161">
                  <c:v>99.855000000000004</c:v>
                </c:pt>
                <c:pt idx="162">
                  <c:v>107.077</c:v>
                </c:pt>
                <c:pt idx="163">
                  <c:v>108.53</c:v>
                </c:pt>
                <c:pt idx="164">
                  <c:v>100.655</c:v>
                </c:pt>
                <c:pt idx="165">
                  <c:v>106.747</c:v>
                </c:pt>
                <c:pt idx="166">
                  <c:v>110.962</c:v>
                </c:pt>
                <c:pt idx="167">
                  <c:v>111.465</c:v>
                </c:pt>
                <c:pt idx="168">
                  <c:v>108.288</c:v>
                </c:pt>
                <c:pt idx="169">
                  <c:v>105.36199999999999</c:v>
                </c:pt>
                <c:pt idx="170">
                  <c:v>107.077</c:v>
                </c:pt>
                <c:pt idx="171">
                  <c:v>105.848</c:v>
                </c:pt>
                <c:pt idx="172">
                  <c:v>106.72199999999999</c:v>
                </c:pt>
                <c:pt idx="173">
                  <c:v>103.498</c:v>
                </c:pt>
                <c:pt idx="174">
                  <c:v>103.468</c:v>
                </c:pt>
                <c:pt idx="175">
                  <c:v>103.517</c:v>
                </c:pt>
                <c:pt idx="176">
                  <c:v>105.486</c:v>
                </c:pt>
                <c:pt idx="177">
                  <c:v>98.701999999999998</c:v>
                </c:pt>
                <c:pt idx="178">
                  <c:v>104.39</c:v>
                </c:pt>
                <c:pt idx="179">
                  <c:v>100.11</c:v>
                </c:pt>
                <c:pt idx="180">
                  <c:v>105.44</c:v>
                </c:pt>
                <c:pt idx="181">
                  <c:v>109.057</c:v>
                </c:pt>
                <c:pt idx="182">
                  <c:v>110.458</c:v>
                </c:pt>
                <c:pt idx="183">
                  <c:v>100.047</c:v>
                </c:pt>
                <c:pt idx="184">
                  <c:v>104.25</c:v>
                </c:pt>
                <c:pt idx="185">
                  <c:v>97.947999999999993</c:v>
                </c:pt>
                <c:pt idx="186">
                  <c:v>98.805000000000007</c:v>
                </c:pt>
                <c:pt idx="187">
                  <c:v>99.725999999999999</c:v>
                </c:pt>
                <c:pt idx="188">
                  <c:v>100.167</c:v>
                </c:pt>
                <c:pt idx="189">
                  <c:v>96.070999999999998</c:v>
                </c:pt>
                <c:pt idx="190">
                  <c:v>97.132999999999996</c:v>
                </c:pt>
                <c:pt idx="191">
                  <c:v>87.786000000000001</c:v>
                </c:pt>
                <c:pt idx="192">
                  <c:v>96.375</c:v>
                </c:pt>
                <c:pt idx="193">
                  <c:v>95.77</c:v>
                </c:pt>
                <c:pt idx="194">
                  <c:v>101.251</c:v>
                </c:pt>
                <c:pt idx="195">
                  <c:v>94.480999999999995</c:v>
                </c:pt>
                <c:pt idx="196">
                  <c:v>87.885000000000005</c:v>
                </c:pt>
                <c:pt idx="197">
                  <c:v>96.912999999999997</c:v>
                </c:pt>
                <c:pt idx="198">
                  <c:v>93.009</c:v>
                </c:pt>
                <c:pt idx="199">
                  <c:v>90.956000000000003</c:v>
                </c:pt>
                <c:pt idx="200">
                  <c:v>91.947999999999993</c:v>
                </c:pt>
                <c:pt idx="201">
                  <c:v>93.131</c:v>
                </c:pt>
                <c:pt idx="202">
                  <c:v>94.450999999999993</c:v>
                </c:pt>
                <c:pt idx="203">
                  <c:v>94.95</c:v>
                </c:pt>
                <c:pt idx="204">
                  <c:v>89.046999999999997</c:v>
                </c:pt>
                <c:pt idx="205">
                  <c:v>100.146</c:v>
                </c:pt>
                <c:pt idx="206">
                  <c:v>101.46299999999999</c:v>
                </c:pt>
                <c:pt idx="207">
                  <c:v>106.658</c:v>
                </c:pt>
                <c:pt idx="208">
                  <c:v>89.355999999999995</c:v>
                </c:pt>
                <c:pt idx="209">
                  <c:v>89.88</c:v>
                </c:pt>
                <c:pt idx="210">
                  <c:v>89.376999999999995</c:v>
                </c:pt>
                <c:pt idx="211">
                  <c:v>88.710999999999999</c:v>
                </c:pt>
                <c:pt idx="212">
                  <c:v>87.180999999999997</c:v>
                </c:pt>
                <c:pt idx="213">
                  <c:v>85.426000000000002</c:v>
                </c:pt>
                <c:pt idx="214">
                  <c:v>87.292000000000002</c:v>
                </c:pt>
                <c:pt idx="215">
                  <c:v>90.620999999999995</c:v>
                </c:pt>
                <c:pt idx="216">
                  <c:v>88.299000000000007</c:v>
                </c:pt>
                <c:pt idx="217">
                  <c:v>99.200999999999993</c:v>
                </c:pt>
                <c:pt idx="218">
                  <c:v>96.106999999999999</c:v>
                </c:pt>
                <c:pt idx="219">
                  <c:v>90.507999999999996</c:v>
                </c:pt>
                <c:pt idx="220">
                  <c:v>90.77</c:v>
                </c:pt>
                <c:pt idx="221">
                  <c:v>89.853999999999999</c:v>
                </c:pt>
                <c:pt idx="222">
                  <c:v>94.259</c:v>
                </c:pt>
                <c:pt idx="223">
                  <c:v>87.415999999999997</c:v>
                </c:pt>
                <c:pt idx="224">
                  <c:v>97.778000000000006</c:v>
                </c:pt>
                <c:pt idx="225">
                  <c:v>99.593999999999994</c:v>
                </c:pt>
                <c:pt idx="226">
                  <c:v>100.40300000000001</c:v>
                </c:pt>
                <c:pt idx="227">
                  <c:v>98.653999999999996</c:v>
                </c:pt>
                <c:pt idx="228">
                  <c:v>108.131</c:v>
                </c:pt>
                <c:pt idx="229">
                  <c:v>102.515</c:v>
                </c:pt>
                <c:pt idx="230">
                  <c:v>115.31399999999999</c:v>
                </c:pt>
                <c:pt idx="231">
                  <c:v>109.783</c:v>
                </c:pt>
                <c:pt idx="232">
                  <c:v>115.095</c:v>
                </c:pt>
                <c:pt idx="233">
                  <c:v>111.05</c:v>
                </c:pt>
                <c:pt idx="234">
                  <c:v>107.71899999999999</c:v>
                </c:pt>
                <c:pt idx="235">
                  <c:v>99.111999999999995</c:v>
                </c:pt>
                <c:pt idx="236">
                  <c:v>100.383</c:v>
                </c:pt>
                <c:pt idx="237">
                  <c:v>98.227000000000004</c:v>
                </c:pt>
                <c:pt idx="238">
                  <c:v>97.070999999999998</c:v>
                </c:pt>
                <c:pt idx="239">
                  <c:v>99.144000000000005</c:v>
                </c:pt>
                <c:pt idx="240">
                  <c:v>103.90600000000001</c:v>
                </c:pt>
                <c:pt idx="241">
                  <c:v>105.474</c:v>
                </c:pt>
                <c:pt idx="242">
                  <c:v>103.051</c:v>
                </c:pt>
                <c:pt idx="243">
                  <c:v>95.906999999999996</c:v>
                </c:pt>
                <c:pt idx="244">
                  <c:v>97.423000000000002</c:v>
                </c:pt>
                <c:pt idx="245">
                  <c:v>99.54</c:v>
                </c:pt>
                <c:pt idx="246">
                  <c:v>98.742000000000004</c:v>
                </c:pt>
                <c:pt idx="247">
                  <c:v>94.486999999999995</c:v>
                </c:pt>
                <c:pt idx="248">
                  <c:v>97.47</c:v>
                </c:pt>
                <c:pt idx="249">
                  <c:v>105.38</c:v>
                </c:pt>
                <c:pt idx="250">
                  <c:v>100.13</c:v>
                </c:pt>
                <c:pt idx="251">
                  <c:v>98.415000000000006</c:v>
                </c:pt>
                <c:pt idx="252">
                  <c:v>104.102</c:v>
                </c:pt>
                <c:pt idx="253">
                  <c:v>104.008</c:v>
                </c:pt>
                <c:pt idx="254">
                  <c:v>106.09699999999999</c:v>
                </c:pt>
                <c:pt idx="255">
                  <c:v>91.613</c:v>
                </c:pt>
                <c:pt idx="256">
                  <c:v>99.554000000000002</c:v>
                </c:pt>
                <c:pt idx="257">
                  <c:v>99.111999999999995</c:v>
                </c:pt>
                <c:pt idx="258">
                  <c:v>98.543000000000006</c:v>
                </c:pt>
                <c:pt idx="259">
                  <c:v>101.402</c:v>
                </c:pt>
                <c:pt idx="260">
                  <c:v>106.486</c:v>
                </c:pt>
                <c:pt idx="261">
                  <c:v>102.801</c:v>
                </c:pt>
                <c:pt idx="262">
                  <c:v>104.31399999999999</c:v>
                </c:pt>
                <c:pt idx="263">
                  <c:v>97.22</c:v>
                </c:pt>
                <c:pt idx="264">
                  <c:v>104.164</c:v>
                </c:pt>
                <c:pt idx="265">
                  <c:v>111.242</c:v>
                </c:pt>
                <c:pt idx="266">
                  <c:v>110.631</c:v>
                </c:pt>
                <c:pt idx="267">
                  <c:v>113.187</c:v>
                </c:pt>
                <c:pt idx="268">
                  <c:v>104.158</c:v>
                </c:pt>
                <c:pt idx="269">
                  <c:v>107.973</c:v>
                </c:pt>
                <c:pt idx="270">
                  <c:v>108.23399999999999</c:v>
                </c:pt>
                <c:pt idx="271">
                  <c:v>105.983</c:v>
                </c:pt>
                <c:pt idx="272">
                  <c:v>98.772999999999996</c:v>
                </c:pt>
                <c:pt idx="273">
                  <c:v>103.247</c:v>
                </c:pt>
                <c:pt idx="274">
                  <c:v>102.33</c:v>
                </c:pt>
                <c:pt idx="275">
                  <c:v>108.43300000000001</c:v>
                </c:pt>
                <c:pt idx="276">
                  <c:v>98.652000000000001</c:v>
                </c:pt>
                <c:pt idx="277">
                  <c:v>109.646</c:v>
                </c:pt>
                <c:pt idx="278">
                  <c:v>107.559</c:v>
                </c:pt>
                <c:pt idx="279">
                  <c:v>105.892</c:v>
                </c:pt>
                <c:pt idx="280">
                  <c:v>102.749</c:v>
                </c:pt>
                <c:pt idx="281">
                  <c:v>105.732</c:v>
                </c:pt>
                <c:pt idx="282">
                  <c:v>108.27800000000001</c:v>
                </c:pt>
                <c:pt idx="283">
                  <c:v>109.761</c:v>
                </c:pt>
                <c:pt idx="284">
                  <c:v>105.242</c:v>
                </c:pt>
                <c:pt idx="285">
                  <c:v>105.15900000000001</c:v>
                </c:pt>
                <c:pt idx="286">
                  <c:v>99.304000000000002</c:v>
                </c:pt>
                <c:pt idx="287">
                  <c:v>101.01300000000001</c:v>
                </c:pt>
                <c:pt idx="288">
                  <c:v>105.623</c:v>
                </c:pt>
                <c:pt idx="289">
                  <c:v>111.029</c:v>
                </c:pt>
                <c:pt idx="290">
                  <c:v>113.005</c:v>
                </c:pt>
                <c:pt idx="291">
                  <c:v>110.08</c:v>
                </c:pt>
                <c:pt idx="292">
                  <c:v>113.578</c:v>
                </c:pt>
                <c:pt idx="293">
                  <c:v>108.045</c:v>
                </c:pt>
                <c:pt idx="294">
                  <c:v>109.973</c:v>
                </c:pt>
                <c:pt idx="295">
                  <c:v>112.59699999999999</c:v>
                </c:pt>
                <c:pt idx="296">
                  <c:v>112.694</c:v>
                </c:pt>
                <c:pt idx="297">
                  <c:v>111.248</c:v>
                </c:pt>
                <c:pt idx="298">
                  <c:v>114.717</c:v>
                </c:pt>
                <c:pt idx="299">
                  <c:v>114.916</c:v>
                </c:pt>
                <c:pt idx="300">
                  <c:v>114.54300000000001</c:v>
                </c:pt>
                <c:pt idx="301">
                  <c:v>112.04900000000001</c:v>
                </c:pt>
                <c:pt idx="302">
                  <c:v>112.551</c:v>
                </c:pt>
                <c:pt idx="303">
                  <c:v>108.708</c:v>
                </c:pt>
                <c:pt idx="304">
                  <c:v>112.938</c:v>
                </c:pt>
                <c:pt idx="305">
                  <c:v>108.273</c:v>
                </c:pt>
                <c:pt idx="306">
                  <c:v>107.759</c:v>
                </c:pt>
                <c:pt idx="307">
                  <c:v>110.675</c:v>
                </c:pt>
                <c:pt idx="308">
                  <c:v>111.08199999999999</c:v>
                </c:pt>
                <c:pt idx="309">
                  <c:v>112.47</c:v>
                </c:pt>
                <c:pt idx="310">
                  <c:v>111.872</c:v>
                </c:pt>
                <c:pt idx="311">
                  <c:v>109.459</c:v>
                </c:pt>
                <c:pt idx="312">
                  <c:v>115.02200000000001</c:v>
                </c:pt>
                <c:pt idx="313">
                  <c:v>118.274</c:v>
                </c:pt>
                <c:pt idx="314">
                  <c:v>118.96299999999999</c:v>
                </c:pt>
                <c:pt idx="315">
                  <c:v>119.51600000000001</c:v>
                </c:pt>
                <c:pt idx="316">
                  <c:v>115.247</c:v>
                </c:pt>
                <c:pt idx="317">
                  <c:v>116.563</c:v>
                </c:pt>
                <c:pt idx="318">
                  <c:v>113.681</c:v>
                </c:pt>
                <c:pt idx="319">
                  <c:v>114.07</c:v>
                </c:pt>
                <c:pt idx="320">
                  <c:v>117.71899999999999</c:v>
                </c:pt>
                <c:pt idx="321">
                  <c:v>115.131</c:v>
                </c:pt>
                <c:pt idx="322">
                  <c:v>113.40300000000001</c:v>
                </c:pt>
                <c:pt idx="323">
                  <c:v>105.227</c:v>
                </c:pt>
                <c:pt idx="324">
                  <c:v>123.761</c:v>
                </c:pt>
                <c:pt idx="325">
                  <c:v>121.761</c:v>
                </c:pt>
                <c:pt idx="326">
                  <c:v>122.35299999999999</c:v>
                </c:pt>
                <c:pt idx="327">
                  <c:v>127.631</c:v>
                </c:pt>
                <c:pt idx="328">
                  <c:v>116.804</c:v>
                </c:pt>
                <c:pt idx="329">
                  <c:v>116.27500000000001</c:v>
                </c:pt>
                <c:pt idx="330">
                  <c:v>116.64700000000001</c:v>
                </c:pt>
                <c:pt idx="331">
                  <c:v>113.069</c:v>
                </c:pt>
                <c:pt idx="332">
                  <c:v>119.16800000000001</c:v>
                </c:pt>
                <c:pt idx="333">
                  <c:v>114.82899999999999</c:v>
                </c:pt>
                <c:pt idx="334">
                  <c:v>121.74299999999999</c:v>
                </c:pt>
                <c:pt idx="335">
                  <c:v>123.758</c:v>
                </c:pt>
                <c:pt idx="336">
                  <c:v>128.28</c:v>
                </c:pt>
                <c:pt idx="337">
                  <c:v>130.79400000000001</c:v>
                </c:pt>
                <c:pt idx="338">
                  <c:v>132.917</c:v>
                </c:pt>
                <c:pt idx="339">
                  <c:v>142.06700000000001</c:v>
                </c:pt>
                <c:pt idx="340">
                  <c:v>123.392</c:v>
                </c:pt>
                <c:pt idx="341">
                  <c:v>127.82599999999999</c:v>
                </c:pt>
                <c:pt idx="342">
                  <c:v>128.417</c:v>
                </c:pt>
                <c:pt idx="343">
                  <c:v>131.935</c:v>
                </c:pt>
                <c:pt idx="344">
                  <c:v>129.70099999999999</c:v>
                </c:pt>
                <c:pt idx="345">
                  <c:v>134.30000000000001</c:v>
                </c:pt>
                <c:pt idx="346">
                  <c:v>137.61799999999999</c:v>
                </c:pt>
                <c:pt idx="347">
                  <c:v>145.917</c:v>
                </c:pt>
                <c:pt idx="348">
                  <c:v>134.137</c:v>
                </c:pt>
                <c:pt idx="349">
                  <c:v>138.755</c:v>
                </c:pt>
                <c:pt idx="350">
                  <c:v>139.05099999999999</c:v>
                </c:pt>
                <c:pt idx="351">
                  <c:v>141.83199999999999</c:v>
                </c:pt>
                <c:pt idx="352">
                  <c:v>138.57300000000001</c:v>
                </c:pt>
                <c:pt idx="353">
                  <c:v>137.91900000000001</c:v>
                </c:pt>
                <c:pt idx="354">
                  <c:v>121.342</c:v>
                </c:pt>
                <c:pt idx="355">
                  <c:v>147.26499999999999</c:v>
                </c:pt>
                <c:pt idx="356">
                  <c:v>145.97300000000001</c:v>
                </c:pt>
                <c:pt idx="357">
                  <c:v>150.90799999999999</c:v>
                </c:pt>
                <c:pt idx="358">
                  <c:v>148.739</c:v>
                </c:pt>
                <c:pt idx="359">
                  <c:v>154.58199999999999</c:v>
                </c:pt>
                <c:pt idx="360">
                  <c:v>148.745</c:v>
                </c:pt>
                <c:pt idx="361">
                  <c:v>151.471</c:v>
                </c:pt>
                <c:pt idx="362">
                  <c:v>150.309</c:v>
                </c:pt>
                <c:pt idx="363">
                  <c:v>147.37299999999999</c:v>
                </c:pt>
                <c:pt idx="364">
                  <c:v>151.46799999999999</c:v>
                </c:pt>
                <c:pt idx="365">
                  <c:v>145.56700000000001</c:v>
                </c:pt>
                <c:pt idx="366">
                  <c:v>145.63900000000001</c:v>
                </c:pt>
                <c:pt idx="367">
                  <c:v>138.542</c:v>
                </c:pt>
                <c:pt idx="368">
                  <c:v>140.52500000000001</c:v>
                </c:pt>
                <c:pt idx="369">
                  <c:v>132.321</c:v>
                </c:pt>
                <c:pt idx="370">
                  <c:v>118.066</c:v>
                </c:pt>
                <c:pt idx="371">
                  <c:v>99.614000000000004</c:v>
                </c:pt>
                <c:pt idx="372">
                  <c:v>78.787999999999997</c:v>
                </c:pt>
                <c:pt idx="373">
                  <c:v>57.079000000000001</c:v>
                </c:pt>
                <c:pt idx="374">
                  <c:v>62.869</c:v>
                </c:pt>
                <c:pt idx="375">
                  <c:v>69.168000000000006</c:v>
                </c:pt>
                <c:pt idx="376">
                  <c:v>87.292000000000002</c:v>
                </c:pt>
                <c:pt idx="377">
                  <c:v>91.39</c:v>
                </c:pt>
                <c:pt idx="378">
                  <c:v>95.786000000000001</c:v>
                </c:pt>
                <c:pt idx="379">
                  <c:v>101.328</c:v>
                </c:pt>
                <c:pt idx="380">
                  <c:v>110.218</c:v>
                </c:pt>
                <c:pt idx="381">
                  <c:v>110.806</c:v>
                </c:pt>
                <c:pt idx="382">
                  <c:v>118.158</c:v>
                </c:pt>
                <c:pt idx="383">
                  <c:v>114.051</c:v>
                </c:pt>
                <c:pt idx="384">
                  <c:v>117.541</c:v>
                </c:pt>
                <c:pt idx="385">
                  <c:v>115.53400000000001</c:v>
                </c:pt>
                <c:pt idx="386">
                  <c:v>121.44199999999999</c:v>
                </c:pt>
                <c:pt idx="387">
                  <c:v>114.366</c:v>
                </c:pt>
                <c:pt idx="388">
                  <c:v>119.863</c:v>
                </c:pt>
                <c:pt idx="389">
                  <c:v>117.381</c:v>
                </c:pt>
                <c:pt idx="390">
                  <c:v>117.258</c:v>
                </c:pt>
                <c:pt idx="391">
                  <c:v>122.43600000000001</c:v>
                </c:pt>
                <c:pt idx="392">
                  <c:v>123.89100000000001</c:v>
                </c:pt>
                <c:pt idx="393">
                  <c:v>106.455</c:v>
                </c:pt>
                <c:pt idx="394">
                  <c:v>109.69499999999999</c:v>
                </c:pt>
                <c:pt idx="395">
                  <c:v>108.562</c:v>
                </c:pt>
                <c:pt idx="396">
                  <c:v>112.83799999999999</c:v>
                </c:pt>
                <c:pt idx="397">
                  <c:v>109.892</c:v>
                </c:pt>
                <c:pt idx="398">
                  <c:v>52.292000000000002</c:v>
                </c:pt>
                <c:pt idx="399">
                  <c:v>46.744</c:v>
                </c:pt>
                <c:pt idx="400">
                  <c:v>78.03</c:v>
                </c:pt>
                <c:pt idx="401">
                  <c:v>98.233999999999995</c:v>
                </c:pt>
                <c:pt idx="402">
                  <c:v>107.33499999999999</c:v>
                </c:pt>
                <c:pt idx="403">
                  <c:v>120.571</c:v>
                </c:pt>
                <c:pt idx="404">
                  <c:v>116.63200000000001</c:v>
                </c:pt>
                <c:pt idx="405">
                  <c:v>127.86499999999999</c:v>
                </c:pt>
                <c:pt idx="406">
                  <c:v>111.637</c:v>
                </c:pt>
                <c:pt idx="407">
                  <c:v>123.354</c:v>
                </c:pt>
                <c:pt idx="408">
                  <c:v>126.759</c:v>
                </c:pt>
                <c:pt idx="409">
                  <c:v>127.854</c:v>
                </c:pt>
                <c:pt idx="410">
                  <c:v>125.71599999999999</c:v>
                </c:pt>
                <c:pt idx="411">
                  <c:v>127.773</c:v>
                </c:pt>
                <c:pt idx="412">
                  <c:v>121.473</c:v>
                </c:pt>
                <c:pt idx="413">
                  <c:v>119.247</c:v>
                </c:pt>
                <c:pt idx="414">
                  <c:v>122.58499999999999</c:v>
                </c:pt>
                <c:pt idx="415">
                  <c:v>120.574</c:v>
                </c:pt>
                <c:pt idx="416">
                  <c:v>107.14100000000001</c:v>
                </c:pt>
                <c:pt idx="417">
                  <c:v>104.166</c:v>
                </c:pt>
                <c:pt idx="418">
                  <c:v>98.926000000000002</c:v>
                </c:pt>
                <c:pt idx="419">
                  <c:v>105.11199999999999</c:v>
                </c:pt>
                <c:pt idx="420">
                  <c:v>111.714</c:v>
                </c:pt>
                <c:pt idx="421">
                  <c:v>111.15300000000001</c:v>
                </c:pt>
                <c:pt idx="422">
                  <c:v>109.122</c:v>
                </c:pt>
                <c:pt idx="423">
                  <c:v>117.52500000000001</c:v>
                </c:pt>
                <c:pt idx="424">
                  <c:v>116.114</c:v>
                </c:pt>
                <c:pt idx="425">
                  <c:v>114.663</c:v>
                </c:pt>
                <c:pt idx="426">
                  <c:v>119.196</c:v>
                </c:pt>
                <c:pt idx="427">
                  <c:v>116.595</c:v>
                </c:pt>
                <c:pt idx="428">
                  <c:v>121.456</c:v>
                </c:pt>
                <c:pt idx="429">
                  <c:v>118.217</c:v>
                </c:pt>
                <c:pt idx="430">
                  <c:v>114.506</c:v>
                </c:pt>
                <c:pt idx="431">
                  <c:v>114.754</c:v>
                </c:pt>
                <c:pt idx="432">
                  <c:v>125.015</c:v>
                </c:pt>
                <c:pt idx="433">
                  <c:v>118.447</c:v>
                </c:pt>
                <c:pt idx="434">
                  <c:v>122.539</c:v>
                </c:pt>
                <c:pt idx="435">
                  <c:v>118.812</c:v>
                </c:pt>
                <c:pt idx="436">
                  <c:v>124.29600000000001</c:v>
                </c:pt>
                <c:pt idx="437">
                  <c:v>117.494</c:v>
                </c:pt>
                <c:pt idx="438">
                  <c:v>116.295</c:v>
                </c:pt>
                <c:pt idx="439">
                  <c:v>112.56699999999999</c:v>
                </c:pt>
                <c:pt idx="440">
                  <c:v>114.727</c:v>
                </c:pt>
                <c:pt idx="441">
                  <c:v>106.861</c:v>
                </c:pt>
                <c:pt idx="442">
                  <c:v>103.941</c:v>
                </c:pt>
                <c:pt idx="443">
                  <c:v>108.63200000000001</c:v>
                </c:pt>
                <c:pt idx="444">
                  <c:v>115.241</c:v>
                </c:pt>
                <c:pt idx="445">
                  <c:v>113.092</c:v>
                </c:pt>
                <c:pt idx="446">
                  <c:v>112.782</c:v>
                </c:pt>
                <c:pt idx="447">
                  <c:v>110.036</c:v>
                </c:pt>
                <c:pt idx="448">
                  <c:v>111.37</c:v>
                </c:pt>
                <c:pt idx="449">
                  <c:v>112.584</c:v>
                </c:pt>
                <c:pt idx="450">
                  <c:v>111.36499999999999</c:v>
                </c:pt>
                <c:pt idx="451">
                  <c:v>111.282</c:v>
                </c:pt>
                <c:pt idx="452">
                  <c:v>115.063</c:v>
                </c:pt>
                <c:pt idx="453">
                  <c:v>114.785</c:v>
                </c:pt>
                <c:pt idx="454">
                  <c:v>112.309</c:v>
                </c:pt>
                <c:pt idx="455">
                  <c:v>112.139</c:v>
                </c:pt>
                <c:pt idx="456">
                  <c:v>119.928</c:v>
                </c:pt>
                <c:pt idx="457">
                  <c:v>107.636</c:v>
                </c:pt>
                <c:pt idx="458">
                  <c:v>115.13500000000001</c:v>
                </c:pt>
                <c:pt idx="459">
                  <c:v>106.255</c:v>
                </c:pt>
                <c:pt idx="460">
                  <c:v>116.616</c:v>
                </c:pt>
                <c:pt idx="461">
                  <c:v>114.998</c:v>
                </c:pt>
                <c:pt idx="462">
                  <c:v>116.779</c:v>
                </c:pt>
                <c:pt idx="463">
                  <c:v>118.574</c:v>
                </c:pt>
                <c:pt idx="464">
                  <c:v>118.989</c:v>
                </c:pt>
                <c:pt idx="465">
                  <c:v>119.324</c:v>
                </c:pt>
                <c:pt idx="466">
                  <c:v>121.64400000000001</c:v>
                </c:pt>
                <c:pt idx="467">
                  <c:v>120.348</c:v>
                </c:pt>
                <c:pt idx="468">
                  <c:v>121.73099999999999</c:v>
                </c:pt>
                <c:pt idx="469">
                  <c:v>120.398</c:v>
                </c:pt>
                <c:pt idx="470">
                  <c:v>119.12</c:v>
                </c:pt>
                <c:pt idx="471">
                  <c:v>127.956</c:v>
                </c:pt>
                <c:pt idx="472">
                  <c:v>119.63500000000001</c:v>
                </c:pt>
                <c:pt idx="473">
                  <c:v>119.848</c:v>
                </c:pt>
                <c:pt idx="474">
                  <c:v>118.441</c:v>
                </c:pt>
                <c:pt idx="475">
                  <c:v>123.40900000000001</c:v>
                </c:pt>
                <c:pt idx="476">
                  <c:v>124.387</c:v>
                </c:pt>
                <c:pt idx="477">
                  <c:v>122.575</c:v>
                </c:pt>
                <c:pt idx="478">
                  <c:v>119.937</c:v>
                </c:pt>
                <c:pt idx="479">
                  <c:v>126.26900000000001</c:v>
                </c:pt>
                <c:pt idx="480">
                  <c:v>115.658</c:v>
                </c:pt>
                <c:pt idx="481">
                  <c:v>125.27500000000001</c:v>
                </c:pt>
                <c:pt idx="482">
                  <c:v>125.426</c:v>
                </c:pt>
                <c:pt idx="483">
                  <c:v>129.18</c:v>
                </c:pt>
                <c:pt idx="484">
                  <c:v>124.211</c:v>
                </c:pt>
                <c:pt idx="485">
                  <c:v>117.747</c:v>
                </c:pt>
                <c:pt idx="486">
                  <c:v>110.01300000000001</c:v>
                </c:pt>
                <c:pt idx="487">
                  <c:v>121.06100000000001</c:v>
                </c:pt>
                <c:pt idx="488">
                  <c:v>119.48699999999999</c:v>
                </c:pt>
                <c:pt idx="489">
                  <c:v>125.2</c:v>
                </c:pt>
                <c:pt idx="490">
                  <c:v>122.18300000000001</c:v>
                </c:pt>
                <c:pt idx="491">
                  <c:v>125.41</c:v>
                </c:pt>
                <c:pt idx="492">
                  <c:v>123.006</c:v>
                </c:pt>
                <c:pt idx="493">
                  <c:v>126.646</c:v>
                </c:pt>
                <c:pt idx="494">
                  <c:v>123.71899999999999</c:v>
                </c:pt>
                <c:pt idx="495">
                  <c:v>131.303</c:v>
                </c:pt>
                <c:pt idx="496">
                  <c:v>135.63999999999999</c:v>
                </c:pt>
                <c:pt idx="497">
                  <c:v>121.45699999999999</c:v>
                </c:pt>
                <c:pt idx="498">
                  <c:v>122.818</c:v>
                </c:pt>
                <c:pt idx="499">
                  <c:v>122.721</c:v>
                </c:pt>
                <c:pt idx="500">
                  <c:v>122.129</c:v>
                </c:pt>
                <c:pt idx="501">
                  <c:v>110.65300000000001</c:v>
                </c:pt>
                <c:pt idx="502">
                  <c:v>114.652</c:v>
                </c:pt>
                <c:pt idx="503">
                  <c:v>111.93</c:v>
                </c:pt>
                <c:pt idx="504">
                  <c:v>119.46899999999999</c:v>
                </c:pt>
                <c:pt idx="505">
                  <c:v>114.527</c:v>
                </c:pt>
                <c:pt idx="506">
                  <c:v>109.6</c:v>
                </c:pt>
                <c:pt idx="507">
                  <c:v>64.266999999999996</c:v>
                </c:pt>
                <c:pt idx="508">
                  <c:v>49.747999999999998</c:v>
                </c:pt>
                <c:pt idx="509">
                  <c:v>64.304000000000002</c:v>
                </c:pt>
                <c:pt idx="510">
                  <c:v>89.778000000000006</c:v>
                </c:pt>
                <c:pt idx="511">
                  <c:v>103.74</c:v>
                </c:pt>
                <c:pt idx="512">
                  <c:v>118.21</c:v>
                </c:pt>
                <c:pt idx="513">
                  <c:v>121.77200000000001</c:v>
                </c:pt>
                <c:pt idx="514">
                  <c:v>113.384</c:v>
                </c:pt>
                <c:pt idx="515">
                  <c:v>112.25</c:v>
                </c:pt>
                <c:pt idx="516">
                  <c:v>111.61799999999999</c:v>
                </c:pt>
                <c:pt idx="517">
                  <c:v>99.173000000000002</c:v>
                </c:pt>
                <c:pt idx="518">
                  <c:v>110.729</c:v>
                </c:pt>
                <c:pt idx="519">
                  <c:v>110.08199999999999</c:v>
                </c:pt>
                <c:pt idx="520">
                  <c:v>93.131</c:v>
                </c:pt>
                <c:pt idx="521">
                  <c:v>104.44</c:v>
                </c:pt>
                <c:pt idx="522">
                  <c:v>97.605000000000004</c:v>
                </c:pt>
                <c:pt idx="523">
                  <c:v>86.105000000000004</c:v>
                </c:pt>
                <c:pt idx="524">
                  <c:v>56.570999999999998</c:v>
                </c:pt>
                <c:pt idx="525">
                  <c:v>71.3</c:v>
                </c:pt>
                <c:pt idx="526">
                  <c:v>104.238</c:v>
                </c:pt>
                <c:pt idx="527">
                  <c:v>103.035</c:v>
                </c:pt>
                <c:pt idx="528">
                  <c:v>90.506</c:v>
                </c:pt>
                <c:pt idx="529">
                  <c:v>95.361000000000004</c:v>
                </c:pt>
                <c:pt idx="530">
                  <c:v>89.486999999999995</c:v>
                </c:pt>
                <c:pt idx="531">
                  <c:v>89.846999999999994</c:v>
                </c:pt>
                <c:pt idx="532">
                  <c:v>75.308999999999997</c:v>
                </c:pt>
                <c:pt idx="533">
                  <c:v>91.283000000000001</c:v>
                </c:pt>
                <c:pt idx="534">
                  <c:v>95.707999999999998</c:v>
                </c:pt>
                <c:pt idx="535">
                  <c:v>101.93899999999999</c:v>
                </c:pt>
                <c:pt idx="536">
                  <c:v>102.736</c:v>
                </c:pt>
                <c:pt idx="537">
                  <c:v>98.507000000000005</c:v>
                </c:pt>
                <c:pt idx="538">
                  <c:v>103.27500000000001</c:v>
                </c:pt>
                <c:pt idx="539">
                  <c:v>100.21899999999999</c:v>
                </c:pt>
                <c:pt idx="540">
                  <c:v>96.912000000000006</c:v>
                </c:pt>
                <c:pt idx="541">
                  <c:v>106.173</c:v>
                </c:pt>
                <c:pt idx="542">
                  <c:v>111.11499999999999</c:v>
                </c:pt>
                <c:pt idx="543">
                  <c:v>121.41500000000001</c:v>
                </c:pt>
                <c:pt idx="544">
                  <c:v>114.758</c:v>
                </c:pt>
                <c:pt idx="545">
                  <c:v>110.762</c:v>
                </c:pt>
                <c:pt idx="546">
                  <c:v>114.042</c:v>
                </c:pt>
                <c:pt idx="547">
                  <c:v>112.188</c:v>
                </c:pt>
                <c:pt idx="548">
                  <c:v>124.619</c:v>
                </c:pt>
                <c:pt idx="549">
                  <c:v>120.48699999999999</c:v>
                </c:pt>
                <c:pt idx="550">
                  <c:v>119.595</c:v>
                </c:pt>
                <c:pt idx="551">
                  <c:v>118.166</c:v>
                </c:pt>
                <c:pt idx="552">
                  <c:v>98.703000000000003</c:v>
                </c:pt>
                <c:pt idx="553">
                  <c:v>96.647000000000006</c:v>
                </c:pt>
                <c:pt idx="554">
                  <c:v>100.40900000000001</c:v>
                </c:pt>
                <c:pt idx="555">
                  <c:v>105.024</c:v>
                </c:pt>
                <c:pt idx="556">
                  <c:v>115.95399999999999</c:v>
                </c:pt>
                <c:pt idx="557">
                  <c:v>105.068</c:v>
                </c:pt>
                <c:pt idx="558">
                  <c:v>108.655</c:v>
                </c:pt>
                <c:pt idx="559">
                  <c:v>96.936000000000007</c:v>
                </c:pt>
                <c:pt idx="560">
                  <c:v>111.774</c:v>
                </c:pt>
                <c:pt idx="561">
                  <c:v>117.39700000000001</c:v>
                </c:pt>
                <c:pt idx="562">
                  <c:v>107.771</c:v>
                </c:pt>
                <c:pt idx="563">
                  <c:v>106.465</c:v>
                </c:pt>
                <c:pt idx="564">
                  <c:v>110.605</c:v>
                </c:pt>
                <c:pt idx="565">
                  <c:v>107.627</c:v>
                </c:pt>
                <c:pt idx="566">
                  <c:v>102.46599999999999</c:v>
                </c:pt>
                <c:pt idx="567">
                  <c:v>108.34699999999999</c:v>
                </c:pt>
                <c:pt idx="568">
                  <c:v>114.214</c:v>
                </c:pt>
              </c:numCache>
            </c:numRef>
          </c:val>
          <c:smooth val="0"/>
          <c:extLst>
            <c:ext xmlns:c16="http://schemas.microsoft.com/office/drawing/2014/chart" uri="{C3380CC4-5D6E-409C-BE32-E72D297353CC}">
              <c16:uniqueId val="{00000003-5BE9-4302-9E42-55E0B1E7C4D7}"/>
            </c:ext>
          </c:extLst>
        </c:ser>
        <c:ser>
          <c:idx val="3"/>
          <c:order val="3"/>
          <c:tx>
            <c:strRef>
              <c:f>Decomp!$F$2</c:f>
              <c:strCache>
                <c:ptCount val="1"/>
                <c:pt idx="0">
                  <c:v>乗用車季節調整済指数</c:v>
                </c:pt>
              </c:strCache>
            </c:strRef>
          </c:tx>
          <c:spPr>
            <a:ln w="28575" cap="rnd">
              <a:solidFill>
                <a:schemeClr val="accent1"/>
              </a:solidFill>
              <a:round/>
            </a:ln>
            <a:effectLst/>
          </c:spPr>
          <c:marker>
            <c:symbol val="circle"/>
            <c:size val="5"/>
            <c:spPr>
              <a:solidFill>
                <a:srgbClr val="00B0F0"/>
              </a:solidFill>
              <a:ln w="3175">
                <a:solidFill>
                  <a:srgbClr val="002060"/>
                </a:solidFill>
              </a:ln>
              <a:effectLst/>
            </c:spPr>
          </c:marker>
          <c:cat>
            <c:multiLvlStrRef>
              <c:f>Decomp!$A$3:$B$571</c:f>
              <c:multiLvlStrCache>
                <c:ptCount val="569"/>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pt idx="48">
                    <c:v>1</c:v>
                  </c:pt>
                  <c:pt idx="49">
                    <c:v>2</c:v>
                  </c:pt>
                  <c:pt idx="50">
                    <c:v>3</c:v>
                  </c:pt>
                  <c:pt idx="51">
                    <c:v>4</c:v>
                  </c:pt>
                  <c:pt idx="52">
                    <c:v>5</c:v>
                  </c:pt>
                  <c:pt idx="53">
                    <c:v>6</c:v>
                  </c:pt>
                  <c:pt idx="54">
                    <c:v>7</c:v>
                  </c:pt>
                  <c:pt idx="55">
                    <c:v>8</c:v>
                  </c:pt>
                  <c:pt idx="56">
                    <c:v>9</c:v>
                  </c:pt>
                  <c:pt idx="57">
                    <c:v>10</c:v>
                  </c:pt>
                  <c:pt idx="58">
                    <c:v>11</c:v>
                  </c:pt>
                  <c:pt idx="59">
                    <c:v>12</c:v>
                  </c:pt>
                  <c:pt idx="60">
                    <c:v>1</c:v>
                  </c:pt>
                  <c:pt idx="61">
                    <c:v>2</c:v>
                  </c:pt>
                  <c:pt idx="62">
                    <c:v>3</c:v>
                  </c:pt>
                  <c:pt idx="63">
                    <c:v>4</c:v>
                  </c:pt>
                  <c:pt idx="64">
                    <c:v>5</c:v>
                  </c:pt>
                  <c:pt idx="65">
                    <c:v>6</c:v>
                  </c:pt>
                  <c:pt idx="66">
                    <c:v>7</c:v>
                  </c:pt>
                  <c:pt idx="67">
                    <c:v>8</c:v>
                  </c:pt>
                  <c:pt idx="68">
                    <c:v>9</c:v>
                  </c:pt>
                  <c:pt idx="69">
                    <c:v>10</c:v>
                  </c:pt>
                  <c:pt idx="70">
                    <c:v>11</c:v>
                  </c:pt>
                  <c:pt idx="71">
                    <c:v>12</c:v>
                  </c:pt>
                  <c:pt idx="72">
                    <c:v>1</c:v>
                  </c:pt>
                  <c:pt idx="73">
                    <c:v>2</c:v>
                  </c:pt>
                  <c:pt idx="74">
                    <c:v>3</c:v>
                  </c:pt>
                  <c:pt idx="75">
                    <c:v>4</c:v>
                  </c:pt>
                  <c:pt idx="76">
                    <c:v>5</c:v>
                  </c:pt>
                  <c:pt idx="77">
                    <c:v>6</c:v>
                  </c:pt>
                  <c:pt idx="78">
                    <c:v>7</c:v>
                  </c:pt>
                  <c:pt idx="79">
                    <c:v>8</c:v>
                  </c:pt>
                  <c:pt idx="80">
                    <c:v>9</c:v>
                  </c:pt>
                  <c:pt idx="81">
                    <c:v>10</c:v>
                  </c:pt>
                  <c:pt idx="82">
                    <c:v>11</c:v>
                  </c:pt>
                  <c:pt idx="83">
                    <c:v>12</c:v>
                  </c:pt>
                  <c:pt idx="84">
                    <c:v>1</c:v>
                  </c:pt>
                  <c:pt idx="85">
                    <c:v>2</c:v>
                  </c:pt>
                  <c:pt idx="86">
                    <c:v>3</c:v>
                  </c:pt>
                  <c:pt idx="87">
                    <c:v>4</c:v>
                  </c:pt>
                  <c:pt idx="88">
                    <c:v>5</c:v>
                  </c:pt>
                  <c:pt idx="89">
                    <c:v>6</c:v>
                  </c:pt>
                  <c:pt idx="90">
                    <c:v>7</c:v>
                  </c:pt>
                  <c:pt idx="91">
                    <c:v>8</c:v>
                  </c:pt>
                  <c:pt idx="92">
                    <c:v>9</c:v>
                  </c:pt>
                  <c:pt idx="93">
                    <c:v>10</c:v>
                  </c:pt>
                  <c:pt idx="94">
                    <c:v>11</c:v>
                  </c:pt>
                  <c:pt idx="95">
                    <c:v>12</c:v>
                  </c:pt>
                  <c:pt idx="96">
                    <c:v>1</c:v>
                  </c:pt>
                  <c:pt idx="97">
                    <c:v>2</c:v>
                  </c:pt>
                  <c:pt idx="98">
                    <c:v>3</c:v>
                  </c:pt>
                  <c:pt idx="99">
                    <c:v>4</c:v>
                  </c:pt>
                  <c:pt idx="100">
                    <c:v>5</c:v>
                  </c:pt>
                  <c:pt idx="101">
                    <c:v>6</c:v>
                  </c:pt>
                  <c:pt idx="102">
                    <c:v>7</c:v>
                  </c:pt>
                  <c:pt idx="103">
                    <c:v>8</c:v>
                  </c:pt>
                  <c:pt idx="104">
                    <c:v>9</c:v>
                  </c:pt>
                  <c:pt idx="105">
                    <c:v>10</c:v>
                  </c:pt>
                  <c:pt idx="106">
                    <c:v>11</c:v>
                  </c:pt>
                  <c:pt idx="107">
                    <c:v>12</c:v>
                  </c:pt>
                  <c:pt idx="108">
                    <c:v>1</c:v>
                  </c:pt>
                  <c:pt idx="109">
                    <c:v>2</c:v>
                  </c:pt>
                  <c:pt idx="110">
                    <c:v>3</c:v>
                  </c:pt>
                  <c:pt idx="111">
                    <c:v>4</c:v>
                  </c:pt>
                  <c:pt idx="112">
                    <c:v>5</c:v>
                  </c:pt>
                  <c:pt idx="113">
                    <c:v>6</c:v>
                  </c:pt>
                  <c:pt idx="114">
                    <c:v>7</c:v>
                  </c:pt>
                  <c:pt idx="115">
                    <c:v>8</c:v>
                  </c:pt>
                  <c:pt idx="116">
                    <c:v>9</c:v>
                  </c:pt>
                  <c:pt idx="117">
                    <c:v>10</c:v>
                  </c:pt>
                  <c:pt idx="118">
                    <c:v>11</c:v>
                  </c:pt>
                  <c:pt idx="119">
                    <c:v>12</c:v>
                  </c:pt>
                  <c:pt idx="120">
                    <c:v>1</c:v>
                  </c:pt>
                  <c:pt idx="121">
                    <c:v>2</c:v>
                  </c:pt>
                  <c:pt idx="122">
                    <c:v>3</c:v>
                  </c:pt>
                  <c:pt idx="123">
                    <c:v>4</c:v>
                  </c:pt>
                  <c:pt idx="124">
                    <c:v>5</c:v>
                  </c:pt>
                  <c:pt idx="125">
                    <c:v>6</c:v>
                  </c:pt>
                  <c:pt idx="126">
                    <c:v>7</c:v>
                  </c:pt>
                  <c:pt idx="127">
                    <c:v>8</c:v>
                  </c:pt>
                  <c:pt idx="128">
                    <c:v>9</c:v>
                  </c:pt>
                  <c:pt idx="129">
                    <c:v>10</c:v>
                  </c:pt>
                  <c:pt idx="130">
                    <c:v>11</c:v>
                  </c:pt>
                  <c:pt idx="131">
                    <c:v>12</c:v>
                  </c:pt>
                  <c:pt idx="132">
                    <c:v>1</c:v>
                  </c:pt>
                  <c:pt idx="133">
                    <c:v>2</c:v>
                  </c:pt>
                  <c:pt idx="134">
                    <c:v>3</c:v>
                  </c:pt>
                  <c:pt idx="135">
                    <c:v>4</c:v>
                  </c:pt>
                  <c:pt idx="136">
                    <c:v>5</c:v>
                  </c:pt>
                  <c:pt idx="137">
                    <c:v>6</c:v>
                  </c:pt>
                  <c:pt idx="138">
                    <c:v>7</c:v>
                  </c:pt>
                  <c:pt idx="139">
                    <c:v>8</c:v>
                  </c:pt>
                  <c:pt idx="140">
                    <c:v>9</c:v>
                  </c:pt>
                  <c:pt idx="141">
                    <c:v>10</c:v>
                  </c:pt>
                  <c:pt idx="142">
                    <c:v>11</c:v>
                  </c:pt>
                  <c:pt idx="143">
                    <c:v>12</c:v>
                  </c:pt>
                  <c:pt idx="144">
                    <c:v>1</c:v>
                  </c:pt>
                  <c:pt idx="145">
                    <c:v>2</c:v>
                  </c:pt>
                  <c:pt idx="146">
                    <c:v>3</c:v>
                  </c:pt>
                  <c:pt idx="147">
                    <c:v>4</c:v>
                  </c:pt>
                  <c:pt idx="148">
                    <c:v>5</c:v>
                  </c:pt>
                  <c:pt idx="149">
                    <c:v>6</c:v>
                  </c:pt>
                  <c:pt idx="150">
                    <c:v>7</c:v>
                  </c:pt>
                  <c:pt idx="151">
                    <c:v>8</c:v>
                  </c:pt>
                  <c:pt idx="152">
                    <c:v>9</c:v>
                  </c:pt>
                  <c:pt idx="153">
                    <c:v>10</c:v>
                  </c:pt>
                  <c:pt idx="154">
                    <c:v>11</c:v>
                  </c:pt>
                  <c:pt idx="155">
                    <c:v>12</c:v>
                  </c:pt>
                  <c:pt idx="156">
                    <c:v>1</c:v>
                  </c:pt>
                  <c:pt idx="157">
                    <c:v>2</c:v>
                  </c:pt>
                  <c:pt idx="158">
                    <c:v>3</c:v>
                  </c:pt>
                  <c:pt idx="159">
                    <c:v>4</c:v>
                  </c:pt>
                  <c:pt idx="160">
                    <c:v>5</c:v>
                  </c:pt>
                  <c:pt idx="161">
                    <c:v>6</c:v>
                  </c:pt>
                  <c:pt idx="162">
                    <c:v>7</c:v>
                  </c:pt>
                  <c:pt idx="163">
                    <c:v>8</c:v>
                  </c:pt>
                  <c:pt idx="164">
                    <c:v>9</c:v>
                  </c:pt>
                  <c:pt idx="165">
                    <c:v>10</c:v>
                  </c:pt>
                  <c:pt idx="166">
                    <c:v>11</c:v>
                  </c:pt>
                  <c:pt idx="167">
                    <c:v>12</c:v>
                  </c:pt>
                  <c:pt idx="168">
                    <c:v>1</c:v>
                  </c:pt>
                  <c:pt idx="169">
                    <c:v>2</c:v>
                  </c:pt>
                  <c:pt idx="170">
                    <c:v>3</c:v>
                  </c:pt>
                  <c:pt idx="171">
                    <c:v>4</c:v>
                  </c:pt>
                  <c:pt idx="172">
                    <c:v>5</c:v>
                  </c:pt>
                  <c:pt idx="173">
                    <c:v>6</c:v>
                  </c:pt>
                  <c:pt idx="174">
                    <c:v>7</c:v>
                  </c:pt>
                  <c:pt idx="175">
                    <c:v>8</c:v>
                  </c:pt>
                  <c:pt idx="176">
                    <c:v>9</c:v>
                  </c:pt>
                  <c:pt idx="177">
                    <c:v>10</c:v>
                  </c:pt>
                  <c:pt idx="178">
                    <c:v>11</c:v>
                  </c:pt>
                  <c:pt idx="179">
                    <c:v>12</c:v>
                  </c:pt>
                  <c:pt idx="180">
                    <c:v>1</c:v>
                  </c:pt>
                  <c:pt idx="181">
                    <c:v>2</c:v>
                  </c:pt>
                  <c:pt idx="182">
                    <c:v>3</c:v>
                  </c:pt>
                  <c:pt idx="183">
                    <c:v>4</c:v>
                  </c:pt>
                  <c:pt idx="184">
                    <c:v>5</c:v>
                  </c:pt>
                  <c:pt idx="185">
                    <c:v>6</c:v>
                  </c:pt>
                  <c:pt idx="186">
                    <c:v>7</c:v>
                  </c:pt>
                  <c:pt idx="187">
                    <c:v>8</c:v>
                  </c:pt>
                  <c:pt idx="188">
                    <c:v>9</c:v>
                  </c:pt>
                  <c:pt idx="189">
                    <c:v>10</c:v>
                  </c:pt>
                  <c:pt idx="190">
                    <c:v>11</c:v>
                  </c:pt>
                  <c:pt idx="191">
                    <c:v>12</c:v>
                  </c:pt>
                  <c:pt idx="192">
                    <c:v>1</c:v>
                  </c:pt>
                  <c:pt idx="193">
                    <c:v>2</c:v>
                  </c:pt>
                  <c:pt idx="194">
                    <c:v>3</c:v>
                  </c:pt>
                  <c:pt idx="195">
                    <c:v>4</c:v>
                  </c:pt>
                  <c:pt idx="196">
                    <c:v>5</c:v>
                  </c:pt>
                  <c:pt idx="197">
                    <c:v>6</c:v>
                  </c:pt>
                  <c:pt idx="198">
                    <c:v>7</c:v>
                  </c:pt>
                  <c:pt idx="199">
                    <c:v>8</c:v>
                  </c:pt>
                  <c:pt idx="200">
                    <c:v>9</c:v>
                  </c:pt>
                  <c:pt idx="201">
                    <c:v>10</c:v>
                  </c:pt>
                  <c:pt idx="202">
                    <c:v>11</c:v>
                  </c:pt>
                  <c:pt idx="203">
                    <c:v>12</c:v>
                  </c:pt>
                  <c:pt idx="204">
                    <c:v>1</c:v>
                  </c:pt>
                  <c:pt idx="205">
                    <c:v>2</c:v>
                  </c:pt>
                  <c:pt idx="206">
                    <c:v>3</c:v>
                  </c:pt>
                  <c:pt idx="207">
                    <c:v>4</c:v>
                  </c:pt>
                  <c:pt idx="208">
                    <c:v>5</c:v>
                  </c:pt>
                  <c:pt idx="209">
                    <c:v>6</c:v>
                  </c:pt>
                  <c:pt idx="210">
                    <c:v>7</c:v>
                  </c:pt>
                  <c:pt idx="211">
                    <c:v>8</c:v>
                  </c:pt>
                  <c:pt idx="212">
                    <c:v>9</c:v>
                  </c:pt>
                  <c:pt idx="213">
                    <c:v>10</c:v>
                  </c:pt>
                  <c:pt idx="214">
                    <c:v>11</c:v>
                  </c:pt>
                  <c:pt idx="215">
                    <c:v>12</c:v>
                  </c:pt>
                  <c:pt idx="216">
                    <c:v>1</c:v>
                  </c:pt>
                  <c:pt idx="217">
                    <c:v>2</c:v>
                  </c:pt>
                  <c:pt idx="218">
                    <c:v>3</c:v>
                  </c:pt>
                  <c:pt idx="219">
                    <c:v>4</c:v>
                  </c:pt>
                  <c:pt idx="220">
                    <c:v>5</c:v>
                  </c:pt>
                  <c:pt idx="221">
                    <c:v>6</c:v>
                  </c:pt>
                  <c:pt idx="222">
                    <c:v>7</c:v>
                  </c:pt>
                  <c:pt idx="223">
                    <c:v>8</c:v>
                  </c:pt>
                  <c:pt idx="224">
                    <c:v>9</c:v>
                  </c:pt>
                  <c:pt idx="225">
                    <c:v>10</c:v>
                  </c:pt>
                  <c:pt idx="226">
                    <c:v>11</c:v>
                  </c:pt>
                  <c:pt idx="227">
                    <c:v>12</c:v>
                  </c:pt>
                  <c:pt idx="228">
                    <c:v>1</c:v>
                  </c:pt>
                  <c:pt idx="229">
                    <c:v>2</c:v>
                  </c:pt>
                  <c:pt idx="230">
                    <c:v>3</c:v>
                  </c:pt>
                  <c:pt idx="231">
                    <c:v>4</c:v>
                  </c:pt>
                  <c:pt idx="232">
                    <c:v>5</c:v>
                  </c:pt>
                  <c:pt idx="233">
                    <c:v>6</c:v>
                  </c:pt>
                  <c:pt idx="234">
                    <c:v>7</c:v>
                  </c:pt>
                  <c:pt idx="235">
                    <c:v>8</c:v>
                  </c:pt>
                  <c:pt idx="236">
                    <c:v>9</c:v>
                  </c:pt>
                  <c:pt idx="237">
                    <c:v>10</c:v>
                  </c:pt>
                  <c:pt idx="238">
                    <c:v>11</c:v>
                  </c:pt>
                  <c:pt idx="239">
                    <c:v>12</c:v>
                  </c:pt>
                  <c:pt idx="240">
                    <c:v>1</c:v>
                  </c:pt>
                  <c:pt idx="241">
                    <c:v>2</c:v>
                  </c:pt>
                  <c:pt idx="242">
                    <c:v>3</c:v>
                  </c:pt>
                  <c:pt idx="243">
                    <c:v>4</c:v>
                  </c:pt>
                  <c:pt idx="244">
                    <c:v>5</c:v>
                  </c:pt>
                  <c:pt idx="245">
                    <c:v>6</c:v>
                  </c:pt>
                  <c:pt idx="246">
                    <c:v>7</c:v>
                  </c:pt>
                  <c:pt idx="247">
                    <c:v>8</c:v>
                  </c:pt>
                  <c:pt idx="248">
                    <c:v>9</c:v>
                  </c:pt>
                  <c:pt idx="249">
                    <c:v>10</c:v>
                  </c:pt>
                  <c:pt idx="250">
                    <c:v>11</c:v>
                  </c:pt>
                  <c:pt idx="251">
                    <c:v>12</c:v>
                  </c:pt>
                  <c:pt idx="252">
                    <c:v>1</c:v>
                  </c:pt>
                  <c:pt idx="253">
                    <c:v>2</c:v>
                  </c:pt>
                  <c:pt idx="254">
                    <c:v>3</c:v>
                  </c:pt>
                  <c:pt idx="255">
                    <c:v>4</c:v>
                  </c:pt>
                  <c:pt idx="256">
                    <c:v>5</c:v>
                  </c:pt>
                  <c:pt idx="257">
                    <c:v>6</c:v>
                  </c:pt>
                  <c:pt idx="258">
                    <c:v>7</c:v>
                  </c:pt>
                  <c:pt idx="259">
                    <c:v>8</c:v>
                  </c:pt>
                  <c:pt idx="260">
                    <c:v>9</c:v>
                  </c:pt>
                  <c:pt idx="261">
                    <c:v>10</c:v>
                  </c:pt>
                  <c:pt idx="262">
                    <c:v>11</c:v>
                  </c:pt>
                  <c:pt idx="263">
                    <c:v>12</c:v>
                  </c:pt>
                  <c:pt idx="264">
                    <c:v>1</c:v>
                  </c:pt>
                  <c:pt idx="265">
                    <c:v>2</c:v>
                  </c:pt>
                  <c:pt idx="266">
                    <c:v>3</c:v>
                  </c:pt>
                  <c:pt idx="267">
                    <c:v>4</c:v>
                  </c:pt>
                  <c:pt idx="268">
                    <c:v>5</c:v>
                  </c:pt>
                  <c:pt idx="269">
                    <c:v>6</c:v>
                  </c:pt>
                  <c:pt idx="270">
                    <c:v>7</c:v>
                  </c:pt>
                  <c:pt idx="271">
                    <c:v>8</c:v>
                  </c:pt>
                  <c:pt idx="272">
                    <c:v>9</c:v>
                  </c:pt>
                  <c:pt idx="273">
                    <c:v>10</c:v>
                  </c:pt>
                  <c:pt idx="274">
                    <c:v>11</c:v>
                  </c:pt>
                  <c:pt idx="275">
                    <c:v>12</c:v>
                  </c:pt>
                  <c:pt idx="276">
                    <c:v>1</c:v>
                  </c:pt>
                  <c:pt idx="277">
                    <c:v>2</c:v>
                  </c:pt>
                  <c:pt idx="278">
                    <c:v>3</c:v>
                  </c:pt>
                  <c:pt idx="279">
                    <c:v>4</c:v>
                  </c:pt>
                  <c:pt idx="280">
                    <c:v>5</c:v>
                  </c:pt>
                  <c:pt idx="281">
                    <c:v>6</c:v>
                  </c:pt>
                  <c:pt idx="282">
                    <c:v>7</c:v>
                  </c:pt>
                  <c:pt idx="283">
                    <c:v>8</c:v>
                  </c:pt>
                  <c:pt idx="284">
                    <c:v>9</c:v>
                  </c:pt>
                  <c:pt idx="285">
                    <c:v>10</c:v>
                  </c:pt>
                  <c:pt idx="286">
                    <c:v>11</c:v>
                  </c:pt>
                  <c:pt idx="287">
                    <c:v>12</c:v>
                  </c:pt>
                  <c:pt idx="288">
                    <c:v>1</c:v>
                  </c:pt>
                  <c:pt idx="289">
                    <c:v>2</c:v>
                  </c:pt>
                  <c:pt idx="290">
                    <c:v>3</c:v>
                  </c:pt>
                  <c:pt idx="291">
                    <c:v>4</c:v>
                  </c:pt>
                  <c:pt idx="292">
                    <c:v>5</c:v>
                  </c:pt>
                  <c:pt idx="293">
                    <c:v>6</c:v>
                  </c:pt>
                  <c:pt idx="294">
                    <c:v>7</c:v>
                  </c:pt>
                  <c:pt idx="295">
                    <c:v>8</c:v>
                  </c:pt>
                  <c:pt idx="296">
                    <c:v>9</c:v>
                  </c:pt>
                  <c:pt idx="297">
                    <c:v>10</c:v>
                  </c:pt>
                  <c:pt idx="298">
                    <c:v>11</c:v>
                  </c:pt>
                  <c:pt idx="299">
                    <c:v>12</c:v>
                  </c:pt>
                  <c:pt idx="300">
                    <c:v>1</c:v>
                  </c:pt>
                  <c:pt idx="301">
                    <c:v>2</c:v>
                  </c:pt>
                  <c:pt idx="302">
                    <c:v>3</c:v>
                  </c:pt>
                  <c:pt idx="303">
                    <c:v>4</c:v>
                  </c:pt>
                  <c:pt idx="304">
                    <c:v>5</c:v>
                  </c:pt>
                  <c:pt idx="305">
                    <c:v>6</c:v>
                  </c:pt>
                  <c:pt idx="306">
                    <c:v>7</c:v>
                  </c:pt>
                  <c:pt idx="307">
                    <c:v>8</c:v>
                  </c:pt>
                  <c:pt idx="308">
                    <c:v>9</c:v>
                  </c:pt>
                  <c:pt idx="309">
                    <c:v>10</c:v>
                  </c:pt>
                  <c:pt idx="310">
                    <c:v>11</c:v>
                  </c:pt>
                  <c:pt idx="311">
                    <c:v>12</c:v>
                  </c:pt>
                  <c:pt idx="312">
                    <c:v>1</c:v>
                  </c:pt>
                  <c:pt idx="313">
                    <c:v>2</c:v>
                  </c:pt>
                  <c:pt idx="314">
                    <c:v>3</c:v>
                  </c:pt>
                  <c:pt idx="315">
                    <c:v>4</c:v>
                  </c:pt>
                  <c:pt idx="316">
                    <c:v>5</c:v>
                  </c:pt>
                  <c:pt idx="317">
                    <c:v>6</c:v>
                  </c:pt>
                  <c:pt idx="318">
                    <c:v>7</c:v>
                  </c:pt>
                  <c:pt idx="319">
                    <c:v>8</c:v>
                  </c:pt>
                  <c:pt idx="320">
                    <c:v>9</c:v>
                  </c:pt>
                  <c:pt idx="321">
                    <c:v>10</c:v>
                  </c:pt>
                  <c:pt idx="322">
                    <c:v>11</c:v>
                  </c:pt>
                  <c:pt idx="323">
                    <c:v>12</c:v>
                  </c:pt>
                  <c:pt idx="324">
                    <c:v>1</c:v>
                  </c:pt>
                  <c:pt idx="325">
                    <c:v>2</c:v>
                  </c:pt>
                  <c:pt idx="326">
                    <c:v>3</c:v>
                  </c:pt>
                  <c:pt idx="327">
                    <c:v>4</c:v>
                  </c:pt>
                  <c:pt idx="328">
                    <c:v>5</c:v>
                  </c:pt>
                  <c:pt idx="329">
                    <c:v>6</c:v>
                  </c:pt>
                  <c:pt idx="330">
                    <c:v>7</c:v>
                  </c:pt>
                  <c:pt idx="331">
                    <c:v>8</c:v>
                  </c:pt>
                  <c:pt idx="332">
                    <c:v>9</c:v>
                  </c:pt>
                  <c:pt idx="333">
                    <c:v>10</c:v>
                  </c:pt>
                  <c:pt idx="334">
                    <c:v>11</c:v>
                  </c:pt>
                  <c:pt idx="335">
                    <c:v>12</c:v>
                  </c:pt>
                  <c:pt idx="336">
                    <c:v>1</c:v>
                  </c:pt>
                  <c:pt idx="337">
                    <c:v>2</c:v>
                  </c:pt>
                  <c:pt idx="338">
                    <c:v>3</c:v>
                  </c:pt>
                  <c:pt idx="339">
                    <c:v>4</c:v>
                  </c:pt>
                  <c:pt idx="340">
                    <c:v>5</c:v>
                  </c:pt>
                  <c:pt idx="341">
                    <c:v>6</c:v>
                  </c:pt>
                  <c:pt idx="342">
                    <c:v>7</c:v>
                  </c:pt>
                  <c:pt idx="343">
                    <c:v>8</c:v>
                  </c:pt>
                  <c:pt idx="344">
                    <c:v>9</c:v>
                  </c:pt>
                  <c:pt idx="345">
                    <c:v>10</c:v>
                  </c:pt>
                  <c:pt idx="346">
                    <c:v>11</c:v>
                  </c:pt>
                  <c:pt idx="347">
                    <c:v>12</c:v>
                  </c:pt>
                  <c:pt idx="348">
                    <c:v>1</c:v>
                  </c:pt>
                  <c:pt idx="349">
                    <c:v>2</c:v>
                  </c:pt>
                  <c:pt idx="350">
                    <c:v>3</c:v>
                  </c:pt>
                  <c:pt idx="351">
                    <c:v>4</c:v>
                  </c:pt>
                  <c:pt idx="352">
                    <c:v>5</c:v>
                  </c:pt>
                  <c:pt idx="353">
                    <c:v>6</c:v>
                  </c:pt>
                  <c:pt idx="354">
                    <c:v>7</c:v>
                  </c:pt>
                  <c:pt idx="355">
                    <c:v>8</c:v>
                  </c:pt>
                  <c:pt idx="356">
                    <c:v>9</c:v>
                  </c:pt>
                  <c:pt idx="357">
                    <c:v>10</c:v>
                  </c:pt>
                  <c:pt idx="358">
                    <c:v>11</c:v>
                  </c:pt>
                  <c:pt idx="359">
                    <c:v>12</c:v>
                  </c:pt>
                  <c:pt idx="360">
                    <c:v>1</c:v>
                  </c:pt>
                  <c:pt idx="361">
                    <c:v>2</c:v>
                  </c:pt>
                  <c:pt idx="362">
                    <c:v>3</c:v>
                  </c:pt>
                  <c:pt idx="363">
                    <c:v>4</c:v>
                  </c:pt>
                  <c:pt idx="364">
                    <c:v>5</c:v>
                  </c:pt>
                  <c:pt idx="365">
                    <c:v>6</c:v>
                  </c:pt>
                  <c:pt idx="366">
                    <c:v>7</c:v>
                  </c:pt>
                  <c:pt idx="367">
                    <c:v>8</c:v>
                  </c:pt>
                  <c:pt idx="368">
                    <c:v>9</c:v>
                  </c:pt>
                  <c:pt idx="369">
                    <c:v>10</c:v>
                  </c:pt>
                  <c:pt idx="370">
                    <c:v>11</c:v>
                  </c:pt>
                  <c:pt idx="371">
                    <c:v>12</c:v>
                  </c:pt>
                  <c:pt idx="372">
                    <c:v>1</c:v>
                  </c:pt>
                  <c:pt idx="373">
                    <c:v>2</c:v>
                  </c:pt>
                  <c:pt idx="374">
                    <c:v>3</c:v>
                  </c:pt>
                  <c:pt idx="375">
                    <c:v>4</c:v>
                  </c:pt>
                  <c:pt idx="376">
                    <c:v>5</c:v>
                  </c:pt>
                  <c:pt idx="377">
                    <c:v>6</c:v>
                  </c:pt>
                  <c:pt idx="378">
                    <c:v>7</c:v>
                  </c:pt>
                  <c:pt idx="379">
                    <c:v>8</c:v>
                  </c:pt>
                  <c:pt idx="380">
                    <c:v>9</c:v>
                  </c:pt>
                  <c:pt idx="381">
                    <c:v>10</c:v>
                  </c:pt>
                  <c:pt idx="382">
                    <c:v>11</c:v>
                  </c:pt>
                  <c:pt idx="383">
                    <c:v>12</c:v>
                  </c:pt>
                  <c:pt idx="384">
                    <c:v>1</c:v>
                  </c:pt>
                  <c:pt idx="385">
                    <c:v>2</c:v>
                  </c:pt>
                  <c:pt idx="386">
                    <c:v>3</c:v>
                  </c:pt>
                  <c:pt idx="387">
                    <c:v>4</c:v>
                  </c:pt>
                  <c:pt idx="388">
                    <c:v>5</c:v>
                  </c:pt>
                  <c:pt idx="389">
                    <c:v>6</c:v>
                  </c:pt>
                  <c:pt idx="390">
                    <c:v>7</c:v>
                  </c:pt>
                  <c:pt idx="391">
                    <c:v>8</c:v>
                  </c:pt>
                  <c:pt idx="392">
                    <c:v>9</c:v>
                  </c:pt>
                  <c:pt idx="393">
                    <c:v>10</c:v>
                  </c:pt>
                  <c:pt idx="394">
                    <c:v>11</c:v>
                  </c:pt>
                  <c:pt idx="395">
                    <c:v>12</c:v>
                  </c:pt>
                  <c:pt idx="396">
                    <c:v>1</c:v>
                  </c:pt>
                  <c:pt idx="397">
                    <c:v>2</c:v>
                  </c:pt>
                  <c:pt idx="398">
                    <c:v>3</c:v>
                  </c:pt>
                  <c:pt idx="399">
                    <c:v>4</c:v>
                  </c:pt>
                  <c:pt idx="400">
                    <c:v>5</c:v>
                  </c:pt>
                  <c:pt idx="401">
                    <c:v>6</c:v>
                  </c:pt>
                  <c:pt idx="402">
                    <c:v>7</c:v>
                  </c:pt>
                  <c:pt idx="403">
                    <c:v>8</c:v>
                  </c:pt>
                  <c:pt idx="404">
                    <c:v>9</c:v>
                  </c:pt>
                  <c:pt idx="405">
                    <c:v>10</c:v>
                  </c:pt>
                  <c:pt idx="406">
                    <c:v>11</c:v>
                  </c:pt>
                  <c:pt idx="407">
                    <c:v>12</c:v>
                  </c:pt>
                  <c:pt idx="408">
                    <c:v>1</c:v>
                  </c:pt>
                  <c:pt idx="409">
                    <c:v>2</c:v>
                  </c:pt>
                  <c:pt idx="410">
                    <c:v>3</c:v>
                  </c:pt>
                  <c:pt idx="411">
                    <c:v>4</c:v>
                  </c:pt>
                  <c:pt idx="412">
                    <c:v>5</c:v>
                  </c:pt>
                  <c:pt idx="413">
                    <c:v>6</c:v>
                  </c:pt>
                  <c:pt idx="414">
                    <c:v>7</c:v>
                  </c:pt>
                  <c:pt idx="415">
                    <c:v>8</c:v>
                  </c:pt>
                  <c:pt idx="416">
                    <c:v>9</c:v>
                  </c:pt>
                  <c:pt idx="417">
                    <c:v>10</c:v>
                  </c:pt>
                  <c:pt idx="418">
                    <c:v>11</c:v>
                  </c:pt>
                  <c:pt idx="419">
                    <c:v>12</c:v>
                  </c:pt>
                  <c:pt idx="420">
                    <c:v>1</c:v>
                  </c:pt>
                  <c:pt idx="421">
                    <c:v>2</c:v>
                  </c:pt>
                  <c:pt idx="422">
                    <c:v>3</c:v>
                  </c:pt>
                  <c:pt idx="423">
                    <c:v>4</c:v>
                  </c:pt>
                  <c:pt idx="424">
                    <c:v>5</c:v>
                  </c:pt>
                  <c:pt idx="425">
                    <c:v>6</c:v>
                  </c:pt>
                  <c:pt idx="426">
                    <c:v>7</c:v>
                  </c:pt>
                  <c:pt idx="427">
                    <c:v>8</c:v>
                  </c:pt>
                  <c:pt idx="428">
                    <c:v>9</c:v>
                  </c:pt>
                  <c:pt idx="429">
                    <c:v>10</c:v>
                  </c:pt>
                  <c:pt idx="430">
                    <c:v>11</c:v>
                  </c:pt>
                  <c:pt idx="431">
                    <c:v>12</c:v>
                  </c:pt>
                  <c:pt idx="432">
                    <c:v>1</c:v>
                  </c:pt>
                  <c:pt idx="433">
                    <c:v>2</c:v>
                  </c:pt>
                  <c:pt idx="434">
                    <c:v>3</c:v>
                  </c:pt>
                  <c:pt idx="435">
                    <c:v>4</c:v>
                  </c:pt>
                  <c:pt idx="436">
                    <c:v>5</c:v>
                  </c:pt>
                  <c:pt idx="437">
                    <c:v>6</c:v>
                  </c:pt>
                  <c:pt idx="438">
                    <c:v>7</c:v>
                  </c:pt>
                  <c:pt idx="439">
                    <c:v>8</c:v>
                  </c:pt>
                  <c:pt idx="440">
                    <c:v>9</c:v>
                  </c:pt>
                  <c:pt idx="441">
                    <c:v>10</c:v>
                  </c:pt>
                  <c:pt idx="442">
                    <c:v>11</c:v>
                  </c:pt>
                  <c:pt idx="443">
                    <c:v>12</c:v>
                  </c:pt>
                  <c:pt idx="444">
                    <c:v>1</c:v>
                  </c:pt>
                  <c:pt idx="445">
                    <c:v>2</c:v>
                  </c:pt>
                  <c:pt idx="446">
                    <c:v>3</c:v>
                  </c:pt>
                  <c:pt idx="447">
                    <c:v>4</c:v>
                  </c:pt>
                  <c:pt idx="448">
                    <c:v>5</c:v>
                  </c:pt>
                  <c:pt idx="449">
                    <c:v>6</c:v>
                  </c:pt>
                  <c:pt idx="450">
                    <c:v>7</c:v>
                  </c:pt>
                  <c:pt idx="451">
                    <c:v>8</c:v>
                  </c:pt>
                  <c:pt idx="452">
                    <c:v>9</c:v>
                  </c:pt>
                  <c:pt idx="453">
                    <c:v>10</c:v>
                  </c:pt>
                  <c:pt idx="454">
                    <c:v>11</c:v>
                  </c:pt>
                  <c:pt idx="455">
                    <c:v>12</c:v>
                  </c:pt>
                  <c:pt idx="456">
                    <c:v>1</c:v>
                  </c:pt>
                  <c:pt idx="457">
                    <c:v>2</c:v>
                  </c:pt>
                  <c:pt idx="458">
                    <c:v>3</c:v>
                  </c:pt>
                  <c:pt idx="459">
                    <c:v>4</c:v>
                  </c:pt>
                  <c:pt idx="460">
                    <c:v>5</c:v>
                  </c:pt>
                  <c:pt idx="461">
                    <c:v>6</c:v>
                  </c:pt>
                  <c:pt idx="462">
                    <c:v>7</c:v>
                  </c:pt>
                  <c:pt idx="463">
                    <c:v>8</c:v>
                  </c:pt>
                  <c:pt idx="464">
                    <c:v>9</c:v>
                  </c:pt>
                  <c:pt idx="465">
                    <c:v>10</c:v>
                  </c:pt>
                  <c:pt idx="466">
                    <c:v>11</c:v>
                  </c:pt>
                  <c:pt idx="467">
                    <c:v>12</c:v>
                  </c:pt>
                  <c:pt idx="468">
                    <c:v>1</c:v>
                  </c:pt>
                  <c:pt idx="469">
                    <c:v>2</c:v>
                  </c:pt>
                  <c:pt idx="470">
                    <c:v>3</c:v>
                  </c:pt>
                  <c:pt idx="471">
                    <c:v>4</c:v>
                  </c:pt>
                  <c:pt idx="472">
                    <c:v>5</c:v>
                  </c:pt>
                  <c:pt idx="473">
                    <c:v>6</c:v>
                  </c:pt>
                  <c:pt idx="474">
                    <c:v>7</c:v>
                  </c:pt>
                  <c:pt idx="475">
                    <c:v>8</c:v>
                  </c:pt>
                  <c:pt idx="476">
                    <c:v>9</c:v>
                  </c:pt>
                  <c:pt idx="477">
                    <c:v>10</c:v>
                  </c:pt>
                  <c:pt idx="478">
                    <c:v>11</c:v>
                  </c:pt>
                  <c:pt idx="479">
                    <c:v>12</c:v>
                  </c:pt>
                  <c:pt idx="480">
                    <c:v>1</c:v>
                  </c:pt>
                  <c:pt idx="481">
                    <c:v>2</c:v>
                  </c:pt>
                  <c:pt idx="482">
                    <c:v>3</c:v>
                  </c:pt>
                  <c:pt idx="483">
                    <c:v>4</c:v>
                  </c:pt>
                  <c:pt idx="484">
                    <c:v>5</c:v>
                  </c:pt>
                  <c:pt idx="485">
                    <c:v>6</c:v>
                  </c:pt>
                  <c:pt idx="486">
                    <c:v>7</c:v>
                  </c:pt>
                  <c:pt idx="487">
                    <c:v>8</c:v>
                  </c:pt>
                  <c:pt idx="488">
                    <c:v>9</c:v>
                  </c:pt>
                  <c:pt idx="489">
                    <c:v>10</c:v>
                  </c:pt>
                  <c:pt idx="490">
                    <c:v>11</c:v>
                  </c:pt>
                  <c:pt idx="491">
                    <c:v>12</c:v>
                  </c:pt>
                  <c:pt idx="492">
                    <c:v>1</c:v>
                  </c:pt>
                  <c:pt idx="493">
                    <c:v>2</c:v>
                  </c:pt>
                  <c:pt idx="494">
                    <c:v>3</c:v>
                  </c:pt>
                  <c:pt idx="495">
                    <c:v>4</c:v>
                  </c:pt>
                  <c:pt idx="496">
                    <c:v>5</c:v>
                  </c:pt>
                  <c:pt idx="497">
                    <c:v>6</c:v>
                  </c:pt>
                  <c:pt idx="498">
                    <c:v>7</c:v>
                  </c:pt>
                  <c:pt idx="499">
                    <c:v>8</c:v>
                  </c:pt>
                  <c:pt idx="500">
                    <c:v>9</c:v>
                  </c:pt>
                  <c:pt idx="501">
                    <c:v>10</c:v>
                  </c:pt>
                  <c:pt idx="502">
                    <c:v>11</c:v>
                  </c:pt>
                  <c:pt idx="503">
                    <c:v>12</c:v>
                  </c:pt>
                  <c:pt idx="504">
                    <c:v>1</c:v>
                  </c:pt>
                  <c:pt idx="505">
                    <c:v>2</c:v>
                  </c:pt>
                  <c:pt idx="506">
                    <c:v>3</c:v>
                  </c:pt>
                  <c:pt idx="507">
                    <c:v>4</c:v>
                  </c:pt>
                  <c:pt idx="508">
                    <c:v>5</c:v>
                  </c:pt>
                  <c:pt idx="509">
                    <c:v>6</c:v>
                  </c:pt>
                  <c:pt idx="510">
                    <c:v>7</c:v>
                  </c:pt>
                  <c:pt idx="511">
                    <c:v>8</c:v>
                  </c:pt>
                  <c:pt idx="512">
                    <c:v>9</c:v>
                  </c:pt>
                  <c:pt idx="513">
                    <c:v>10</c:v>
                  </c:pt>
                  <c:pt idx="514">
                    <c:v>11</c:v>
                  </c:pt>
                  <c:pt idx="515">
                    <c:v>12</c:v>
                  </c:pt>
                  <c:pt idx="516">
                    <c:v>1</c:v>
                  </c:pt>
                  <c:pt idx="517">
                    <c:v>2</c:v>
                  </c:pt>
                  <c:pt idx="518">
                    <c:v>3</c:v>
                  </c:pt>
                  <c:pt idx="519">
                    <c:v>4</c:v>
                  </c:pt>
                  <c:pt idx="520">
                    <c:v>5</c:v>
                  </c:pt>
                  <c:pt idx="521">
                    <c:v>6</c:v>
                  </c:pt>
                  <c:pt idx="522">
                    <c:v>7</c:v>
                  </c:pt>
                  <c:pt idx="523">
                    <c:v>8</c:v>
                  </c:pt>
                  <c:pt idx="524">
                    <c:v>9</c:v>
                  </c:pt>
                  <c:pt idx="525">
                    <c:v>10</c:v>
                  </c:pt>
                  <c:pt idx="526">
                    <c:v>11</c:v>
                  </c:pt>
                  <c:pt idx="527">
                    <c:v>12</c:v>
                  </c:pt>
                  <c:pt idx="528">
                    <c:v>1</c:v>
                  </c:pt>
                  <c:pt idx="529">
                    <c:v>2</c:v>
                  </c:pt>
                  <c:pt idx="530">
                    <c:v>3</c:v>
                  </c:pt>
                  <c:pt idx="531">
                    <c:v>4</c:v>
                  </c:pt>
                  <c:pt idx="532">
                    <c:v>5</c:v>
                  </c:pt>
                  <c:pt idx="533">
                    <c:v>6</c:v>
                  </c:pt>
                  <c:pt idx="534">
                    <c:v>7</c:v>
                  </c:pt>
                  <c:pt idx="535">
                    <c:v>8</c:v>
                  </c:pt>
                  <c:pt idx="536">
                    <c:v>9</c:v>
                  </c:pt>
                  <c:pt idx="537">
                    <c:v>10</c:v>
                  </c:pt>
                  <c:pt idx="538">
                    <c:v>11</c:v>
                  </c:pt>
                  <c:pt idx="539">
                    <c:v>12</c:v>
                  </c:pt>
                  <c:pt idx="540">
                    <c:v>1</c:v>
                  </c:pt>
                  <c:pt idx="541">
                    <c:v>2</c:v>
                  </c:pt>
                  <c:pt idx="542">
                    <c:v>3</c:v>
                  </c:pt>
                  <c:pt idx="543">
                    <c:v>4</c:v>
                  </c:pt>
                  <c:pt idx="544">
                    <c:v>5</c:v>
                  </c:pt>
                  <c:pt idx="545">
                    <c:v>6</c:v>
                  </c:pt>
                  <c:pt idx="546">
                    <c:v>7</c:v>
                  </c:pt>
                  <c:pt idx="547">
                    <c:v>8</c:v>
                  </c:pt>
                  <c:pt idx="548">
                    <c:v>9</c:v>
                  </c:pt>
                  <c:pt idx="549">
                    <c:v>10</c:v>
                  </c:pt>
                  <c:pt idx="550">
                    <c:v>11</c:v>
                  </c:pt>
                  <c:pt idx="551">
                    <c:v>12</c:v>
                  </c:pt>
                  <c:pt idx="552">
                    <c:v>1</c:v>
                  </c:pt>
                  <c:pt idx="553">
                    <c:v>2</c:v>
                  </c:pt>
                  <c:pt idx="554">
                    <c:v>3</c:v>
                  </c:pt>
                  <c:pt idx="555">
                    <c:v>4</c:v>
                  </c:pt>
                  <c:pt idx="556">
                    <c:v>5</c:v>
                  </c:pt>
                  <c:pt idx="557">
                    <c:v>6</c:v>
                  </c:pt>
                  <c:pt idx="558">
                    <c:v>7</c:v>
                  </c:pt>
                  <c:pt idx="559">
                    <c:v>8</c:v>
                  </c:pt>
                  <c:pt idx="560">
                    <c:v>9</c:v>
                  </c:pt>
                  <c:pt idx="561">
                    <c:v>10</c:v>
                  </c:pt>
                  <c:pt idx="562">
                    <c:v>11</c:v>
                  </c:pt>
                  <c:pt idx="563">
                    <c:v>12</c:v>
                  </c:pt>
                  <c:pt idx="564">
                    <c:v>1</c:v>
                  </c:pt>
                  <c:pt idx="565">
                    <c:v>2</c:v>
                  </c:pt>
                  <c:pt idx="566">
                    <c:v>3</c:v>
                  </c:pt>
                  <c:pt idx="567">
                    <c:v>4</c:v>
                  </c:pt>
                  <c:pt idx="568">
                    <c:v>5</c:v>
                  </c:pt>
                </c:lvl>
                <c:lvl>
                  <c:pt idx="0">
                    <c:v>1978</c:v>
                  </c:pt>
                  <c:pt idx="12">
                    <c:v>1979</c:v>
                  </c:pt>
                  <c:pt idx="24">
                    <c:v>1980</c:v>
                  </c:pt>
                  <c:pt idx="36">
                    <c:v>1981</c:v>
                  </c:pt>
                  <c:pt idx="48">
                    <c:v>1982</c:v>
                  </c:pt>
                  <c:pt idx="60">
                    <c:v>1983</c:v>
                  </c:pt>
                  <c:pt idx="72">
                    <c:v>1984</c:v>
                  </c:pt>
                  <c:pt idx="84">
                    <c:v>1985</c:v>
                  </c:pt>
                  <c:pt idx="96">
                    <c:v>1986</c:v>
                  </c:pt>
                  <c:pt idx="108">
                    <c:v>1987</c:v>
                  </c:pt>
                  <c:pt idx="120">
                    <c:v>1988</c:v>
                  </c:pt>
                  <c:pt idx="132">
                    <c:v>1989</c:v>
                  </c:pt>
                  <c:pt idx="144">
                    <c:v>1990</c:v>
                  </c:pt>
                  <c:pt idx="156">
                    <c:v>1991</c:v>
                  </c:pt>
                  <c:pt idx="168">
                    <c:v>1992</c:v>
                  </c:pt>
                  <c:pt idx="180">
                    <c:v>1993</c:v>
                  </c:pt>
                  <c:pt idx="192">
                    <c:v>1994</c:v>
                  </c:pt>
                  <c:pt idx="204">
                    <c:v>1995</c:v>
                  </c:pt>
                  <c:pt idx="216">
                    <c:v>1996</c:v>
                  </c:pt>
                  <c:pt idx="228">
                    <c:v>1997</c:v>
                  </c:pt>
                  <c:pt idx="240">
                    <c:v>1998</c:v>
                  </c:pt>
                  <c:pt idx="252">
                    <c:v>1999</c:v>
                  </c:pt>
                  <c:pt idx="264">
                    <c:v>2000</c:v>
                  </c:pt>
                  <c:pt idx="276">
                    <c:v>2001</c:v>
                  </c:pt>
                  <c:pt idx="288">
                    <c:v>2002</c:v>
                  </c:pt>
                  <c:pt idx="300">
                    <c:v>2003</c:v>
                  </c:pt>
                  <c:pt idx="312">
                    <c:v>2004</c:v>
                  </c:pt>
                  <c:pt idx="324">
                    <c:v>2005</c:v>
                  </c:pt>
                  <c:pt idx="336">
                    <c:v>2006</c:v>
                  </c:pt>
                  <c:pt idx="348">
                    <c:v>2007</c:v>
                  </c:pt>
                  <c:pt idx="360">
                    <c:v>2008</c:v>
                  </c:pt>
                  <c:pt idx="372">
                    <c:v>2009</c:v>
                  </c:pt>
                  <c:pt idx="384">
                    <c:v>2010</c:v>
                  </c:pt>
                  <c:pt idx="396">
                    <c:v>2011</c:v>
                  </c:pt>
                  <c:pt idx="408">
                    <c:v>2012</c:v>
                  </c:pt>
                  <c:pt idx="420">
                    <c:v>2013</c:v>
                  </c:pt>
                  <c:pt idx="432">
                    <c:v>2014</c:v>
                  </c:pt>
                  <c:pt idx="444">
                    <c:v>2015</c:v>
                  </c:pt>
                  <c:pt idx="456">
                    <c:v>2016</c:v>
                  </c:pt>
                  <c:pt idx="468">
                    <c:v>2017</c:v>
                  </c:pt>
                  <c:pt idx="480">
                    <c:v>2018</c:v>
                  </c:pt>
                  <c:pt idx="492">
                    <c:v>2019</c:v>
                  </c:pt>
                  <c:pt idx="504">
                    <c:v>2020</c:v>
                  </c:pt>
                  <c:pt idx="516">
                    <c:v>2021</c:v>
                  </c:pt>
                  <c:pt idx="528">
                    <c:v>2022</c:v>
                  </c:pt>
                  <c:pt idx="540">
                    <c:v>2023</c:v>
                  </c:pt>
                  <c:pt idx="552">
                    <c:v>2024</c:v>
                  </c:pt>
                  <c:pt idx="564">
                    <c:v>2025</c:v>
                  </c:pt>
                </c:lvl>
              </c:multiLvlStrCache>
            </c:multiLvlStrRef>
          </c:cat>
          <c:val>
            <c:numRef>
              <c:f>Decomp!$F$3:$F$571</c:f>
              <c:numCache>
                <c:formatCode>#,##0.0_ ;[Red]\-#,##0.0\ </c:formatCode>
                <c:ptCount val="569"/>
                <c:pt idx="0">
                  <c:v>54.1</c:v>
                </c:pt>
                <c:pt idx="1">
                  <c:v>52.4</c:v>
                </c:pt>
                <c:pt idx="2">
                  <c:v>57.1</c:v>
                </c:pt>
                <c:pt idx="3">
                  <c:v>54.2</c:v>
                </c:pt>
                <c:pt idx="4">
                  <c:v>55.6</c:v>
                </c:pt>
                <c:pt idx="5">
                  <c:v>55.4</c:v>
                </c:pt>
                <c:pt idx="6">
                  <c:v>53.4</c:v>
                </c:pt>
                <c:pt idx="7">
                  <c:v>56.4</c:v>
                </c:pt>
                <c:pt idx="8">
                  <c:v>55</c:v>
                </c:pt>
                <c:pt idx="9">
                  <c:v>54.8</c:v>
                </c:pt>
                <c:pt idx="10">
                  <c:v>55.6</c:v>
                </c:pt>
                <c:pt idx="11">
                  <c:v>54.9</c:v>
                </c:pt>
                <c:pt idx="12">
                  <c:v>55.7</c:v>
                </c:pt>
                <c:pt idx="13">
                  <c:v>56.7</c:v>
                </c:pt>
                <c:pt idx="14">
                  <c:v>56</c:v>
                </c:pt>
                <c:pt idx="15">
                  <c:v>55.6</c:v>
                </c:pt>
                <c:pt idx="16">
                  <c:v>61.5</c:v>
                </c:pt>
                <c:pt idx="17">
                  <c:v>58.2</c:v>
                </c:pt>
                <c:pt idx="18">
                  <c:v>58.4</c:v>
                </c:pt>
                <c:pt idx="19">
                  <c:v>62.3</c:v>
                </c:pt>
                <c:pt idx="20">
                  <c:v>56.7</c:v>
                </c:pt>
                <c:pt idx="21">
                  <c:v>63.2</c:v>
                </c:pt>
                <c:pt idx="22">
                  <c:v>64</c:v>
                </c:pt>
                <c:pt idx="23">
                  <c:v>62.8</c:v>
                </c:pt>
                <c:pt idx="24">
                  <c:v>63.4</c:v>
                </c:pt>
                <c:pt idx="25">
                  <c:v>69.400000000000006</c:v>
                </c:pt>
                <c:pt idx="26">
                  <c:v>65</c:v>
                </c:pt>
                <c:pt idx="27">
                  <c:v>69</c:v>
                </c:pt>
                <c:pt idx="28">
                  <c:v>66.7</c:v>
                </c:pt>
                <c:pt idx="29">
                  <c:v>66.900000000000006</c:v>
                </c:pt>
                <c:pt idx="30">
                  <c:v>70.8</c:v>
                </c:pt>
                <c:pt idx="31">
                  <c:v>65.7</c:v>
                </c:pt>
                <c:pt idx="32">
                  <c:v>70.599999999999994</c:v>
                </c:pt>
                <c:pt idx="33">
                  <c:v>68.2</c:v>
                </c:pt>
                <c:pt idx="34">
                  <c:v>62</c:v>
                </c:pt>
                <c:pt idx="35">
                  <c:v>68.099999999999994</c:v>
                </c:pt>
                <c:pt idx="36">
                  <c:v>69</c:v>
                </c:pt>
                <c:pt idx="37">
                  <c:v>66.5</c:v>
                </c:pt>
                <c:pt idx="38">
                  <c:v>69</c:v>
                </c:pt>
                <c:pt idx="39">
                  <c:v>69.8</c:v>
                </c:pt>
                <c:pt idx="40">
                  <c:v>66.5</c:v>
                </c:pt>
                <c:pt idx="41">
                  <c:v>68.5</c:v>
                </c:pt>
                <c:pt idx="42">
                  <c:v>67.2</c:v>
                </c:pt>
                <c:pt idx="43">
                  <c:v>61.4</c:v>
                </c:pt>
                <c:pt idx="44">
                  <c:v>66</c:v>
                </c:pt>
                <c:pt idx="45">
                  <c:v>65.7</c:v>
                </c:pt>
                <c:pt idx="46">
                  <c:v>66.5</c:v>
                </c:pt>
                <c:pt idx="47">
                  <c:v>67.7</c:v>
                </c:pt>
                <c:pt idx="48">
                  <c:v>66.5</c:v>
                </c:pt>
                <c:pt idx="49">
                  <c:v>68.099999999999994</c:v>
                </c:pt>
                <c:pt idx="50">
                  <c:v>70.400000000000006</c:v>
                </c:pt>
                <c:pt idx="51">
                  <c:v>66.900000000000006</c:v>
                </c:pt>
                <c:pt idx="52">
                  <c:v>65.900000000000006</c:v>
                </c:pt>
                <c:pt idx="53">
                  <c:v>67.3</c:v>
                </c:pt>
                <c:pt idx="54">
                  <c:v>65.7</c:v>
                </c:pt>
                <c:pt idx="55">
                  <c:v>66.099999999999994</c:v>
                </c:pt>
                <c:pt idx="56">
                  <c:v>65.7</c:v>
                </c:pt>
                <c:pt idx="57">
                  <c:v>62.7</c:v>
                </c:pt>
                <c:pt idx="58">
                  <c:v>66.5</c:v>
                </c:pt>
                <c:pt idx="59">
                  <c:v>64.8</c:v>
                </c:pt>
                <c:pt idx="60">
                  <c:v>67.5</c:v>
                </c:pt>
                <c:pt idx="61">
                  <c:v>67.5</c:v>
                </c:pt>
                <c:pt idx="62">
                  <c:v>71.400000000000006</c:v>
                </c:pt>
                <c:pt idx="63">
                  <c:v>66.900000000000006</c:v>
                </c:pt>
                <c:pt idx="64">
                  <c:v>67.8</c:v>
                </c:pt>
                <c:pt idx="65">
                  <c:v>69.3</c:v>
                </c:pt>
                <c:pt idx="66">
                  <c:v>69.8</c:v>
                </c:pt>
                <c:pt idx="67">
                  <c:v>69.8</c:v>
                </c:pt>
                <c:pt idx="68">
                  <c:v>73.3</c:v>
                </c:pt>
                <c:pt idx="69">
                  <c:v>67</c:v>
                </c:pt>
                <c:pt idx="70">
                  <c:v>72.7</c:v>
                </c:pt>
                <c:pt idx="71">
                  <c:v>72.5</c:v>
                </c:pt>
                <c:pt idx="72">
                  <c:v>68.900000000000006</c:v>
                </c:pt>
                <c:pt idx="73">
                  <c:v>71</c:v>
                </c:pt>
                <c:pt idx="74">
                  <c:v>67.8</c:v>
                </c:pt>
                <c:pt idx="75">
                  <c:v>67</c:v>
                </c:pt>
                <c:pt idx="76">
                  <c:v>72.8</c:v>
                </c:pt>
                <c:pt idx="77">
                  <c:v>69.2</c:v>
                </c:pt>
                <c:pt idx="78">
                  <c:v>68.5</c:v>
                </c:pt>
                <c:pt idx="79">
                  <c:v>70.8</c:v>
                </c:pt>
                <c:pt idx="80">
                  <c:v>65.099999999999994</c:v>
                </c:pt>
                <c:pt idx="81">
                  <c:v>69</c:v>
                </c:pt>
                <c:pt idx="82">
                  <c:v>69.099999999999994</c:v>
                </c:pt>
                <c:pt idx="83">
                  <c:v>68.099999999999994</c:v>
                </c:pt>
                <c:pt idx="84">
                  <c:v>71.400000000000006</c:v>
                </c:pt>
                <c:pt idx="85">
                  <c:v>71.8</c:v>
                </c:pt>
                <c:pt idx="86">
                  <c:v>73.3</c:v>
                </c:pt>
                <c:pt idx="87">
                  <c:v>75.3</c:v>
                </c:pt>
                <c:pt idx="88">
                  <c:v>74.599999999999994</c:v>
                </c:pt>
                <c:pt idx="89">
                  <c:v>71.599999999999994</c:v>
                </c:pt>
                <c:pt idx="90">
                  <c:v>74.5</c:v>
                </c:pt>
                <c:pt idx="91">
                  <c:v>75.8</c:v>
                </c:pt>
                <c:pt idx="92">
                  <c:v>72.7</c:v>
                </c:pt>
                <c:pt idx="93">
                  <c:v>79.3</c:v>
                </c:pt>
                <c:pt idx="94">
                  <c:v>76.7</c:v>
                </c:pt>
                <c:pt idx="95">
                  <c:v>77</c:v>
                </c:pt>
                <c:pt idx="96">
                  <c:v>78.3</c:v>
                </c:pt>
                <c:pt idx="97">
                  <c:v>76</c:v>
                </c:pt>
                <c:pt idx="98">
                  <c:v>75.5</c:v>
                </c:pt>
                <c:pt idx="99">
                  <c:v>76.8</c:v>
                </c:pt>
                <c:pt idx="100">
                  <c:v>75.3</c:v>
                </c:pt>
                <c:pt idx="101">
                  <c:v>76</c:v>
                </c:pt>
                <c:pt idx="102">
                  <c:v>80.900000000000006</c:v>
                </c:pt>
                <c:pt idx="103">
                  <c:v>74.2</c:v>
                </c:pt>
                <c:pt idx="104">
                  <c:v>78.3</c:v>
                </c:pt>
                <c:pt idx="105">
                  <c:v>75.5</c:v>
                </c:pt>
                <c:pt idx="106">
                  <c:v>70.400000000000006</c:v>
                </c:pt>
                <c:pt idx="107">
                  <c:v>76</c:v>
                </c:pt>
                <c:pt idx="108">
                  <c:v>75.2</c:v>
                </c:pt>
                <c:pt idx="109">
                  <c:v>75.900000000000006</c:v>
                </c:pt>
                <c:pt idx="110">
                  <c:v>77.599999999999994</c:v>
                </c:pt>
                <c:pt idx="111">
                  <c:v>74.599999999999994</c:v>
                </c:pt>
                <c:pt idx="112">
                  <c:v>69.3</c:v>
                </c:pt>
                <c:pt idx="113">
                  <c:v>78.3</c:v>
                </c:pt>
                <c:pt idx="114">
                  <c:v>79.099999999999994</c:v>
                </c:pt>
                <c:pt idx="115">
                  <c:v>79.5</c:v>
                </c:pt>
                <c:pt idx="116">
                  <c:v>82.9</c:v>
                </c:pt>
                <c:pt idx="117">
                  <c:v>79.5</c:v>
                </c:pt>
                <c:pt idx="118">
                  <c:v>78.7</c:v>
                </c:pt>
                <c:pt idx="119">
                  <c:v>79.400000000000006</c:v>
                </c:pt>
                <c:pt idx="120">
                  <c:v>78</c:v>
                </c:pt>
                <c:pt idx="121">
                  <c:v>82</c:v>
                </c:pt>
                <c:pt idx="122">
                  <c:v>80.400000000000006</c:v>
                </c:pt>
                <c:pt idx="123">
                  <c:v>82.4</c:v>
                </c:pt>
                <c:pt idx="124">
                  <c:v>78.3</c:v>
                </c:pt>
                <c:pt idx="125">
                  <c:v>81.7</c:v>
                </c:pt>
                <c:pt idx="126">
                  <c:v>81.599999999999994</c:v>
                </c:pt>
                <c:pt idx="127">
                  <c:v>74</c:v>
                </c:pt>
                <c:pt idx="128">
                  <c:v>85.9</c:v>
                </c:pt>
                <c:pt idx="129">
                  <c:v>82.4</c:v>
                </c:pt>
                <c:pt idx="130">
                  <c:v>84.9</c:v>
                </c:pt>
                <c:pt idx="131">
                  <c:v>84.2</c:v>
                </c:pt>
                <c:pt idx="132">
                  <c:v>88.9</c:v>
                </c:pt>
                <c:pt idx="133">
                  <c:v>83.6</c:v>
                </c:pt>
                <c:pt idx="134">
                  <c:v>92.8</c:v>
                </c:pt>
                <c:pt idx="135">
                  <c:v>92.6</c:v>
                </c:pt>
                <c:pt idx="136">
                  <c:v>92.6</c:v>
                </c:pt>
                <c:pt idx="137">
                  <c:v>97.3</c:v>
                </c:pt>
                <c:pt idx="138">
                  <c:v>91.8</c:v>
                </c:pt>
                <c:pt idx="139">
                  <c:v>97.3</c:v>
                </c:pt>
                <c:pt idx="140">
                  <c:v>96.2</c:v>
                </c:pt>
                <c:pt idx="141">
                  <c:v>94.2</c:v>
                </c:pt>
                <c:pt idx="142">
                  <c:v>96.3</c:v>
                </c:pt>
                <c:pt idx="143">
                  <c:v>97.4</c:v>
                </c:pt>
                <c:pt idx="144">
                  <c:v>93.4</c:v>
                </c:pt>
                <c:pt idx="145">
                  <c:v>102.4</c:v>
                </c:pt>
                <c:pt idx="146">
                  <c:v>102.1</c:v>
                </c:pt>
                <c:pt idx="147">
                  <c:v>103.6</c:v>
                </c:pt>
                <c:pt idx="148">
                  <c:v>109.1</c:v>
                </c:pt>
                <c:pt idx="149">
                  <c:v>103.9</c:v>
                </c:pt>
                <c:pt idx="150">
                  <c:v>104.4</c:v>
                </c:pt>
                <c:pt idx="151">
                  <c:v>109.2</c:v>
                </c:pt>
                <c:pt idx="152">
                  <c:v>100.8</c:v>
                </c:pt>
                <c:pt idx="153">
                  <c:v>110.9</c:v>
                </c:pt>
                <c:pt idx="154">
                  <c:v>102.4</c:v>
                </c:pt>
                <c:pt idx="155">
                  <c:v>104.6</c:v>
                </c:pt>
                <c:pt idx="156">
                  <c:v>105.9</c:v>
                </c:pt>
                <c:pt idx="157">
                  <c:v>105.4</c:v>
                </c:pt>
                <c:pt idx="158">
                  <c:v>97.3</c:v>
                </c:pt>
                <c:pt idx="159">
                  <c:v>98.5</c:v>
                </c:pt>
                <c:pt idx="160">
                  <c:v>104.9</c:v>
                </c:pt>
                <c:pt idx="161">
                  <c:v>96.8</c:v>
                </c:pt>
                <c:pt idx="162">
                  <c:v>109.4</c:v>
                </c:pt>
                <c:pt idx="163">
                  <c:v>106.6</c:v>
                </c:pt>
                <c:pt idx="164">
                  <c:v>102.5</c:v>
                </c:pt>
                <c:pt idx="165">
                  <c:v>109.7</c:v>
                </c:pt>
                <c:pt idx="166">
                  <c:v>110.1</c:v>
                </c:pt>
                <c:pt idx="167">
                  <c:v>110.1</c:v>
                </c:pt>
                <c:pt idx="168">
                  <c:v>111.1</c:v>
                </c:pt>
                <c:pt idx="169">
                  <c:v>105.3</c:v>
                </c:pt>
                <c:pt idx="170">
                  <c:v>107.8</c:v>
                </c:pt>
                <c:pt idx="171">
                  <c:v>106.2</c:v>
                </c:pt>
                <c:pt idx="172">
                  <c:v>102.8</c:v>
                </c:pt>
                <c:pt idx="173">
                  <c:v>106.7</c:v>
                </c:pt>
                <c:pt idx="174">
                  <c:v>106.1</c:v>
                </c:pt>
                <c:pt idx="175">
                  <c:v>98.3</c:v>
                </c:pt>
                <c:pt idx="176">
                  <c:v>110.3</c:v>
                </c:pt>
                <c:pt idx="177">
                  <c:v>99.3</c:v>
                </c:pt>
                <c:pt idx="178">
                  <c:v>102.7</c:v>
                </c:pt>
                <c:pt idx="179">
                  <c:v>101.6</c:v>
                </c:pt>
                <c:pt idx="180">
                  <c:v>106.9</c:v>
                </c:pt>
                <c:pt idx="181">
                  <c:v>106.1</c:v>
                </c:pt>
                <c:pt idx="182">
                  <c:v>102.1</c:v>
                </c:pt>
                <c:pt idx="183">
                  <c:v>101.5</c:v>
                </c:pt>
                <c:pt idx="184">
                  <c:v>105.5</c:v>
                </c:pt>
                <c:pt idx="185">
                  <c:v>99.6</c:v>
                </c:pt>
                <c:pt idx="186">
                  <c:v>101</c:v>
                </c:pt>
                <c:pt idx="187">
                  <c:v>102.1</c:v>
                </c:pt>
                <c:pt idx="188">
                  <c:v>101.4</c:v>
                </c:pt>
                <c:pt idx="189">
                  <c:v>100.5</c:v>
                </c:pt>
                <c:pt idx="190">
                  <c:v>98</c:v>
                </c:pt>
                <c:pt idx="191">
                  <c:v>91.8</c:v>
                </c:pt>
                <c:pt idx="192">
                  <c:v>92.9</c:v>
                </c:pt>
                <c:pt idx="193">
                  <c:v>93.1</c:v>
                </c:pt>
                <c:pt idx="194">
                  <c:v>96</c:v>
                </c:pt>
                <c:pt idx="195">
                  <c:v>95.3</c:v>
                </c:pt>
                <c:pt idx="196">
                  <c:v>88.7</c:v>
                </c:pt>
                <c:pt idx="197">
                  <c:v>99.1</c:v>
                </c:pt>
                <c:pt idx="198">
                  <c:v>94.5</c:v>
                </c:pt>
                <c:pt idx="199">
                  <c:v>93.6</c:v>
                </c:pt>
                <c:pt idx="200">
                  <c:v>94.5</c:v>
                </c:pt>
                <c:pt idx="201">
                  <c:v>96.1</c:v>
                </c:pt>
                <c:pt idx="202">
                  <c:v>95.5</c:v>
                </c:pt>
                <c:pt idx="203">
                  <c:v>98.8</c:v>
                </c:pt>
                <c:pt idx="204">
                  <c:v>90.2</c:v>
                </c:pt>
                <c:pt idx="205">
                  <c:v>94.4</c:v>
                </c:pt>
                <c:pt idx="206">
                  <c:v>96.9</c:v>
                </c:pt>
                <c:pt idx="207">
                  <c:v>104.1</c:v>
                </c:pt>
                <c:pt idx="208">
                  <c:v>90.3</c:v>
                </c:pt>
                <c:pt idx="209">
                  <c:v>92.7</c:v>
                </c:pt>
                <c:pt idx="210">
                  <c:v>89.5</c:v>
                </c:pt>
                <c:pt idx="211">
                  <c:v>92.8</c:v>
                </c:pt>
                <c:pt idx="212">
                  <c:v>87.7</c:v>
                </c:pt>
                <c:pt idx="213">
                  <c:v>87.7</c:v>
                </c:pt>
                <c:pt idx="214">
                  <c:v>89.7</c:v>
                </c:pt>
                <c:pt idx="215">
                  <c:v>91.8</c:v>
                </c:pt>
                <c:pt idx="216">
                  <c:v>89.5</c:v>
                </c:pt>
                <c:pt idx="217">
                  <c:v>92.6</c:v>
                </c:pt>
                <c:pt idx="218">
                  <c:v>91.1</c:v>
                </c:pt>
                <c:pt idx="219">
                  <c:v>90.4</c:v>
                </c:pt>
                <c:pt idx="220">
                  <c:v>90.9</c:v>
                </c:pt>
                <c:pt idx="221">
                  <c:v>90.4</c:v>
                </c:pt>
                <c:pt idx="222">
                  <c:v>93.9</c:v>
                </c:pt>
                <c:pt idx="223">
                  <c:v>93.1</c:v>
                </c:pt>
                <c:pt idx="224">
                  <c:v>100.7</c:v>
                </c:pt>
                <c:pt idx="225">
                  <c:v>102</c:v>
                </c:pt>
                <c:pt idx="226">
                  <c:v>101.6</c:v>
                </c:pt>
                <c:pt idx="227">
                  <c:v>101</c:v>
                </c:pt>
                <c:pt idx="228">
                  <c:v>111.6</c:v>
                </c:pt>
                <c:pt idx="229">
                  <c:v>97.9</c:v>
                </c:pt>
                <c:pt idx="230">
                  <c:v>108.8</c:v>
                </c:pt>
                <c:pt idx="231">
                  <c:v>109.4</c:v>
                </c:pt>
                <c:pt idx="232">
                  <c:v>112.9</c:v>
                </c:pt>
                <c:pt idx="233">
                  <c:v>111.5</c:v>
                </c:pt>
                <c:pt idx="234">
                  <c:v>109.7</c:v>
                </c:pt>
                <c:pt idx="235">
                  <c:v>105.9</c:v>
                </c:pt>
                <c:pt idx="236">
                  <c:v>103.5</c:v>
                </c:pt>
                <c:pt idx="237">
                  <c:v>101.4</c:v>
                </c:pt>
                <c:pt idx="238">
                  <c:v>100.3</c:v>
                </c:pt>
                <c:pt idx="239">
                  <c:v>101.8</c:v>
                </c:pt>
                <c:pt idx="240">
                  <c:v>102.8</c:v>
                </c:pt>
                <c:pt idx="241">
                  <c:v>101.6</c:v>
                </c:pt>
                <c:pt idx="242">
                  <c:v>97.1</c:v>
                </c:pt>
                <c:pt idx="243">
                  <c:v>97</c:v>
                </c:pt>
                <c:pt idx="244">
                  <c:v>97.9</c:v>
                </c:pt>
                <c:pt idx="245">
                  <c:v>100.1</c:v>
                </c:pt>
                <c:pt idx="246">
                  <c:v>100.8</c:v>
                </c:pt>
                <c:pt idx="247">
                  <c:v>98.2</c:v>
                </c:pt>
                <c:pt idx="248">
                  <c:v>100.8</c:v>
                </c:pt>
                <c:pt idx="249">
                  <c:v>105.2</c:v>
                </c:pt>
                <c:pt idx="250">
                  <c:v>102.3</c:v>
                </c:pt>
                <c:pt idx="251">
                  <c:v>102.5</c:v>
                </c:pt>
                <c:pt idx="252">
                  <c:v>103.1</c:v>
                </c:pt>
                <c:pt idx="253">
                  <c:v>100.7</c:v>
                </c:pt>
                <c:pt idx="254">
                  <c:v>102.1</c:v>
                </c:pt>
                <c:pt idx="255">
                  <c:v>93.2</c:v>
                </c:pt>
                <c:pt idx="256">
                  <c:v>101.8</c:v>
                </c:pt>
                <c:pt idx="257">
                  <c:v>98.9</c:v>
                </c:pt>
                <c:pt idx="258">
                  <c:v>100.3</c:v>
                </c:pt>
                <c:pt idx="259">
                  <c:v>104.1</c:v>
                </c:pt>
                <c:pt idx="260">
                  <c:v>110.9</c:v>
                </c:pt>
                <c:pt idx="261">
                  <c:v>104.5</c:v>
                </c:pt>
                <c:pt idx="262">
                  <c:v>106.7</c:v>
                </c:pt>
                <c:pt idx="263">
                  <c:v>102.9</c:v>
                </c:pt>
                <c:pt idx="264">
                  <c:v>101.1</c:v>
                </c:pt>
                <c:pt idx="265">
                  <c:v>104.1</c:v>
                </c:pt>
                <c:pt idx="266">
                  <c:v>107.9</c:v>
                </c:pt>
                <c:pt idx="267">
                  <c:v>110.1</c:v>
                </c:pt>
                <c:pt idx="268">
                  <c:v>107.1</c:v>
                </c:pt>
                <c:pt idx="269">
                  <c:v>109.9</c:v>
                </c:pt>
                <c:pt idx="270">
                  <c:v>108.1</c:v>
                </c:pt>
                <c:pt idx="271">
                  <c:v>107.4</c:v>
                </c:pt>
                <c:pt idx="272">
                  <c:v>101.2</c:v>
                </c:pt>
                <c:pt idx="273">
                  <c:v>104.2</c:v>
                </c:pt>
                <c:pt idx="274">
                  <c:v>105.3</c:v>
                </c:pt>
                <c:pt idx="275">
                  <c:v>112.2</c:v>
                </c:pt>
                <c:pt idx="276">
                  <c:v>98.3</c:v>
                </c:pt>
                <c:pt idx="277">
                  <c:v>106.7</c:v>
                </c:pt>
                <c:pt idx="278">
                  <c:v>104.2</c:v>
                </c:pt>
                <c:pt idx="279">
                  <c:v>104.8</c:v>
                </c:pt>
                <c:pt idx="280">
                  <c:v>104.4</c:v>
                </c:pt>
                <c:pt idx="281">
                  <c:v>106.7</c:v>
                </c:pt>
                <c:pt idx="282">
                  <c:v>108.3</c:v>
                </c:pt>
                <c:pt idx="283">
                  <c:v>111.5</c:v>
                </c:pt>
                <c:pt idx="284">
                  <c:v>106.3</c:v>
                </c:pt>
                <c:pt idx="285">
                  <c:v>106.7</c:v>
                </c:pt>
                <c:pt idx="286">
                  <c:v>101.2</c:v>
                </c:pt>
                <c:pt idx="287">
                  <c:v>105.7</c:v>
                </c:pt>
                <c:pt idx="288">
                  <c:v>106.4</c:v>
                </c:pt>
                <c:pt idx="289">
                  <c:v>108.3</c:v>
                </c:pt>
                <c:pt idx="290">
                  <c:v>108.7</c:v>
                </c:pt>
                <c:pt idx="291">
                  <c:v>108.7</c:v>
                </c:pt>
                <c:pt idx="292">
                  <c:v>116.8</c:v>
                </c:pt>
                <c:pt idx="293">
                  <c:v>107.8</c:v>
                </c:pt>
                <c:pt idx="294">
                  <c:v>107.9</c:v>
                </c:pt>
                <c:pt idx="295">
                  <c:v>113.7</c:v>
                </c:pt>
                <c:pt idx="296">
                  <c:v>116.3</c:v>
                </c:pt>
                <c:pt idx="297">
                  <c:v>113.5</c:v>
                </c:pt>
                <c:pt idx="298">
                  <c:v>116.3</c:v>
                </c:pt>
                <c:pt idx="299">
                  <c:v>119.9</c:v>
                </c:pt>
                <c:pt idx="300">
                  <c:v>114.9</c:v>
                </c:pt>
                <c:pt idx="301">
                  <c:v>109.7</c:v>
                </c:pt>
                <c:pt idx="302">
                  <c:v>108.8</c:v>
                </c:pt>
                <c:pt idx="303">
                  <c:v>106.4</c:v>
                </c:pt>
                <c:pt idx="304">
                  <c:v>112.6</c:v>
                </c:pt>
                <c:pt idx="305">
                  <c:v>110</c:v>
                </c:pt>
                <c:pt idx="306">
                  <c:v>110.8</c:v>
                </c:pt>
                <c:pt idx="307">
                  <c:v>111.8</c:v>
                </c:pt>
                <c:pt idx="308">
                  <c:v>112.3</c:v>
                </c:pt>
                <c:pt idx="309">
                  <c:v>115.5</c:v>
                </c:pt>
                <c:pt idx="310">
                  <c:v>113.2</c:v>
                </c:pt>
                <c:pt idx="311">
                  <c:v>111.7</c:v>
                </c:pt>
                <c:pt idx="312">
                  <c:v>114.8</c:v>
                </c:pt>
                <c:pt idx="313">
                  <c:v>115.3</c:v>
                </c:pt>
                <c:pt idx="314">
                  <c:v>114.3</c:v>
                </c:pt>
                <c:pt idx="315">
                  <c:v>118.2</c:v>
                </c:pt>
                <c:pt idx="316">
                  <c:v>116.8</c:v>
                </c:pt>
                <c:pt idx="317">
                  <c:v>119.1</c:v>
                </c:pt>
                <c:pt idx="318">
                  <c:v>118.3</c:v>
                </c:pt>
                <c:pt idx="319">
                  <c:v>115.9</c:v>
                </c:pt>
                <c:pt idx="320">
                  <c:v>119.6</c:v>
                </c:pt>
                <c:pt idx="321">
                  <c:v>115.6</c:v>
                </c:pt>
                <c:pt idx="322">
                  <c:v>115.9</c:v>
                </c:pt>
                <c:pt idx="323">
                  <c:v>108.4</c:v>
                </c:pt>
                <c:pt idx="324">
                  <c:v>119.2</c:v>
                </c:pt>
                <c:pt idx="325">
                  <c:v>120</c:v>
                </c:pt>
                <c:pt idx="326">
                  <c:v>119.9</c:v>
                </c:pt>
                <c:pt idx="327">
                  <c:v>123.8</c:v>
                </c:pt>
                <c:pt idx="328">
                  <c:v>119.6</c:v>
                </c:pt>
                <c:pt idx="329">
                  <c:v>119.7</c:v>
                </c:pt>
                <c:pt idx="330">
                  <c:v>121</c:v>
                </c:pt>
                <c:pt idx="331">
                  <c:v>116.3</c:v>
                </c:pt>
                <c:pt idx="332">
                  <c:v>122.4</c:v>
                </c:pt>
                <c:pt idx="333">
                  <c:v>114.1</c:v>
                </c:pt>
                <c:pt idx="334">
                  <c:v>123.3</c:v>
                </c:pt>
                <c:pt idx="335">
                  <c:v>125.7</c:v>
                </c:pt>
                <c:pt idx="336">
                  <c:v>127.2</c:v>
                </c:pt>
                <c:pt idx="337">
                  <c:v>126.9</c:v>
                </c:pt>
                <c:pt idx="338">
                  <c:v>131.80000000000001</c:v>
                </c:pt>
                <c:pt idx="339">
                  <c:v>132.30000000000001</c:v>
                </c:pt>
                <c:pt idx="340">
                  <c:v>127.8</c:v>
                </c:pt>
                <c:pt idx="341">
                  <c:v>132.80000000000001</c:v>
                </c:pt>
                <c:pt idx="342">
                  <c:v>132.69999999999999</c:v>
                </c:pt>
                <c:pt idx="343">
                  <c:v>136.19999999999999</c:v>
                </c:pt>
                <c:pt idx="344">
                  <c:v>129.30000000000001</c:v>
                </c:pt>
                <c:pt idx="345">
                  <c:v>134.1</c:v>
                </c:pt>
                <c:pt idx="346">
                  <c:v>139.6</c:v>
                </c:pt>
                <c:pt idx="347">
                  <c:v>142.9</c:v>
                </c:pt>
                <c:pt idx="348">
                  <c:v>134.30000000000001</c:v>
                </c:pt>
                <c:pt idx="349">
                  <c:v>137.30000000000001</c:v>
                </c:pt>
                <c:pt idx="350">
                  <c:v>136.4</c:v>
                </c:pt>
                <c:pt idx="351">
                  <c:v>135.19999999999999</c:v>
                </c:pt>
                <c:pt idx="352">
                  <c:v>142.19999999999999</c:v>
                </c:pt>
                <c:pt idx="353">
                  <c:v>141.6</c:v>
                </c:pt>
                <c:pt idx="354">
                  <c:v>127</c:v>
                </c:pt>
                <c:pt idx="355">
                  <c:v>153.5</c:v>
                </c:pt>
                <c:pt idx="356">
                  <c:v>146</c:v>
                </c:pt>
                <c:pt idx="357">
                  <c:v>151.69999999999999</c:v>
                </c:pt>
                <c:pt idx="358">
                  <c:v>148.9</c:v>
                </c:pt>
                <c:pt idx="359">
                  <c:v>152</c:v>
                </c:pt>
                <c:pt idx="360">
                  <c:v>152.19999999999999</c:v>
                </c:pt>
                <c:pt idx="361">
                  <c:v>154.19999999999999</c:v>
                </c:pt>
                <c:pt idx="362">
                  <c:v>152.1</c:v>
                </c:pt>
                <c:pt idx="363">
                  <c:v>149.5</c:v>
                </c:pt>
                <c:pt idx="364">
                  <c:v>153.30000000000001</c:v>
                </c:pt>
                <c:pt idx="365">
                  <c:v>145.69999999999999</c:v>
                </c:pt>
                <c:pt idx="366">
                  <c:v>144.30000000000001</c:v>
                </c:pt>
                <c:pt idx="367">
                  <c:v>136.1</c:v>
                </c:pt>
                <c:pt idx="368">
                  <c:v>136.5</c:v>
                </c:pt>
                <c:pt idx="369">
                  <c:v>132.9</c:v>
                </c:pt>
                <c:pt idx="370">
                  <c:v>115.9</c:v>
                </c:pt>
                <c:pt idx="371">
                  <c:v>101.3</c:v>
                </c:pt>
                <c:pt idx="372">
                  <c:v>82</c:v>
                </c:pt>
                <c:pt idx="373">
                  <c:v>58.9</c:v>
                </c:pt>
                <c:pt idx="374">
                  <c:v>64</c:v>
                </c:pt>
                <c:pt idx="375">
                  <c:v>71.8</c:v>
                </c:pt>
                <c:pt idx="376">
                  <c:v>87.9</c:v>
                </c:pt>
                <c:pt idx="377">
                  <c:v>90.9</c:v>
                </c:pt>
                <c:pt idx="378">
                  <c:v>94.8</c:v>
                </c:pt>
                <c:pt idx="379">
                  <c:v>96.9</c:v>
                </c:pt>
                <c:pt idx="380">
                  <c:v>107.7</c:v>
                </c:pt>
                <c:pt idx="381">
                  <c:v>110.9</c:v>
                </c:pt>
                <c:pt idx="382">
                  <c:v>117.5</c:v>
                </c:pt>
                <c:pt idx="383">
                  <c:v>117</c:v>
                </c:pt>
                <c:pt idx="384">
                  <c:v>121.6</c:v>
                </c:pt>
                <c:pt idx="385">
                  <c:v>120.2</c:v>
                </c:pt>
                <c:pt idx="386">
                  <c:v>124</c:v>
                </c:pt>
                <c:pt idx="387">
                  <c:v>121.5</c:v>
                </c:pt>
                <c:pt idx="388">
                  <c:v>118.9</c:v>
                </c:pt>
                <c:pt idx="389">
                  <c:v>115.9</c:v>
                </c:pt>
                <c:pt idx="390">
                  <c:v>114.5</c:v>
                </c:pt>
                <c:pt idx="391">
                  <c:v>115.9</c:v>
                </c:pt>
                <c:pt idx="392">
                  <c:v>121.4</c:v>
                </c:pt>
                <c:pt idx="393">
                  <c:v>106.3</c:v>
                </c:pt>
                <c:pt idx="394">
                  <c:v>110.5</c:v>
                </c:pt>
                <c:pt idx="395">
                  <c:v>113</c:v>
                </c:pt>
                <c:pt idx="396">
                  <c:v>114.5</c:v>
                </c:pt>
                <c:pt idx="397">
                  <c:v>114.9</c:v>
                </c:pt>
                <c:pt idx="398">
                  <c:v>53.1</c:v>
                </c:pt>
                <c:pt idx="399">
                  <c:v>49.3</c:v>
                </c:pt>
                <c:pt idx="400">
                  <c:v>77.400000000000006</c:v>
                </c:pt>
                <c:pt idx="401">
                  <c:v>97.2</c:v>
                </c:pt>
                <c:pt idx="402">
                  <c:v>103.5</c:v>
                </c:pt>
                <c:pt idx="403">
                  <c:v>113.2</c:v>
                </c:pt>
                <c:pt idx="404">
                  <c:v>116.4</c:v>
                </c:pt>
                <c:pt idx="405">
                  <c:v>127.5</c:v>
                </c:pt>
                <c:pt idx="406">
                  <c:v>113.5</c:v>
                </c:pt>
                <c:pt idx="407">
                  <c:v>127.8</c:v>
                </c:pt>
                <c:pt idx="408">
                  <c:v>129.9</c:v>
                </c:pt>
                <c:pt idx="409">
                  <c:v>129.80000000000001</c:v>
                </c:pt>
                <c:pt idx="410">
                  <c:v>128</c:v>
                </c:pt>
                <c:pt idx="411">
                  <c:v>134.1</c:v>
                </c:pt>
                <c:pt idx="412">
                  <c:v>119.9</c:v>
                </c:pt>
                <c:pt idx="413">
                  <c:v>117.9</c:v>
                </c:pt>
                <c:pt idx="414">
                  <c:v>117.2</c:v>
                </c:pt>
                <c:pt idx="415">
                  <c:v>114.1</c:v>
                </c:pt>
                <c:pt idx="416">
                  <c:v>104.7</c:v>
                </c:pt>
                <c:pt idx="417">
                  <c:v>104.5</c:v>
                </c:pt>
                <c:pt idx="418">
                  <c:v>102.9</c:v>
                </c:pt>
                <c:pt idx="419">
                  <c:v>106.9</c:v>
                </c:pt>
                <c:pt idx="420">
                  <c:v>109.4</c:v>
                </c:pt>
                <c:pt idx="421">
                  <c:v>112.4</c:v>
                </c:pt>
                <c:pt idx="422">
                  <c:v>109.8</c:v>
                </c:pt>
                <c:pt idx="423">
                  <c:v>116.2</c:v>
                </c:pt>
                <c:pt idx="424">
                  <c:v>113.7</c:v>
                </c:pt>
                <c:pt idx="425">
                  <c:v>115.1</c:v>
                </c:pt>
                <c:pt idx="426">
                  <c:v>115</c:v>
                </c:pt>
                <c:pt idx="427">
                  <c:v>114.9</c:v>
                </c:pt>
                <c:pt idx="428">
                  <c:v>122.1</c:v>
                </c:pt>
                <c:pt idx="429">
                  <c:v>121</c:v>
                </c:pt>
                <c:pt idx="430">
                  <c:v>121.2</c:v>
                </c:pt>
                <c:pt idx="431">
                  <c:v>117.7</c:v>
                </c:pt>
                <c:pt idx="432">
                  <c:v>122.9</c:v>
                </c:pt>
                <c:pt idx="433">
                  <c:v>118.9</c:v>
                </c:pt>
                <c:pt idx="434">
                  <c:v>122.5</c:v>
                </c:pt>
                <c:pt idx="435">
                  <c:v>118</c:v>
                </c:pt>
                <c:pt idx="436">
                  <c:v>122.7</c:v>
                </c:pt>
                <c:pt idx="437">
                  <c:v>117.4</c:v>
                </c:pt>
                <c:pt idx="438">
                  <c:v>114</c:v>
                </c:pt>
                <c:pt idx="439">
                  <c:v>113.2</c:v>
                </c:pt>
                <c:pt idx="440">
                  <c:v>113.4</c:v>
                </c:pt>
                <c:pt idx="441">
                  <c:v>109.7</c:v>
                </c:pt>
                <c:pt idx="442">
                  <c:v>109.9</c:v>
                </c:pt>
                <c:pt idx="443">
                  <c:v>109.9</c:v>
                </c:pt>
                <c:pt idx="444">
                  <c:v>113.2</c:v>
                </c:pt>
                <c:pt idx="445">
                  <c:v>113.3</c:v>
                </c:pt>
                <c:pt idx="446">
                  <c:v>111.1</c:v>
                </c:pt>
                <c:pt idx="447">
                  <c:v>111.5</c:v>
                </c:pt>
                <c:pt idx="448">
                  <c:v>110.8</c:v>
                </c:pt>
                <c:pt idx="449">
                  <c:v>111.8</c:v>
                </c:pt>
                <c:pt idx="450">
                  <c:v>111.6</c:v>
                </c:pt>
                <c:pt idx="451">
                  <c:v>111.8</c:v>
                </c:pt>
                <c:pt idx="452">
                  <c:v>113.9</c:v>
                </c:pt>
                <c:pt idx="453">
                  <c:v>118.1</c:v>
                </c:pt>
                <c:pt idx="454">
                  <c:v>117.3</c:v>
                </c:pt>
                <c:pt idx="455">
                  <c:v>113</c:v>
                </c:pt>
                <c:pt idx="456">
                  <c:v>117.7</c:v>
                </c:pt>
                <c:pt idx="457">
                  <c:v>107.4</c:v>
                </c:pt>
                <c:pt idx="458">
                  <c:v>113.9</c:v>
                </c:pt>
                <c:pt idx="459">
                  <c:v>110.5</c:v>
                </c:pt>
                <c:pt idx="460">
                  <c:v>113.5</c:v>
                </c:pt>
                <c:pt idx="461">
                  <c:v>115.4</c:v>
                </c:pt>
                <c:pt idx="462">
                  <c:v>119.7</c:v>
                </c:pt>
                <c:pt idx="463">
                  <c:v>118.1</c:v>
                </c:pt>
                <c:pt idx="464">
                  <c:v>118.8</c:v>
                </c:pt>
                <c:pt idx="465">
                  <c:v>121.2</c:v>
                </c:pt>
                <c:pt idx="466">
                  <c:v>124.7</c:v>
                </c:pt>
                <c:pt idx="467">
                  <c:v>123.2</c:v>
                </c:pt>
                <c:pt idx="468">
                  <c:v>116.5</c:v>
                </c:pt>
                <c:pt idx="469">
                  <c:v>120</c:v>
                </c:pt>
                <c:pt idx="470">
                  <c:v>119.6</c:v>
                </c:pt>
                <c:pt idx="471">
                  <c:v>133.5</c:v>
                </c:pt>
                <c:pt idx="472">
                  <c:v>115</c:v>
                </c:pt>
                <c:pt idx="473">
                  <c:v>121.9</c:v>
                </c:pt>
                <c:pt idx="474">
                  <c:v>120.6</c:v>
                </c:pt>
                <c:pt idx="475">
                  <c:v>123.3</c:v>
                </c:pt>
                <c:pt idx="476">
                  <c:v>123.6</c:v>
                </c:pt>
                <c:pt idx="477">
                  <c:v>122.7</c:v>
                </c:pt>
                <c:pt idx="478">
                  <c:v>123.8</c:v>
                </c:pt>
                <c:pt idx="479">
                  <c:v>128.30000000000001</c:v>
                </c:pt>
                <c:pt idx="480">
                  <c:v>113.8</c:v>
                </c:pt>
                <c:pt idx="481">
                  <c:v>125.4</c:v>
                </c:pt>
                <c:pt idx="482">
                  <c:v>127.2</c:v>
                </c:pt>
                <c:pt idx="483">
                  <c:v>126.7</c:v>
                </c:pt>
                <c:pt idx="484">
                  <c:v>126.8</c:v>
                </c:pt>
                <c:pt idx="485">
                  <c:v>121.7</c:v>
                </c:pt>
                <c:pt idx="486">
                  <c:v>112.5</c:v>
                </c:pt>
                <c:pt idx="487">
                  <c:v>121.4</c:v>
                </c:pt>
                <c:pt idx="488">
                  <c:v>117.9</c:v>
                </c:pt>
                <c:pt idx="489">
                  <c:v>123</c:v>
                </c:pt>
                <c:pt idx="490">
                  <c:v>124</c:v>
                </c:pt>
                <c:pt idx="491">
                  <c:v>125.4</c:v>
                </c:pt>
                <c:pt idx="492">
                  <c:v>122</c:v>
                </c:pt>
                <c:pt idx="493">
                  <c:v>127.1</c:v>
                </c:pt>
                <c:pt idx="494">
                  <c:v>126.7</c:v>
                </c:pt>
                <c:pt idx="495">
                  <c:v>127.7</c:v>
                </c:pt>
                <c:pt idx="496">
                  <c:v>142.80000000000001</c:v>
                </c:pt>
                <c:pt idx="497">
                  <c:v>125.5</c:v>
                </c:pt>
                <c:pt idx="498">
                  <c:v>125.4</c:v>
                </c:pt>
                <c:pt idx="499">
                  <c:v>122.5</c:v>
                </c:pt>
                <c:pt idx="500">
                  <c:v>118.7</c:v>
                </c:pt>
                <c:pt idx="501">
                  <c:v>108.4</c:v>
                </c:pt>
                <c:pt idx="502">
                  <c:v>115.4</c:v>
                </c:pt>
                <c:pt idx="503">
                  <c:v>110.4</c:v>
                </c:pt>
                <c:pt idx="504">
                  <c:v>120.6</c:v>
                </c:pt>
                <c:pt idx="505">
                  <c:v>111.2</c:v>
                </c:pt>
                <c:pt idx="506">
                  <c:v>111.7</c:v>
                </c:pt>
                <c:pt idx="507">
                  <c:v>63.2</c:v>
                </c:pt>
                <c:pt idx="508">
                  <c:v>53.9</c:v>
                </c:pt>
                <c:pt idx="509">
                  <c:v>65.900000000000006</c:v>
                </c:pt>
                <c:pt idx="510">
                  <c:v>93.3</c:v>
                </c:pt>
                <c:pt idx="511">
                  <c:v>101.8</c:v>
                </c:pt>
                <c:pt idx="512">
                  <c:v>112.4</c:v>
                </c:pt>
                <c:pt idx="513">
                  <c:v>120.8</c:v>
                </c:pt>
                <c:pt idx="514">
                  <c:v>111.9</c:v>
                </c:pt>
                <c:pt idx="515">
                  <c:v>109.9</c:v>
                </c:pt>
                <c:pt idx="516">
                  <c:v>113.7</c:v>
                </c:pt>
                <c:pt idx="517">
                  <c:v>99.8</c:v>
                </c:pt>
                <c:pt idx="518">
                  <c:v>113.1</c:v>
                </c:pt>
                <c:pt idx="519">
                  <c:v>111</c:v>
                </c:pt>
                <c:pt idx="520">
                  <c:v>101.9</c:v>
                </c:pt>
                <c:pt idx="521">
                  <c:v>107.4</c:v>
                </c:pt>
                <c:pt idx="522">
                  <c:v>101.7</c:v>
                </c:pt>
                <c:pt idx="523">
                  <c:v>83.4</c:v>
                </c:pt>
                <c:pt idx="524">
                  <c:v>53.5</c:v>
                </c:pt>
                <c:pt idx="525">
                  <c:v>70.400000000000006</c:v>
                </c:pt>
                <c:pt idx="526">
                  <c:v>101.2</c:v>
                </c:pt>
                <c:pt idx="527">
                  <c:v>101.7</c:v>
                </c:pt>
                <c:pt idx="528">
                  <c:v>91.3</c:v>
                </c:pt>
                <c:pt idx="529">
                  <c:v>96.5</c:v>
                </c:pt>
                <c:pt idx="530">
                  <c:v>92.2</c:v>
                </c:pt>
                <c:pt idx="531">
                  <c:v>91.6</c:v>
                </c:pt>
                <c:pt idx="532">
                  <c:v>83.4</c:v>
                </c:pt>
                <c:pt idx="533">
                  <c:v>94.6</c:v>
                </c:pt>
                <c:pt idx="534">
                  <c:v>99.7</c:v>
                </c:pt>
                <c:pt idx="535">
                  <c:v>97.3</c:v>
                </c:pt>
                <c:pt idx="536">
                  <c:v>97.8</c:v>
                </c:pt>
                <c:pt idx="537">
                  <c:v>96</c:v>
                </c:pt>
                <c:pt idx="538">
                  <c:v>99.4</c:v>
                </c:pt>
                <c:pt idx="539">
                  <c:v>98.9</c:v>
                </c:pt>
                <c:pt idx="540">
                  <c:v>102.4</c:v>
                </c:pt>
                <c:pt idx="541">
                  <c:v>109.6</c:v>
                </c:pt>
                <c:pt idx="542">
                  <c:v>113.5</c:v>
                </c:pt>
                <c:pt idx="543">
                  <c:v>116.4</c:v>
                </c:pt>
                <c:pt idx="544">
                  <c:v>117.4</c:v>
                </c:pt>
                <c:pt idx="545">
                  <c:v>114.6</c:v>
                </c:pt>
                <c:pt idx="546">
                  <c:v>117</c:v>
                </c:pt>
                <c:pt idx="547">
                  <c:v>109.9</c:v>
                </c:pt>
                <c:pt idx="548">
                  <c:v>119.5</c:v>
                </c:pt>
                <c:pt idx="549">
                  <c:v>116.5</c:v>
                </c:pt>
                <c:pt idx="550">
                  <c:v>119.7</c:v>
                </c:pt>
                <c:pt idx="551">
                  <c:v>120.9</c:v>
                </c:pt>
                <c:pt idx="552">
                  <c:v>100.5</c:v>
                </c:pt>
                <c:pt idx="553">
                  <c:v>97.7</c:v>
                </c:pt>
                <c:pt idx="554">
                  <c:v>102.8</c:v>
                </c:pt>
                <c:pt idx="555">
                  <c:v>101.5</c:v>
                </c:pt>
                <c:pt idx="556">
                  <c:v>116.6</c:v>
                </c:pt>
                <c:pt idx="557">
                  <c:v>109.6</c:v>
                </c:pt>
                <c:pt idx="558">
                  <c:v>108.7</c:v>
                </c:pt>
                <c:pt idx="559">
                  <c:v>100.4</c:v>
                </c:pt>
                <c:pt idx="560">
                  <c:v>107.4</c:v>
                </c:pt>
                <c:pt idx="561">
                  <c:v>112.2</c:v>
                </c:pt>
                <c:pt idx="562">
                  <c:v>108.3</c:v>
                </c:pt>
                <c:pt idx="563">
                  <c:v>107.3</c:v>
                </c:pt>
                <c:pt idx="564">
                  <c:v>114.6</c:v>
                </c:pt>
                <c:pt idx="565">
                  <c:v>112.7</c:v>
                </c:pt>
                <c:pt idx="566">
                  <c:v>103.8</c:v>
                </c:pt>
                <c:pt idx="567">
                  <c:v>104.6</c:v>
                </c:pt>
                <c:pt idx="568">
                  <c:v>115.9</c:v>
                </c:pt>
              </c:numCache>
            </c:numRef>
          </c:val>
          <c:smooth val="0"/>
          <c:extLst>
            <c:ext xmlns:c16="http://schemas.microsoft.com/office/drawing/2014/chart" uri="{C3380CC4-5D6E-409C-BE32-E72D297353CC}">
              <c16:uniqueId val="{00000004-5BE9-4302-9E42-55E0B1E7C4D7}"/>
            </c:ext>
          </c:extLst>
        </c:ser>
        <c:dLbls>
          <c:showLegendKey val="0"/>
          <c:showVal val="0"/>
          <c:showCatName val="0"/>
          <c:showSerName val="0"/>
          <c:showPercent val="0"/>
          <c:showBubbleSize val="0"/>
        </c:dLbls>
        <c:smooth val="0"/>
        <c:axId val="841508792"/>
        <c:axId val="841512032"/>
      </c:lineChart>
      <c:catAx>
        <c:axId val="841508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41512032"/>
        <c:crosses val="autoZero"/>
        <c:auto val="1"/>
        <c:lblAlgn val="ctr"/>
        <c:lblOffset val="100"/>
        <c:noMultiLvlLbl val="0"/>
      </c:catAx>
      <c:valAx>
        <c:axId val="841512032"/>
        <c:scaling>
          <c:orientation val="minMax"/>
          <c:max val="170"/>
          <c:min val="40"/>
        </c:scaling>
        <c:delete val="0"/>
        <c:axPos val="l"/>
        <c:majorGridlines>
          <c:spPr>
            <a:ln w="9525" cap="flat" cmpd="sng" algn="ctr">
              <a:solidFill>
                <a:schemeClr val="tx1">
                  <a:lumMod val="15000"/>
                  <a:lumOff val="85000"/>
                </a:schemeClr>
              </a:solidFill>
              <a:round/>
            </a:ln>
            <a:effectLst/>
          </c:spPr>
        </c:majorGridlines>
        <c:numFmt formatCode="#,##0.0_ ;[Red]\-#,##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41508792"/>
        <c:crosses val="autoZero"/>
        <c:crossBetween val="between"/>
        <c:majorUnit val="10"/>
      </c:valAx>
      <c:spPr>
        <a:noFill/>
        <a:ln>
          <a:noFill/>
        </a:ln>
        <a:effectLst/>
      </c:spPr>
    </c:plotArea>
    <c:legend>
      <c:legendPos val="b"/>
      <c:layout>
        <c:manualLayout>
          <c:xMode val="edge"/>
          <c:yMode val="edge"/>
          <c:x val="6.1370424852600462E-2"/>
          <c:y val="0.23260202661777463"/>
          <c:w val="0.1121775408051552"/>
          <c:h val="0.2841766005860494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1276548460639502E-2"/>
          <c:y val="6.2256809338521402E-2"/>
          <c:w val="0.9452146174035938"/>
          <c:h val="0.73964112462595877"/>
        </c:manualLayout>
      </c:layout>
      <c:lineChart>
        <c:grouping val="standard"/>
        <c:varyColors val="0"/>
        <c:ser>
          <c:idx val="0"/>
          <c:order val="0"/>
          <c:tx>
            <c:strRef>
              <c:f>'JDmetra+'!$B$5</c:f>
              <c:strCache>
                <c:ptCount val="1"/>
                <c:pt idx="0">
                  <c:v>乗用車原指数</c:v>
                </c:pt>
              </c:strCache>
            </c:strRef>
          </c:tx>
          <c:spPr>
            <a:ln w="28575" cap="rnd">
              <a:solidFill>
                <a:schemeClr val="accent4">
                  <a:lumMod val="50000"/>
                  <a:alpha val="59000"/>
                </a:schemeClr>
              </a:solidFill>
              <a:round/>
            </a:ln>
            <a:effectLst/>
          </c:spPr>
          <c:marker>
            <c:symbol val="none"/>
          </c:marker>
          <c:cat>
            <c:numRef>
              <c:f>'JDmetra+'!$A$6:$A$598</c:f>
              <c:numCache>
                <c:formatCode>yyyy"年"m"月";@</c:formatCode>
                <c:ptCount val="593"/>
                <c:pt idx="0">
                  <c:v>28491</c:v>
                </c:pt>
                <c:pt idx="1">
                  <c:v>28522</c:v>
                </c:pt>
                <c:pt idx="2">
                  <c:v>28550</c:v>
                </c:pt>
                <c:pt idx="3">
                  <c:v>28581</c:v>
                </c:pt>
                <c:pt idx="4">
                  <c:v>28611</c:v>
                </c:pt>
                <c:pt idx="5">
                  <c:v>28642</c:v>
                </c:pt>
                <c:pt idx="6">
                  <c:v>28672</c:v>
                </c:pt>
                <c:pt idx="7">
                  <c:v>28703</c:v>
                </c:pt>
                <c:pt idx="8">
                  <c:v>28734</c:v>
                </c:pt>
                <c:pt idx="9">
                  <c:v>28764</c:v>
                </c:pt>
                <c:pt idx="10">
                  <c:v>28795</c:v>
                </c:pt>
                <c:pt idx="11">
                  <c:v>28825</c:v>
                </c:pt>
                <c:pt idx="12">
                  <c:v>28856</c:v>
                </c:pt>
                <c:pt idx="13">
                  <c:v>28887</c:v>
                </c:pt>
                <c:pt idx="14">
                  <c:v>28915</c:v>
                </c:pt>
                <c:pt idx="15">
                  <c:v>28946</c:v>
                </c:pt>
                <c:pt idx="16">
                  <c:v>28976</c:v>
                </c:pt>
                <c:pt idx="17">
                  <c:v>29007</c:v>
                </c:pt>
                <c:pt idx="18">
                  <c:v>29037</c:v>
                </c:pt>
                <c:pt idx="19">
                  <c:v>29068</c:v>
                </c:pt>
                <c:pt idx="20">
                  <c:v>29099</c:v>
                </c:pt>
                <c:pt idx="21">
                  <c:v>29129</c:v>
                </c:pt>
                <c:pt idx="22">
                  <c:v>29160</c:v>
                </c:pt>
                <c:pt idx="23">
                  <c:v>29190</c:v>
                </c:pt>
                <c:pt idx="24">
                  <c:v>29221</c:v>
                </c:pt>
                <c:pt idx="25">
                  <c:v>29252</c:v>
                </c:pt>
                <c:pt idx="26">
                  <c:v>29281</c:v>
                </c:pt>
                <c:pt idx="27">
                  <c:v>29312</c:v>
                </c:pt>
                <c:pt idx="28">
                  <c:v>29342</c:v>
                </c:pt>
                <c:pt idx="29">
                  <c:v>29373</c:v>
                </c:pt>
                <c:pt idx="30">
                  <c:v>29403</c:v>
                </c:pt>
                <c:pt idx="31">
                  <c:v>29434</c:v>
                </c:pt>
                <c:pt idx="32">
                  <c:v>29465</c:v>
                </c:pt>
                <c:pt idx="33">
                  <c:v>29495</c:v>
                </c:pt>
                <c:pt idx="34">
                  <c:v>29526</c:v>
                </c:pt>
                <c:pt idx="35">
                  <c:v>29556</c:v>
                </c:pt>
                <c:pt idx="36">
                  <c:v>29587</c:v>
                </c:pt>
                <c:pt idx="37">
                  <c:v>29618</c:v>
                </c:pt>
                <c:pt idx="38">
                  <c:v>29646</c:v>
                </c:pt>
                <c:pt idx="39">
                  <c:v>29677</c:v>
                </c:pt>
                <c:pt idx="40">
                  <c:v>29707</c:v>
                </c:pt>
                <c:pt idx="41">
                  <c:v>29738</c:v>
                </c:pt>
                <c:pt idx="42">
                  <c:v>29768</c:v>
                </c:pt>
                <c:pt idx="43">
                  <c:v>29799</c:v>
                </c:pt>
                <c:pt idx="44">
                  <c:v>29830</c:v>
                </c:pt>
                <c:pt idx="45">
                  <c:v>29860</c:v>
                </c:pt>
                <c:pt idx="46">
                  <c:v>29891</c:v>
                </c:pt>
                <c:pt idx="47">
                  <c:v>29921</c:v>
                </c:pt>
                <c:pt idx="48">
                  <c:v>29952</c:v>
                </c:pt>
                <c:pt idx="49">
                  <c:v>29983</c:v>
                </c:pt>
                <c:pt idx="50">
                  <c:v>30011</c:v>
                </c:pt>
                <c:pt idx="51">
                  <c:v>30042</c:v>
                </c:pt>
                <c:pt idx="52">
                  <c:v>30072</c:v>
                </c:pt>
                <c:pt idx="53">
                  <c:v>30103</c:v>
                </c:pt>
                <c:pt idx="54">
                  <c:v>30133</c:v>
                </c:pt>
                <c:pt idx="55">
                  <c:v>30164</c:v>
                </c:pt>
                <c:pt idx="56">
                  <c:v>30195</c:v>
                </c:pt>
                <c:pt idx="57">
                  <c:v>30225</c:v>
                </c:pt>
                <c:pt idx="58">
                  <c:v>30256</c:v>
                </c:pt>
                <c:pt idx="59">
                  <c:v>30286</c:v>
                </c:pt>
                <c:pt idx="60">
                  <c:v>30317</c:v>
                </c:pt>
                <c:pt idx="61">
                  <c:v>30348</c:v>
                </c:pt>
                <c:pt idx="62">
                  <c:v>30376</c:v>
                </c:pt>
                <c:pt idx="63">
                  <c:v>30407</c:v>
                </c:pt>
                <c:pt idx="64">
                  <c:v>30437</c:v>
                </c:pt>
                <c:pt idx="65">
                  <c:v>30468</c:v>
                </c:pt>
                <c:pt idx="66">
                  <c:v>30498</c:v>
                </c:pt>
                <c:pt idx="67">
                  <c:v>30529</c:v>
                </c:pt>
                <c:pt idx="68">
                  <c:v>30560</c:v>
                </c:pt>
                <c:pt idx="69">
                  <c:v>30590</c:v>
                </c:pt>
                <c:pt idx="70">
                  <c:v>30621</c:v>
                </c:pt>
                <c:pt idx="71">
                  <c:v>30651</c:v>
                </c:pt>
                <c:pt idx="72">
                  <c:v>30682</c:v>
                </c:pt>
                <c:pt idx="73">
                  <c:v>30713</c:v>
                </c:pt>
                <c:pt idx="74">
                  <c:v>30742</c:v>
                </c:pt>
                <c:pt idx="75">
                  <c:v>30773</c:v>
                </c:pt>
                <c:pt idx="76">
                  <c:v>30803</c:v>
                </c:pt>
                <c:pt idx="77">
                  <c:v>30834</c:v>
                </c:pt>
                <c:pt idx="78">
                  <c:v>30864</c:v>
                </c:pt>
                <c:pt idx="79">
                  <c:v>30895</c:v>
                </c:pt>
                <c:pt idx="80">
                  <c:v>30926</c:v>
                </c:pt>
                <c:pt idx="81">
                  <c:v>30956</c:v>
                </c:pt>
                <c:pt idx="82">
                  <c:v>30987</c:v>
                </c:pt>
                <c:pt idx="83">
                  <c:v>31017</c:v>
                </c:pt>
                <c:pt idx="84">
                  <c:v>31048</c:v>
                </c:pt>
                <c:pt idx="85">
                  <c:v>31079</c:v>
                </c:pt>
                <c:pt idx="86">
                  <c:v>31107</c:v>
                </c:pt>
                <c:pt idx="87">
                  <c:v>31138</c:v>
                </c:pt>
                <c:pt idx="88">
                  <c:v>31168</c:v>
                </c:pt>
                <c:pt idx="89">
                  <c:v>31199</c:v>
                </c:pt>
                <c:pt idx="90">
                  <c:v>31229</c:v>
                </c:pt>
                <c:pt idx="91">
                  <c:v>31260</c:v>
                </c:pt>
                <c:pt idx="92">
                  <c:v>31291</c:v>
                </c:pt>
                <c:pt idx="93">
                  <c:v>31321</c:v>
                </c:pt>
                <c:pt idx="94">
                  <c:v>31352</c:v>
                </c:pt>
                <c:pt idx="95">
                  <c:v>31382</c:v>
                </c:pt>
                <c:pt idx="96">
                  <c:v>31413</c:v>
                </c:pt>
                <c:pt idx="97">
                  <c:v>31444</c:v>
                </c:pt>
                <c:pt idx="98">
                  <c:v>31472</c:v>
                </c:pt>
                <c:pt idx="99">
                  <c:v>31503</c:v>
                </c:pt>
                <c:pt idx="100">
                  <c:v>31533</c:v>
                </c:pt>
                <c:pt idx="101">
                  <c:v>31564</c:v>
                </c:pt>
                <c:pt idx="102">
                  <c:v>31594</c:v>
                </c:pt>
                <c:pt idx="103">
                  <c:v>31625</c:v>
                </c:pt>
                <c:pt idx="104">
                  <c:v>31656</c:v>
                </c:pt>
                <c:pt idx="105">
                  <c:v>31686</c:v>
                </c:pt>
                <c:pt idx="106">
                  <c:v>31717</c:v>
                </c:pt>
                <c:pt idx="107">
                  <c:v>31747</c:v>
                </c:pt>
                <c:pt idx="108">
                  <c:v>31778</c:v>
                </c:pt>
                <c:pt idx="109">
                  <c:v>31809</c:v>
                </c:pt>
                <c:pt idx="110">
                  <c:v>31837</c:v>
                </c:pt>
                <c:pt idx="111">
                  <c:v>31868</c:v>
                </c:pt>
                <c:pt idx="112">
                  <c:v>31898</c:v>
                </c:pt>
                <c:pt idx="113">
                  <c:v>31929</c:v>
                </c:pt>
                <c:pt idx="114">
                  <c:v>31959</c:v>
                </c:pt>
                <c:pt idx="115">
                  <c:v>31990</c:v>
                </c:pt>
                <c:pt idx="116">
                  <c:v>32021</c:v>
                </c:pt>
                <c:pt idx="117">
                  <c:v>32051</c:v>
                </c:pt>
                <c:pt idx="118">
                  <c:v>32082</c:v>
                </c:pt>
                <c:pt idx="119">
                  <c:v>32112</c:v>
                </c:pt>
                <c:pt idx="120">
                  <c:v>32143</c:v>
                </c:pt>
                <c:pt idx="121">
                  <c:v>32174</c:v>
                </c:pt>
                <c:pt idx="122">
                  <c:v>32203</c:v>
                </c:pt>
                <c:pt idx="123">
                  <c:v>32234</c:v>
                </c:pt>
                <c:pt idx="124">
                  <c:v>32264</c:v>
                </c:pt>
                <c:pt idx="125">
                  <c:v>32295</c:v>
                </c:pt>
                <c:pt idx="126">
                  <c:v>32325</c:v>
                </c:pt>
                <c:pt idx="127">
                  <c:v>32356</c:v>
                </c:pt>
                <c:pt idx="128">
                  <c:v>32387</c:v>
                </c:pt>
                <c:pt idx="129">
                  <c:v>32417</c:v>
                </c:pt>
                <c:pt idx="130">
                  <c:v>32448</c:v>
                </c:pt>
                <c:pt idx="131">
                  <c:v>32478</c:v>
                </c:pt>
                <c:pt idx="132">
                  <c:v>32509</c:v>
                </c:pt>
                <c:pt idx="133">
                  <c:v>32540</c:v>
                </c:pt>
                <c:pt idx="134">
                  <c:v>32568</c:v>
                </c:pt>
                <c:pt idx="135">
                  <c:v>32599</c:v>
                </c:pt>
                <c:pt idx="136">
                  <c:v>32629</c:v>
                </c:pt>
                <c:pt idx="137">
                  <c:v>32660</c:v>
                </c:pt>
                <c:pt idx="138">
                  <c:v>32690</c:v>
                </c:pt>
                <c:pt idx="139">
                  <c:v>32721</c:v>
                </c:pt>
                <c:pt idx="140">
                  <c:v>32752</c:v>
                </c:pt>
                <c:pt idx="141">
                  <c:v>32782</c:v>
                </c:pt>
                <c:pt idx="142">
                  <c:v>32813</c:v>
                </c:pt>
                <c:pt idx="143">
                  <c:v>32843</c:v>
                </c:pt>
                <c:pt idx="144">
                  <c:v>32874</c:v>
                </c:pt>
                <c:pt idx="145">
                  <c:v>32905</c:v>
                </c:pt>
                <c:pt idx="146">
                  <c:v>32933</c:v>
                </c:pt>
                <c:pt idx="147">
                  <c:v>32964</c:v>
                </c:pt>
                <c:pt idx="148">
                  <c:v>32994</c:v>
                </c:pt>
                <c:pt idx="149">
                  <c:v>33025</c:v>
                </c:pt>
                <c:pt idx="150">
                  <c:v>33055</c:v>
                </c:pt>
                <c:pt idx="151">
                  <c:v>33086</c:v>
                </c:pt>
                <c:pt idx="152">
                  <c:v>33117</c:v>
                </c:pt>
                <c:pt idx="153">
                  <c:v>33147</c:v>
                </c:pt>
                <c:pt idx="154">
                  <c:v>33178</c:v>
                </c:pt>
                <c:pt idx="155">
                  <c:v>33208</c:v>
                </c:pt>
                <c:pt idx="156">
                  <c:v>33239</c:v>
                </c:pt>
                <c:pt idx="157">
                  <c:v>33270</c:v>
                </c:pt>
                <c:pt idx="158">
                  <c:v>33298</c:v>
                </c:pt>
                <c:pt idx="159">
                  <c:v>33329</c:v>
                </c:pt>
                <c:pt idx="160">
                  <c:v>33359</c:v>
                </c:pt>
                <c:pt idx="161">
                  <c:v>33390</c:v>
                </c:pt>
                <c:pt idx="162">
                  <c:v>33420</c:v>
                </c:pt>
                <c:pt idx="163">
                  <c:v>33451</c:v>
                </c:pt>
                <c:pt idx="164">
                  <c:v>33482</c:v>
                </c:pt>
                <c:pt idx="165">
                  <c:v>33512</c:v>
                </c:pt>
                <c:pt idx="166">
                  <c:v>33543</c:v>
                </c:pt>
                <c:pt idx="167">
                  <c:v>33573</c:v>
                </c:pt>
                <c:pt idx="168">
                  <c:v>33604</c:v>
                </c:pt>
                <c:pt idx="169">
                  <c:v>33635</c:v>
                </c:pt>
                <c:pt idx="170">
                  <c:v>33664</c:v>
                </c:pt>
                <c:pt idx="171">
                  <c:v>33695</c:v>
                </c:pt>
                <c:pt idx="172">
                  <c:v>33725</c:v>
                </c:pt>
                <c:pt idx="173">
                  <c:v>33756</c:v>
                </c:pt>
                <c:pt idx="174">
                  <c:v>33786</c:v>
                </c:pt>
                <c:pt idx="175">
                  <c:v>33817</c:v>
                </c:pt>
                <c:pt idx="176">
                  <c:v>33848</c:v>
                </c:pt>
                <c:pt idx="177">
                  <c:v>33878</c:v>
                </c:pt>
                <c:pt idx="178">
                  <c:v>33909</c:v>
                </c:pt>
                <c:pt idx="179">
                  <c:v>33939</c:v>
                </c:pt>
                <c:pt idx="180">
                  <c:v>33970</c:v>
                </c:pt>
                <c:pt idx="181">
                  <c:v>34001</c:v>
                </c:pt>
                <c:pt idx="182">
                  <c:v>34029</c:v>
                </c:pt>
                <c:pt idx="183">
                  <c:v>34060</c:v>
                </c:pt>
                <c:pt idx="184">
                  <c:v>34090</c:v>
                </c:pt>
                <c:pt idx="185">
                  <c:v>34121</c:v>
                </c:pt>
                <c:pt idx="186">
                  <c:v>34151</c:v>
                </c:pt>
                <c:pt idx="187">
                  <c:v>34182</c:v>
                </c:pt>
                <c:pt idx="188">
                  <c:v>34213</c:v>
                </c:pt>
                <c:pt idx="189">
                  <c:v>34243</c:v>
                </c:pt>
                <c:pt idx="190">
                  <c:v>34274</c:v>
                </c:pt>
                <c:pt idx="191">
                  <c:v>34304</c:v>
                </c:pt>
                <c:pt idx="192">
                  <c:v>34335</c:v>
                </c:pt>
                <c:pt idx="193">
                  <c:v>34366</c:v>
                </c:pt>
                <c:pt idx="194">
                  <c:v>34394</c:v>
                </c:pt>
                <c:pt idx="195">
                  <c:v>34425</c:v>
                </c:pt>
                <c:pt idx="196">
                  <c:v>34455</c:v>
                </c:pt>
                <c:pt idx="197">
                  <c:v>34486</c:v>
                </c:pt>
                <c:pt idx="198">
                  <c:v>34516</c:v>
                </c:pt>
                <c:pt idx="199">
                  <c:v>34547</c:v>
                </c:pt>
                <c:pt idx="200">
                  <c:v>34578</c:v>
                </c:pt>
                <c:pt idx="201">
                  <c:v>34608</c:v>
                </c:pt>
                <c:pt idx="202">
                  <c:v>34639</c:v>
                </c:pt>
                <c:pt idx="203">
                  <c:v>34669</c:v>
                </c:pt>
                <c:pt idx="204">
                  <c:v>34700</c:v>
                </c:pt>
                <c:pt idx="205">
                  <c:v>34731</c:v>
                </c:pt>
                <c:pt idx="206">
                  <c:v>34759</c:v>
                </c:pt>
                <c:pt idx="207">
                  <c:v>34790</c:v>
                </c:pt>
                <c:pt idx="208">
                  <c:v>34820</c:v>
                </c:pt>
                <c:pt idx="209">
                  <c:v>34851</c:v>
                </c:pt>
                <c:pt idx="210">
                  <c:v>34881</c:v>
                </c:pt>
                <c:pt idx="211">
                  <c:v>34912</c:v>
                </c:pt>
                <c:pt idx="212">
                  <c:v>34943</c:v>
                </c:pt>
                <c:pt idx="213">
                  <c:v>34973</c:v>
                </c:pt>
                <c:pt idx="214">
                  <c:v>35004</c:v>
                </c:pt>
                <c:pt idx="215">
                  <c:v>35034</c:v>
                </c:pt>
                <c:pt idx="216">
                  <c:v>35065</c:v>
                </c:pt>
                <c:pt idx="217">
                  <c:v>35096</c:v>
                </c:pt>
                <c:pt idx="218">
                  <c:v>35125</c:v>
                </c:pt>
                <c:pt idx="219">
                  <c:v>35156</c:v>
                </c:pt>
                <c:pt idx="220">
                  <c:v>35186</c:v>
                </c:pt>
                <c:pt idx="221">
                  <c:v>35217</c:v>
                </c:pt>
                <c:pt idx="222">
                  <c:v>35247</c:v>
                </c:pt>
                <c:pt idx="223">
                  <c:v>35278</c:v>
                </c:pt>
                <c:pt idx="224">
                  <c:v>35309</c:v>
                </c:pt>
                <c:pt idx="225">
                  <c:v>35339</c:v>
                </c:pt>
                <c:pt idx="226">
                  <c:v>35370</c:v>
                </c:pt>
                <c:pt idx="227">
                  <c:v>35400</c:v>
                </c:pt>
                <c:pt idx="228">
                  <c:v>35431</c:v>
                </c:pt>
                <c:pt idx="229">
                  <c:v>35462</c:v>
                </c:pt>
                <c:pt idx="230">
                  <c:v>35490</c:v>
                </c:pt>
                <c:pt idx="231">
                  <c:v>35521</c:v>
                </c:pt>
                <c:pt idx="232">
                  <c:v>35551</c:v>
                </c:pt>
                <c:pt idx="233">
                  <c:v>35582</c:v>
                </c:pt>
                <c:pt idx="234">
                  <c:v>35612</c:v>
                </c:pt>
                <c:pt idx="235">
                  <c:v>35643</c:v>
                </c:pt>
                <c:pt idx="236">
                  <c:v>35674</c:v>
                </c:pt>
                <c:pt idx="237">
                  <c:v>35704</c:v>
                </c:pt>
                <c:pt idx="238">
                  <c:v>35735</c:v>
                </c:pt>
                <c:pt idx="239">
                  <c:v>35765</c:v>
                </c:pt>
                <c:pt idx="240">
                  <c:v>35796</c:v>
                </c:pt>
                <c:pt idx="241">
                  <c:v>35827</c:v>
                </c:pt>
                <c:pt idx="242">
                  <c:v>35855</c:v>
                </c:pt>
                <c:pt idx="243">
                  <c:v>35886</c:v>
                </c:pt>
                <c:pt idx="244">
                  <c:v>35916</c:v>
                </c:pt>
                <c:pt idx="245">
                  <c:v>35947</c:v>
                </c:pt>
                <c:pt idx="246">
                  <c:v>35977</c:v>
                </c:pt>
                <c:pt idx="247">
                  <c:v>36008</c:v>
                </c:pt>
                <c:pt idx="248">
                  <c:v>36039</c:v>
                </c:pt>
                <c:pt idx="249">
                  <c:v>36069</c:v>
                </c:pt>
                <c:pt idx="250">
                  <c:v>36100</c:v>
                </c:pt>
                <c:pt idx="251">
                  <c:v>36130</c:v>
                </c:pt>
                <c:pt idx="252">
                  <c:v>36161</c:v>
                </c:pt>
                <c:pt idx="253">
                  <c:v>36192</c:v>
                </c:pt>
                <c:pt idx="254">
                  <c:v>36220</c:v>
                </c:pt>
                <c:pt idx="255">
                  <c:v>36251</c:v>
                </c:pt>
                <c:pt idx="256">
                  <c:v>36281</c:v>
                </c:pt>
                <c:pt idx="257">
                  <c:v>36312</c:v>
                </c:pt>
                <c:pt idx="258">
                  <c:v>36342</c:v>
                </c:pt>
                <c:pt idx="259">
                  <c:v>36373</c:v>
                </c:pt>
                <c:pt idx="260">
                  <c:v>36404</c:v>
                </c:pt>
                <c:pt idx="261">
                  <c:v>36434</c:v>
                </c:pt>
                <c:pt idx="262">
                  <c:v>36465</c:v>
                </c:pt>
                <c:pt idx="263">
                  <c:v>36495</c:v>
                </c:pt>
                <c:pt idx="264">
                  <c:v>36526</c:v>
                </c:pt>
                <c:pt idx="265">
                  <c:v>36557</c:v>
                </c:pt>
                <c:pt idx="266">
                  <c:v>36586</c:v>
                </c:pt>
                <c:pt idx="267">
                  <c:v>36617</c:v>
                </c:pt>
                <c:pt idx="268">
                  <c:v>36647</c:v>
                </c:pt>
                <c:pt idx="269">
                  <c:v>36678</c:v>
                </c:pt>
                <c:pt idx="270">
                  <c:v>36708</c:v>
                </c:pt>
                <c:pt idx="271">
                  <c:v>36739</c:v>
                </c:pt>
                <c:pt idx="272">
                  <c:v>36770</c:v>
                </c:pt>
                <c:pt idx="273">
                  <c:v>36800</c:v>
                </c:pt>
                <c:pt idx="274">
                  <c:v>36831</c:v>
                </c:pt>
                <c:pt idx="275">
                  <c:v>36861</c:v>
                </c:pt>
                <c:pt idx="276">
                  <c:v>36892</c:v>
                </c:pt>
                <c:pt idx="277">
                  <c:v>36923</c:v>
                </c:pt>
                <c:pt idx="278">
                  <c:v>36951</c:v>
                </c:pt>
                <c:pt idx="279">
                  <c:v>36982</c:v>
                </c:pt>
                <c:pt idx="280">
                  <c:v>37012</c:v>
                </c:pt>
                <c:pt idx="281">
                  <c:v>37043</c:v>
                </c:pt>
                <c:pt idx="282">
                  <c:v>37073</c:v>
                </c:pt>
                <c:pt idx="283">
                  <c:v>37104</c:v>
                </c:pt>
                <c:pt idx="284">
                  <c:v>37135</c:v>
                </c:pt>
                <c:pt idx="285">
                  <c:v>37165</c:v>
                </c:pt>
                <c:pt idx="286">
                  <c:v>37196</c:v>
                </c:pt>
                <c:pt idx="287">
                  <c:v>37226</c:v>
                </c:pt>
                <c:pt idx="288">
                  <c:v>37257</c:v>
                </c:pt>
                <c:pt idx="289">
                  <c:v>37288</c:v>
                </c:pt>
                <c:pt idx="290">
                  <c:v>37316</c:v>
                </c:pt>
                <c:pt idx="291">
                  <c:v>37347</c:v>
                </c:pt>
                <c:pt idx="292">
                  <c:v>37377</c:v>
                </c:pt>
                <c:pt idx="293">
                  <c:v>37408</c:v>
                </c:pt>
                <c:pt idx="294">
                  <c:v>37438</c:v>
                </c:pt>
                <c:pt idx="295">
                  <c:v>37469</c:v>
                </c:pt>
                <c:pt idx="296">
                  <c:v>37500</c:v>
                </c:pt>
                <c:pt idx="297">
                  <c:v>37530</c:v>
                </c:pt>
                <c:pt idx="298">
                  <c:v>37561</c:v>
                </c:pt>
                <c:pt idx="299">
                  <c:v>37591</c:v>
                </c:pt>
                <c:pt idx="300">
                  <c:v>37622</c:v>
                </c:pt>
                <c:pt idx="301">
                  <c:v>37653</c:v>
                </c:pt>
                <c:pt idx="302">
                  <c:v>37681</c:v>
                </c:pt>
                <c:pt idx="303">
                  <c:v>37712</c:v>
                </c:pt>
                <c:pt idx="304">
                  <c:v>37742</c:v>
                </c:pt>
                <c:pt idx="305">
                  <c:v>37773</c:v>
                </c:pt>
                <c:pt idx="306">
                  <c:v>37803</c:v>
                </c:pt>
                <c:pt idx="307">
                  <c:v>37834</c:v>
                </c:pt>
                <c:pt idx="308">
                  <c:v>37865</c:v>
                </c:pt>
                <c:pt idx="309">
                  <c:v>37895</c:v>
                </c:pt>
                <c:pt idx="310">
                  <c:v>37926</c:v>
                </c:pt>
                <c:pt idx="311">
                  <c:v>37956</c:v>
                </c:pt>
                <c:pt idx="312">
                  <c:v>37987</c:v>
                </c:pt>
                <c:pt idx="313">
                  <c:v>38018</c:v>
                </c:pt>
                <c:pt idx="314">
                  <c:v>38047</c:v>
                </c:pt>
                <c:pt idx="315">
                  <c:v>38078</c:v>
                </c:pt>
                <c:pt idx="316">
                  <c:v>38108</c:v>
                </c:pt>
                <c:pt idx="317">
                  <c:v>38139</c:v>
                </c:pt>
                <c:pt idx="318">
                  <c:v>38169</c:v>
                </c:pt>
                <c:pt idx="319">
                  <c:v>38200</c:v>
                </c:pt>
                <c:pt idx="320">
                  <c:v>38231</c:v>
                </c:pt>
                <c:pt idx="321">
                  <c:v>38261</c:v>
                </c:pt>
                <c:pt idx="322">
                  <c:v>38292</c:v>
                </c:pt>
                <c:pt idx="323">
                  <c:v>38322</c:v>
                </c:pt>
                <c:pt idx="324">
                  <c:v>38353</c:v>
                </c:pt>
                <c:pt idx="325">
                  <c:v>38384</c:v>
                </c:pt>
                <c:pt idx="326">
                  <c:v>38412</c:v>
                </c:pt>
                <c:pt idx="327">
                  <c:v>38443</c:v>
                </c:pt>
                <c:pt idx="328">
                  <c:v>38473</c:v>
                </c:pt>
                <c:pt idx="329">
                  <c:v>38504</c:v>
                </c:pt>
                <c:pt idx="330">
                  <c:v>38534</c:v>
                </c:pt>
                <c:pt idx="331">
                  <c:v>38565</c:v>
                </c:pt>
                <c:pt idx="332">
                  <c:v>38596</c:v>
                </c:pt>
                <c:pt idx="333">
                  <c:v>38626</c:v>
                </c:pt>
                <c:pt idx="334">
                  <c:v>38657</c:v>
                </c:pt>
                <c:pt idx="335">
                  <c:v>38687</c:v>
                </c:pt>
                <c:pt idx="336">
                  <c:v>38718</c:v>
                </c:pt>
                <c:pt idx="337">
                  <c:v>38749</c:v>
                </c:pt>
                <c:pt idx="338">
                  <c:v>38777</c:v>
                </c:pt>
                <c:pt idx="339">
                  <c:v>38808</c:v>
                </c:pt>
                <c:pt idx="340">
                  <c:v>38838</c:v>
                </c:pt>
                <c:pt idx="341">
                  <c:v>38869</c:v>
                </c:pt>
                <c:pt idx="342">
                  <c:v>38899</c:v>
                </c:pt>
                <c:pt idx="343">
                  <c:v>38930</c:v>
                </c:pt>
                <c:pt idx="344">
                  <c:v>38961</c:v>
                </c:pt>
                <c:pt idx="345">
                  <c:v>38991</c:v>
                </c:pt>
                <c:pt idx="346">
                  <c:v>39022</c:v>
                </c:pt>
                <c:pt idx="347">
                  <c:v>39052</c:v>
                </c:pt>
                <c:pt idx="348">
                  <c:v>39083</c:v>
                </c:pt>
                <c:pt idx="349">
                  <c:v>39114</c:v>
                </c:pt>
                <c:pt idx="350">
                  <c:v>39142</c:v>
                </c:pt>
                <c:pt idx="351">
                  <c:v>39173</c:v>
                </c:pt>
                <c:pt idx="352">
                  <c:v>39203</c:v>
                </c:pt>
                <c:pt idx="353">
                  <c:v>39234</c:v>
                </c:pt>
                <c:pt idx="354">
                  <c:v>39264</c:v>
                </c:pt>
                <c:pt idx="355">
                  <c:v>39295</c:v>
                </c:pt>
                <c:pt idx="356">
                  <c:v>39326</c:v>
                </c:pt>
                <c:pt idx="357">
                  <c:v>39356</c:v>
                </c:pt>
                <c:pt idx="358">
                  <c:v>39387</c:v>
                </c:pt>
                <c:pt idx="359">
                  <c:v>39417</c:v>
                </c:pt>
                <c:pt idx="360">
                  <c:v>39448</c:v>
                </c:pt>
                <c:pt idx="361">
                  <c:v>39479</c:v>
                </c:pt>
                <c:pt idx="362">
                  <c:v>39508</c:v>
                </c:pt>
                <c:pt idx="363">
                  <c:v>39539</c:v>
                </c:pt>
                <c:pt idx="364">
                  <c:v>39569</c:v>
                </c:pt>
                <c:pt idx="365">
                  <c:v>39600</c:v>
                </c:pt>
                <c:pt idx="366">
                  <c:v>39630</c:v>
                </c:pt>
                <c:pt idx="367">
                  <c:v>39661</c:v>
                </c:pt>
                <c:pt idx="368">
                  <c:v>39692</c:v>
                </c:pt>
                <c:pt idx="369">
                  <c:v>39722</c:v>
                </c:pt>
                <c:pt idx="370">
                  <c:v>39753</c:v>
                </c:pt>
                <c:pt idx="371">
                  <c:v>39783</c:v>
                </c:pt>
                <c:pt idx="372">
                  <c:v>39814</c:v>
                </c:pt>
                <c:pt idx="373">
                  <c:v>39845</c:v>
                </c:pt>
                <c:pt idx="374">
                  <c:v>39873</c:v>
                </c:pt>
                <c:pt idx="375">
                  <c:v>39904</c:v>
                </c:pt>
                <c:pt idx="376">
                  <c:v>39934</c:v>
                </c:pt>
                <c:pt idx="377">
                  <c:v>39965</c:v>
                </c:pt>
                <c:pt idx="378">
                  <c:v>39995</c:v>
                </c:pt>
                <c:pt idx="379">
                  <c:v>40026</c:v>
                </c:pt>
                <c:pt idx="380">
                  <c:v>40057</c:v>
                </c:pt>
                <c:pt idx="381">
                  <c:v>40087</c:v>
                </c:pt>
                <c:pt idx="382">
                  <c:v>40118</c:v>
                </c:pt>
                <c:pt idx="383">
                  <c:v>40148</c:v>
                </c:pt>
                <c:pt idx="384">
                  <c:v>40179</c:v>
                </c:pt>
                <c:pt idx="385">
                  <c:v>40210</c:v>
                </c:pt>
                <c:pt idx="386">
                  <c:v>40238</c:v>
                </c:pt>
                <c:pt idx="387">
                  <c:v>40269</c:v>
                </c:pt>
                <c:pt idx="388">
                  <c:v>40299</c:v>
                </c:pt>
                <c:pt idx="389">
                  <c:v>40330</c:v>
                </c:pt>
                <c:pt idx="390">
                  <c:v>40360</c:v>
                </c:pt>
                <c:pt idx="391">
                  <c:v>40391</c:v>
                </c:pt>
                <c:pt idx="392">
                  <c:v>40422</c:v>
                </c:pt>
                <c:pt idx="393">
                  <c:v>40452</c:v>
                </c:pt>
                <c:pt idx="394">
                  <c:v>40483</c:v>
                </c:pt>
                <c:pt idx="395">
                  <c:v>40513</c:v>
                </c:pt>
                <c:pt idx="396">
                  <c:v>40544</c:v>
                </c:pt>
                <c:pt idx="397">
                  <c:v>40575</c:v>
                </c:pt>
                <c:pt idx="398">
                  <c:v>40603</c:v>
                </c:pt>
                <c:pt idx="399">
                  <c:v>40634</c:v>
                </c:pt>
                <c:pt idx="400">
                  <c:v>40664</c:v>
                </c:pt>
                <c:pt idx="401">
                  <c:v>40695</c:v>
                </c:pt>
                <c:pt idx="402">
                  <c:v>40725</c:v>
                </c:pt>
                <c:pt idx="403">
                  <c:v>40756</c:v>
                </c:pt>
                <c:pt idx="404">
                  <c:v>40787</c:v>
                </c:pt>
                <c:pt idx="405">
                  <c:v>40817</c:v>
                </c:pt>
                <c:pt idx="406">
                  <c:v>40848</c:v>
                </c:pt>
                <c:pt idx="407">
                  <c:v>40878</c:v>
                </c:pt>
                <c:pt idx="408">
                  <c:v>40909</c:v>
                </c:pt>
                <c:pt idx="409">
                  <c:v>40940</c:v>
                </c:pt>
                <c:pt idx="410">
                  <c:v>40969</c:v>
                </c:pt>
                <c:pt idx="411">
                  <c:v>41000</c:v>
                </c:pt>
                <c:pt idx="412">
                  <c:v>41030</c:v>
                </c:pt>
                <c:pt idx="413">
                  <c:v>41061</c:v>
                </c:pt>
                <c:pt idx="414">
                  <c:v>41091</c:v>
                </c:pt>
                <c:pt idx="415">
                  <c:v>41122</c:v>
                </c:pt>
                <c:pt idx="416">
                  <c:v>41153</c:v>
                </c:pt>
                <c:pt idx="417">
                  <c:v>41183</c:v>
                </c:pt>
                <c:pt idx="418">
                  <c:v>41214</c:v>
                </c:pt>
                <c:pt idx="419">
                  <c:v>41244</c:v>
                </c:pt>
                <c:pt idx="420">
                  <c:v>41275</c:v>
                </c:pt>
                <c:pt idx="421">
                  <c:v>41306</c:v>
                </c:pt>
                <c:pt idx="422">
                  <c:v>41334</c:v>
                </c:pt>
                <c:pt idx="423">
                  <c:v>41365</c:v>
                </c:pt>
                <c:pt idx="424">
                  <c:v>41395</c:v>
                </c:pt>
                <c:pt idx="425">
                  <c:v>41426</c:v>
                </c:pt>
                <c:pt idx="426">
                  <c:v>41456</c:v>
                </c:pt>
                <c:pt idx="427">
                  <c:v>41487</c:v>
                </c:pt>
                <c:pt idx="428">
                  <c:v>41518</c:v>
                </c:pt>
                <c:pt idx="429">
                  <c:v>41548</c:v>
                </c:pt>
                <c:pt idx="430">
                  <c:v>41579</c:v>
                </c:pt>
                <c:pt idx="431">
                  <c:v>41609</c:v>
                </c:pt>
                <c:pt idx="432">
                  <c:v>41640</c:v>
                </c:pt>
                <c:pt idx="433">
                  <c:v>41671</c:v>
                </c:pt>
                <c:pt idx="434">
                  <c:v>41699</c:v>
                </c:pt>
                <c:pt idx="435">
                  <c:v>41730</c:v>
                </c:pt>
                <c:pt idx="436">
                  <c:v>41760</c:v>
                </c:pt>
                <c:pt idx="437">
                  <c:v>41791</c:v>
                </c:pt>
                <c:pt idx="438">
                  <c:v>41821</c:v>
                </c:pt>
                <c:pt idx="439">
                  <c:v>41852</c:v>
                </c:pt>
                <c:pt idx="440">
                  <c:v>41883</c:v>
                </c:pt>
                <c:pt idx="441">
                  <c:v>41913</c:v>
                </c:pt>
                <c:pt idx="442">
                  <c:v>41944</c:v>
                </c:pt>
                <c:pt idx="443">
                  <c:v>41974</c:v>
                </c:pt>
                <c:pt idx="444">
                  <c:v>42005</c:v>
                </c:pt>
                <c:pt idx="445">
                  <c:v>42036</c:v>
                </c:pt>
                <c:pt idx="446">
                  <c:v>42064</c:v>
                </c:pt>
                <c:pt idx="447">
                  <c:v>42095</c:v>
                </c:pt>
                <c:pt idx="448">
                  <c:v>42125</c:v>
                </c:pt>
                <c:pt idx="449">
                  <c:v>42156</c:v>
                </c:pt>
                <c:pt idx="450">
                  <c:v>42186</c:v>
                </c:pt>
                <c:pt idx="451">
                  <c:v>42217</c:v>
                </c:pt>
                <c:pt idx="452">
                  <c:v>42248</c:v>
                </c:pt>
                <c:pt idx="453">
                  <c:v>42278</c:v>
                </c:pt>
                <c:pt idx="454">
                  <c:v>42309</c:v>
                </c:pt>
                <c:pt idx="455">
                  <c:v>42339</c:v>
                </c:pt>
                <c:pt idx="456">
                  <c:v>42370</c:v>
                </c:pt>
                <c:pt idx="457">
                  <c:v>42401</c:v>
                </c:pt>
                <c:pt idx="458">
                  <c:v>42430</c:v>
                </c:pt>
                <c:pt idx="459">
                  <c:v>42461</c:v>
                </c:pt>
                <c:pt idx="460">
                  <c:v>42491</c:v>
                </c:pt>
                <c:pt idx="461">
                  <c:v>42522</c:v>
                </c:pt>
                <c:pt idx="462">
                  <c:v>42552</c:v>
                </c:pt>
                <c:pt idx="463">
                  <c:v>42583</c:v>
                </c:pt>
                <c:pt idx="464">
                  <c:v>42614</c:v>
                </c:pt>
                <c:pt idx="465">
                  <c:v>42644</c:v>
                </c:pt>
                <c:pt idx="466">
                  <c:v>42675</c:v>
                </c:pt>
                <c:pt idx="467">
                  <c:v>42705</c:v>
                </c:pt>
                <c:pt idx="468">
                  <c:v>42736</c:v>
                </c:pt>
                <c:pt idx="469">
                  <c:v>42767</c:v>
                </c:pt>
                <c:pt idx="470">
                  <c:v>42795</c:v>
                </c:pt>
                <c:pt idx="471">
                  <c:v>42826</c:v>
                </c:pt>
                <c:pt idx="472">
                  <c:v>42856</c:v>
                </c:pt>
                <c:pt idx="473">
                  <c:v>42887</c:v>
                </c:pt>
                <c:pt idx="474">
                  <c:v>42917</c:v>
                </c:pt>
                <c:pt idx="475">
                  <c:v>42948</c:v>
                </c:pt>
                <c:pt idx="476">
                  <c:v>42979</c:v>
                </c:pt>
                <c:pt idx="477">
                  <c:v>43009</c:v>
                </c:pt>
                <c:pt idx="478">
                  <c:v>43040</c:v>
                </c:pt>
                <c:pt idx="479">
                  <c:v>43070</c:v>
                </c:pt>
                <c:pt idx="480">
                  <c:v>43101</c:v>
                </c:pt>
                <c:pt idx="481">
                  <c:v>43132</c:v>
                </c:pt>
                <c:pt idx="482">
                  <c:v>43160</c:v>
                </c:pt>
                <c:pt idx="483">
                  <c:v>43191</c:v>
                </c:pt>
                <c:pt idx="484">
                  <c:v>43221</c:v>
                </c:pt>
                <c:pt idx="485">
                  <c:v>43252</c:v>
                </c:pt>
                <c:pt idx="486">
                  <c:v>43282</c:v>
                </c:pt>
                <c:pt idx="487">
                  <c:v>43313</c:v>
                </c:pt>
                <c:pt idx="488">
                  <c:v>43344</c:v>
                </c:pt>
                <c:pt idx="489">
                  <c:v>43374</c:v>
                </c:pt>
                <c:pt idx="490">
                  <c:v>43405</c:v>
                </c:pt>
                <c:pt idx="491">
                  <c:v>43435</c:v>
                </c:pt>
                <c:pt idx="492">
                  <c:v>43466</c:v>
                </c:pt>
                <c:pt idx="493">
                  <c:v>43497</c:v>
                </c:pt>
                <c:pt idx="494">
                  <c:v>43525</c:v>
                </c:pt>
                <c:pt idx="495">
                  <c:v>43556</c:v>
                </c:pt>
                <c:pt idx="496">
                  <c:v>43586</c:v>
                </c:pt>
                <c:pt idx="497">
                  <c:v>43617</c:v>
                </c:pt>
                <c:pt idx="498">
                  <c:v>43647</c:v>
                </c:pt>
                <c:pt idx="499">
                  <c:v>43678</c:v>
                </c:pt>
                <c:pt idx="500">
                  <c:v>43709</c:v>
                </c:pt>
                <c:pt idx="501">
                  <c:v>43739</c:v>
                </c:pt>
                <c:pt idx="502">
                  <c:v>43770</c:v>
                </c:pt>
                <c:pt idx="503">
                  <c:v>43800</c:v>
                </c:pt>
                <c:pt idx="504">
                  <c:v>43831</c:v>
                </c:pt>
                <c:pt idx="505">
                  <c:v>43862</c:v>
                </c:pt>
                <c:pt idx="506">
                  <c:v>43891</c:v>
                </c:pt>
                <c:pt idx="507">
                  <c:v>43922</c:v>
                </c:pt>
                <c:pt idx="508">
                  <c:v>43952</c:v>
                </c:pt>
                <c:pt idx="509">
                  <c:v>43983</c:v>
                </c:pt>
                <c:pt idx="510">
                  <c:v>44013</c:v>
                </c:pt>
                <c:pt idx="511">
                  <c:v>44044</c:v>
                </c:pt>
                <c:pt idx="512">
                  <c:v>44075</c:v>
                </c:pt>
                <c:pt idx="513">
                  <c:v>44105</c:v>
                </c:pt>
                <c:pt idx="514">
                  <c:v>44136</c:v>
                </c:pt>
                <c:pt idx="515">
                  <c:v>44166</c:v>
                </c:pt>
                <c:pt idx="516">
                  <c:v>44197</c:v>
                </c:pt>
                <c:pt idx="517">
                  <c:v>44228</c:v>
                </c:pt>
                <c:pt idx="518">
                  <c:v>44256</c:v>
                </c:pt>
                <c:pt idx="519">
                  <c:v>44287</c:v>
                </c:pt>
                <c:pt idx="520">
                  <c:v>44317</c:v>
                </c:pt>
                <c:pt idx="521">
                  <c:v>44348</c:v>
                </c:pt>
                <c:pt idx="522">
                  <c:v>44378</c:v>
                </c:pt>
                <c:pt idx="523">
                  <c:v>44409</c:v>
                </c:pt>
                <c:pt idx="524">
                  <c:v>44440</c:v>
                </c:pt>
                <c:pt idx="525">
                  <c:v>44470</c:v>
                </c:pt>
                <c:pt idx="526">
                  <c:v>44501</c:v>
                </c:pt>
                <c:pt idx="527">
                  <c:v>44531</c:v>
                </c:pt>
                <c:pt idx="528">
                  <c:v>44562</c:v>
                </c:pt>
                <c:pt idx="529">
                  <c:v>44593</c:v>
                </c:pt>
                <c:pt idx="530">
                  <c:v>44621</c:v>
                </c:pt>
                <c:pt idx="531">
                  <c:v>44652</c:v>
                </c:pt>
                <c:pt idx="532">
                  <c:v>44682</c:v>
                </c:pt>
                <c:pt idx="533">
                  <c:v>44713</c:v>
                </c:pt>
                <c:pt idx="534">
                  <c:v>44743</c:v>
                </c:pt>
                <c:pt idx="535">
                  <c:v>44774</c:v>
                </c:pt>
                <c:pt idx="536">
                  <c:v>44805</c:v>
                </c:pt>
                <c:pt idx="537">
                  <c:v>44835</c:v>
                </c:pt>
                <c:pt idx="538">
                  <c:v>44866</c:v>
                </c:pt>
                <c:pt idx="539">
                  <c:v>44896</c:v>
                </c:pt>
                <c:pt idx="540">
                  <c:v>44927</c:v>
                </c:pt>
                <c:pt idx="541">
                  <c:v>44958</c:v>
                </c:pt>
                <c:pt idx="542">
                  <c:v>44986</c:v>
                </c:pt>
                <c:pt idx="543">
                  <c:v>45017</c:v>
                </c:pt>
                <c:pt idx="544">
                  <c:v>45047</c:v>
                </c:pt>
                <c:pt idx="545">
                  <c:v>45078</c:v>
                </c:pt>
                <c:pt idx="546">
                  <c:v>45108</c:v>
                </c:pt>
                <c:pt idx="547">
                  <c:v>45139</c:v>
                </c:pt>
                <c:pt idx="548">
                  <c:v>45170</c:v>
                </c:pt>
                <c:pt idx="549">
                  <c:v>45200</c:v>
                </c:pt>
                <c:pt idx="550">
                  <c:v>45231</c:v>
                </c:pt>
                <c:pt idx="551">
                  <c:v>45261</c:v>
                </c:pt>
                <c:pt idx="552">
                  <c:v>45292</c:v>
                </c:pt>
                <c:pt idx="553">
                  <c:v>45323</c:v>
                </c:pt>
                <c:pt idx="554">
                  <c:v>45352</c:v>
                </c:pt>
                <c:pt idx="555">
                  <c:v>45383</c:v>
                </c:pt>
                <c:pt idx="556">
                  <c:v>45413</c:v>
                </c:pt>
                <c:pt idx="557">
                  <c:v>45444</c:v>
                </c:pt>
                <c:pt idx="558">
                  <c:v>45474</c:v>
                </c:pt>
                <c:pt idx="559">
                  <c:v>45505</c:v>
                </c:pt>
                <c:pt idx="560">
                  <c:v>45536</c:v>
                </c:pt>
                <c:pt idx="561">
                  <c:v>45566</c:v>
                </c:pt>
                <c:pt idx="562">
                  <c:v>45597</c:v>
                </c:pt>
                <c:pt idx="563">
                  <c:v>45627</c:v>
                </c:pt>
                <c:pt idx="564">
                  <c:v>45658</c:v>
                </c:pt>
                <c:pt idx="565">
                  <c:v>45689</c:v>
                </c:pt>
                <c:pt idx="566">
                  <c:v>45717</c:v>
                </c:pt>
                <c:pt idx="567">
                  <c:v>45748</c:v>
                </c:pt>
                <c:pt idx="568">
                  <c:v>45778</c:v>
                </c:pt>
                <c:pt idx="569">
                  <c:v>45809</c:v>
                </c:pt>
                <c:pt idx="570">
                  <c:v>45839</c:v>
                </c:pt>
                <c:pt idx="571">
                  <c:v>45870</c:v>
                </c:pt>
                <c:pt idx="572">
                  <c:v>45901</c:v>
                </c:pt>
                <c:pt idx="573">
                  <c:v>45931</c:v>
                </c:pt>
                <c:pt idx="574">
                  <c:v>45962</c:v>
                </c:pt>
                <c:pt idx="575">
                  <c:v>45992</c:v>
                </c:pt>
                <c:pt idx="576">
                  <c:v>46023</c:v>
                </c:pt>
                <c:pt idx="577">
                  <c:v>46054</c:v>
                </c:pt>
                <c:pt idx="578">
                  <c:v>46082</c:v>
                </c:pt>
                <c:pt idx="579">
                  <c:v>46113</c:v>
                </c:pt>
                <c:pt idx="580">
                  <c:v>46143</c:v>
                </c:pt>
                <c:pt idx="581">
                  <c:v>46174</c:v>
                </c:pt>
                <c:pt idx="582">
                  <c:v>46204</c:v>
                </c:pt>
                <c:pt idx="583">
                  <c:v>46235</c:v>
                </c:pt>
                <c:pt idx="584">
                  <c:v>46266</c:v>
                </c:pt>
                <c:pt idx="585">
                  <c:v>46296</c:v>
                </c:pt>
                <c:pt idx="586">
                  <c:v>46327</c:v>
                </c:pt>
                <c:pt idx="587">
                  <c:v>46357</c:v>
                </c:pt>
                <c:pt idx="588">
                  <c:v>46388</c:v>
                </c:pt>
                <c:pt idx="589">
                  <c:v>46419</c:v>
                </c:pt>
                <c:pt idx="590">
                  <c:v>46447</c:v>
                </c:pt>
                <c:pt idx="591">
                  <c:v>46478</c:v>
                </c:pt>
                <c:pt idx="592">
                  <c:v>46508</c:v>
                </c:pt>
              </c:numCache>
            </c:numRef>
          </c:cat>
          <c:val>
            <c:numRef>
              <c:f>'JDmetra+'!$B$6:$B$598</c:f>
              <c:numCache>
                <c:formatCode>#,##0.0_ ;[Red]\-#,##0.0\ </c:formatCode>
                <c:ptCount val="593"/>
                <c:pt idx="0">
                  <c:v>48.4</c:v>
                </c:pt>
                <c:pt idx="1">
                  <c:v>49.9</c:v>
                </c:pt>
                <c:pt idx="2">
                  <c:v>60.2</c:v>
                </c:pt>
                <c:pt idx="3">
                  <c:v>54.7</c:v>
                </c:pt>
                <c:pt idx="4">
                  <c:v>56</c:v>
                </c:pt>
                <c:pt idx="5">
                  <c:v>59.2</c:v>
                </c:pt>
                <c:pt idx="6">
                  <c:v>55.8</c:v>
                </c:pt>
                <c:pt idx="7">
                  <c:v>45.9</c:v>
                </c:pt>
                <c:pt idx="8">
                  <c:v>57.5</c:v>
                </c:pt>
                <c:pt idx="9">
                  <c:v>58.5</c:v>
                </c:pt>
                <c:pt idx="10">
                  <c:v>59.2</c:v>
                </c:pt>
                <c:pt idx="11">
                  <c:v>54.1</c:v>
                </c:pt>
                <c:pt idx="12">
                  <c:v>50</c:v>
                </c:pt>
                <c:pt idx="13">
                  <c:v>54.2</c:v>
                </c:pt>
                <c:pt idx="14">
                  <c:v>58.6</c:v>
                </c:pt>
                <c:pt idx="15">
                  <c:v>56.5</c:v>
                </c:pt>
                <c:pt idx="16">
                  <c:v>61.5</c:v>
                </c:pt>
                <c:pt idx="17">
                  <c:v>61.9</c:v>
                </c:pt>
                <c:pt idx="18">
                  <c:v>62</c:v>
                </c:pt>
                <c:pt idx="19">
                  <c:v>49.9</c:v>
                </c:pt>
                <c:pt idx="20">
                  <c:v>59.4</c:v>
                </c:pt>
                <c:pt idx="21">
                  <c:v>67.7</c:v>
                </c:pt>
                <c:pt idx="22">
                  <c:v>67.3</c:v>
                </c:pt>
                <c:pt idx="23">
                  <c:v>62</c:v>
                </c:pt>
                <c:pt idx="24">
                  <c:v>56.8</c:v>
                </c:pt>
                <c:pt idx="25">
                  <c:v>66.7</c:v>
                </c:pt>
                <c:pt idx="26">
                  <c:v>67.400000000000006</c:v>
                </c:pt>
                <c:pt idx="27">
                  <c:v>70.7</c:v>
                </c:pt>
                <c:pt idx="28">
                  <c:v>66.5</c:v>
                </c:pt>
                <c:pt idx="29">
                  <c:v>71.400000000000006</c:v>
                </c:pt>
                <c:pt idx="30">
                  <c:v>76</c:v>
                </c:pt>
                <c:pt idx="31">
                  <c:v>51.6</c:v>
                </c:pt>
                <c:pt idx="32">
                  <c:v>74.099999999999994</c:v>
                </c:pt>
                <c:pt idx="33">
                  <c:v>73.400000000000006</c:v>
                </c:pt>
                <c:pt idx="34">
                  <c:v>64.8</c:v>
                </c:pt>
                <c:pt idx="35">
                  <c:v>67.5</c:v>
                </c:pt>
                <c:pt idx="36">
                  <c:v>61.9</c:v>
                </c:pt>
                <c:pt idx="37">
                  <c:v>64</c:v>
                </c:pt>
                <c:pt idx="38">
                  <c:v>71.099999999999994</c:v>
                </c:pt>
                <c:pt idx="39">
                  <c:v>72.3</c:v>
                </c:pt>
                <c:pt idx="40">
                  <c:v>65.7</c:v>
                </c:pt>
                <c:pt idx="41">
                  <c:v>72.8</c:v>
                </c:pt>
                <c:pt idx="42">
                  <c:v>72.8</c:v>
                </c:pt>
                <c:pt idx="43">
                  <c:v>47.3</c:v>
                </c:pt>
                <c:pt idx="44">
                  <c:v>69.8</c:v>
                </c:pt>
                <c:pt idx="45">
                  <c:v>70.8</c:v>
                </c:pt>
                <c:pt idx="46">
                  <c:v>68.900000000000006</c:v>
                </c:pt>
                <c:pt idx="47">
                  <c:v>67.3</c:v>
                </c:pt>
                <c:pt idx="48">
                  <c:v>58.5</c:v>
                </c:pt>
                <c:pt idx="49">
                  <c:v>65.099999999999994</c:v>
                </c:pt>
                <c:pt idx="50">
                  <c:v>74</c:v>
                </c:pt>
                <c:pt idx="51">
                  <c:v>69.900000000000006</c:v>
                </c:pt>
                <c:pt idx="52">
                  <c:v>64</c:v>
                </c:pt>
                <c:pt idx="53">
                  <c:v>72.7</c:v>
                </c:pt>
                <c:pt idx="54">
                  <c:v>72.5</c:v>
                </c:pt>
                <c:pt idx="55">
                  <c:v>49.8</c:v>
                </c:pt>
                <c:pt idx="56">
                  <c:v>70.599999999999994</c:v>
                </c:pt>
                <c:pt idx="57">
                  <c:v>66.900000000000006</c:v>
                </c:pt>
                <c:pt idx="58">
                  <c:v>68.900000000000006</c:v>
                </c:pt>
                <c:pt idx="59">
                  <c:v>63.4</c:v>
                </c:pt>
                <c:pt idx="60">
                  <c:v>61.1</c:v>
                </c:pt>
                <c:pt idx="61">
                  <c:v>67.599999999999994</c:v>
                </c:pt>
                <c:pt idx="62">
                  <c:v>77.5</c:v>
                </c:pt>
                <c:pt idx="63">
                  <c:v>68.7</c:v>
                </c:pt>
                <c:pt idx="64">
                  <c:v>67.3</c:v>
                </c:pt>
                <c:pt idx="65">
                  <c:v>74.2</c:v>
                </c:pt>
                <c:pt idx="66">
                  <c:v>74.900000000000006</c:v>
                </c:pt>
                <c:pt idx="67">
                  <c:v>54.4</c:v>
                </c:pt>
                <c:pt idx="68">
                  <c:v>75.900000000000006</c:v>
                </c:pt>
                <c:pt idx="69">
                  <c:v>68.7</c:v>
                </c:pt>
                <c:pt idx="70">
                  <c:v>75.5</c:v>
                </c:pt>
                <c:pt idx="71">
                  <c:v>69.8</c:v>
                </c:pt>
                <c:pt idx="72">
                  <c:v>62.6</c:v>
                </c:pt>
                <c:pt idx="73">
                  <c:v>71</c:v>
                </c:pt>
                <c:pt idx="74">
                  <c:v>72.8</c:v>
                </c:pt>
                <c:pt idx="75">
                  <c:v>69.099999999999994</c:v>
                </c:pt>
                <c:pt idx="76">
                  <c:v>72.7</c:v>
                </c:pt>
                <c:pt idx="77">
                  <c:v>73.599999999999994</c:v>
                </c:pt>
                <c:pt idx="78">
                  <c:v>73.5</c:v>
                </c:pt>
                <c:pt idx="79">
                  <c:v>55.2</c:v>
                </c:pt>
                <c:pt idx="80">
                  <c:v>66.900000000000006</c:v>
                </c:pt>
                <c:pt idx="81">
                  <c:v>71.599999999999994</c:v>
                </c:pt>
                <c:pt idx="82">
                  <c:v>71.5</c:v>
                </c:pt>
                <c:pt idx="83">
                  <c:v>66</c:v>
                </c:pt>
                <c:pt idx="84">
                  <c:v>65.099999999999994</c:v>
                </c:pt>
                <c:pt idx="85">
                  <c:v>71.8</c:v>
                </c:pt>
                <c:pt idx="86">
                  <c:v>77.7</c:v>
                </c:pt>
                <c:pt idx="87">
                  <c:v>77.7</c:v>
                </c:pt>
                <c:pt idx="88">
                  <c:v>74.900000000000006</c:v>
                </c:pt>
                <c:pt idx="89">
                  <c:v>75.8</c:v>
                </c:pt>
                <c:pt idx="90">
                  <c:v>80.2</c:v>
                </c:pt>
                <c:pt idx="91">
                  <c:v>59.2</c:v>
                </c:pt>
                <c:pt idx="92">
                  <c:v>74.099999999999994</c:v>
                </c:pt>
                <c:pt idx="93">
                  <c:v>83.6</c:v>
                </c:pt>
                <c:pt idx="94">
                  <c:v>79.099999999999994</c:v>
                </c:pt>
                <c:pt idx="95">
                  <c:v>74.8</c:v>
                </c:pt>
                <c:pt idx="96">
                  <c:v>71.7</c:v>
                </c:pt>
                <c:pt idx="97">
                  <c:v>76</c:v>
                </c:pt>
                <c:pt idx="98">
                  <c:v>79.5</c:v>
                </c:pt>
                <c:pt idx="99">
                  <c:v>79.7</c:v>
                </c:pt>
                <c:pt idx="100">
                  <c:v>75.8</c:v>
                </c:pt>
                <c:pt idx="101">
                  <c:v>80.3</c:v>
                </c:pt>
                <c:pt idx="102">
                  <c:v>86.9</c:v>
                </c:pt>
                <c:pt idx="103">
                  <c:v>58</c:v>
                </c:pt>
                <c:pt idx="104">
                  <c:v>79.7</c:v>
                </c:pt>
                <c:pt idx="105">
                  <c:v>80.3</c:v>
                </c:pt>
                <c:pt idx="106">
                  <c:v>71.900000000000006</c:v>
                </c:pt>
                <c:pt idx="107">
                  <c:v>73.599999999999994</c:v>
                </c:pt>
                <c:pt idx="108">
                  <c:v>69.3</c:v>
                </c:pt>
                <c:pt idx="109">
                  <c:v>75.7</c:v>
                </c:pt>
                <c:pt idx="110">
                  <c:v>83.1</c:v>
                </c:pt>
                <c:pt idx="111">
                  <c:v>76</c:v>
                </c:pt>
                <c:pt idx="112">
                  <c:v>67.599999999999994</c:v>
                </c:pt>
                <c:pt idx="113">
                  <c:v>81.900000000000006</c:v>
                </c:pt>
                <c:pt idx="114">
                  <c:v>85.9</c:v>
                </c:pt>
                <c:pt idx="115">
                  <c:v>62</c:v>
                </c:pt>
                <c:pt idx="116">
                  <c:v>86.9</c:v>
                </c:pt>
                <c:pt idx="117">
                  <c:v>86</c:v>
                </c:pt>
                <c:pt idx="118">
                  <c:v>78.7</c:v>
                </c:pt>
                <c:pt idx="119">
                  <c:v>77.400000000000006</c:v>
                </c:pt>
                <c:pt idx="120">
                  <c:v>71.400000000000006</c:v>
                </c:pt>
                <c:pt idx="121">
                  <c:v>82.9</c:v>
                </c:pt>
                <c:pt idx="122">
                  <c:v>89.7</c:v>
                </c:pt>
                <c:pt idx="123">
                  <c:v>82.1</c:v>
                </c:pt>
                <c:pt idx="124">
                  <c:v>70.599999999999994</c:v>
                </c:pt>
                <c:pt idx="125">
                  <c:v>85.6</c:v>
                </c:pt>
                <c:pt idx="126">
                  <c:v>84.4</c:v>
                </c:pt>
                <c:pt idx="127">
                  <c:v>61</c:v>
                </c:pt>
                <c:pt idx="128">
                  <c:v>91</c:v>
                </c:pt>
                <c:pt idx="129">
                  <c:v>86.9</c:v>
                </c:pt>
                <c:pt idx="130">
                  <c:v>89.6</c:v>
                </c:pt>
                <c:pt idx="131">
                  <c:v>82.6</c:v>
                </c:pt>
                <c:pt idx="132">
                  <c:v>81.7</c:v>
                </c:pt>
                <c:pt idx="133">
                  <c:v>84.6</c:v>
                </c:pt>
                <c:pt idx="134">
                  <c:v>103</c:v>
                </c:pt>
                <c:pt idx="135">
                  <c:v>91.1</c:v>
                </c:pt>
                <c:pt idx="136">
                  <c:v>83.6</c:v>
                </c:pt>
                <c:pt idx="137">
                  <c:v>101</c:v>
                </c:pt>
                <c:pt idx="138">
                  <c:v>95.9</c:v>
                </c:pt>
                <c:pt idx="139">
                  <c:v>80.8</c:v>
                </c:pt>
                <c:pt idx="140">
                  <c:v>100.8</c:v>
                </c:pt>
                <c:pt idx="141">
                  <c:v>100.3</c:v>
                </c:pt>
                <c:pt idx="142">
                  <c:v>102</c:v>
                </c:pt>
                <c:pt idx="143">
                  <c:v>96.1</c:v>
                </c:pt>
                <c:pt idx="144">
                  <c:v>86.7</c:v>
                </c:pt>
                <c:pt idx="145">
                  <c:v>103.1</c:v>
                </c:pt>
                <c:pt idx="146">
                  <c:v>112.6</c:v>
                </c:pt>
                <c:pt idx="147">
                  <c:v>101.2</c:v>
                </c:pt>
                <c:pt idx="148">
                  <c:v>98.8</c:v>
                </c:pt>
                <c:pt idx="149">
                  <c:v>107</c:v>
                </c:pt>
                <c:pt idx="150">
                  <c:v>110.6</c:v>
                </c:pt>
                <c:pt idx="151">
                  <c:v>90.1</c:v>
                </c:pt>
                <c:pt idx="152">
                  <c:v>105</c:v>
                </c:pt>
                <c:pt idx="153">
                  <c:v>118.3</c:v>
                </c:pt>
                <c:pt idx="154">
                  <c:v>109</c:v>
                </c:pt>
                <c:pt idx="155">
                  <c:v>103</c:v>
                </c:pt>
                <c:pt idx="156">
                  <c:v>99.3</c:v>
                </c:pt>
                <c:pt idx="157">
                  <c:v>105.8</c:v>
                </c:pt>
                <c:pt idx="158">
                  <c:v>106.7</c:v>
                </c:pt>
                <c:pt idx="159">
                  <c:v>95.3</c:v>
                </c:pt>
                <c:pt idx="160">
                  <c:v>95.3</c:v>
                </c:pt>
                <c:pt idx="161">
                  <c:v>99</c:v>
                </c:pt>
                <c:pt idx="162">
                  <c:v>117.7</c:v>
                </c:pt>
                <c:pt idx="163">
                  <c:v>87.9</c:v>
                </c:pt>
                <c:pt idx="164">
                  <c:v>106.4</c:v>
                </c:pt>
                <c:pt idx="165">
                  <c:v>117.4</c:v>
                </c:pt>
                <c:pt idx="166">
                  <c:v>117.4</c:v>
                </c:pt>
                <c:pt idx="167">
                  <c:v>108.8</c:v>
                </c:pt>
                <c:pt idx="168">
                  <c:v>104.6</c:v>
                </c:pt>
                <c:pt idx="169">
                  <c:v>105.8</c:v>
                </c:pt>
                <c:pt idx="170">
                  <c:v>117.5</c:v>
                </c:pt>
                <c:pt idx="171">
                  <c:v>102.1</c:v>
                </c:pt>
                <c:pt idx="172">
                  <c:v>93.6</c:v>
                </c:pt>
                <c:pt idx="173">
                  <c:v>108.7</c:v>
                </c:pt>
                <c:pt idx="174">
                  <c:v>115.7</c:v>
                </c:pt>
                <c:pt idx="175">
                  <c:v>80.3</c:v>
                </c:pt>
                <c:pt idx="176">
                  <c:v>114.5</c:v>
                </c:pt>
                <c:pt idx="177">
                  <c:v>106.6</c:v>
                </c:pt>
                <c:pt idx="178">
                  <c:v>109.8</c:v>
                </c:pt>
                <c:pt idx="179">
                  <c:v>100.4</c:v>
                </c:pt>
                <c:pt idx="180">
                  <c:v>95.9</c:v>
                </c:pt>
                <c:pt idx="181">
                  <c:v>112.2</c:v>
                </c:pt>
                <c:pt idx="182">
                  <c:v>125.1</c:v>
                </c:pt>
                <c:pt idx="183">
                  <c:v>97.1</c:v>
                </c:pt>
                <c:pt idx="184">
                  <c:v>90.4</c:v>
                </c:pt>
                <c:pt idx="185">
                  <c:v>102.9</c:v>
                </c:pt>
                <c:pt idx="186">
                  <c:v>107.5</c:v>
                </c:pt>
                <c:pt idx="187">
                  <c:v>79.400000000000006</c:v>
                </c:pt>
                <c:pt idx="188">
                  <c:v>109.6</c:v>
                </c:pt>
                <c:pt idx="189">
                  <c:v>100.3</c:v>
                </c:pt>
                <c:pt idx="190">
                  <c:v>105</c:v>
                </c:pt>
                <c:pt idx="191">
                  <c:v>88.9</c:v>
                </c:pt>
                <c:pt idx="192">
                  <c:v>86.9</c:v>
                </c:pt>
                <c:pt idx="193">
                  <c:v>98.7</c:v>
                </c:pt>
                <c:pt idx="194">
                  <c:v>115.4</c:v>
                </c:pt>
                <c:pt idx="195">
                  <c:v>88.4</c:v>
                </c:pt>
                <c:pt idx="196">
                  <c:v>78</c:v>
                </c:pt>
                <c:pt idx="197">
                  <c:v>102.8</c:v>
                </c:pt>
                <c:pt idx="198">
                  <c:v>98</c:v>
                </c:pt>
                <c:pt idx="199">
                  <c:v>74.400000000000006</c:v>
                </c:pt>
                <c:pt idx="200">
                  <c:v>101.8</c:v>
                </c:pt>
                <c:pt idx="201">
                  <c:v>96.3</c:v>
                </c:pt>
                <c:pt idx="202">
                  <c:v>101.9</c:v>
                </c:pt>
                <c:pt idx="203">
                  <c:v>93.4</c:v>
                </c:pt>
                <c:pt idx="204">
                  <c:v>82.4</c:v>
                </c:pt>
                <c:pt idx="205">
                  <c:v>103.5</c:v>
                </c:pt>
                <c:pt idx="206">
                  <c:v>117.3</c:v>
                </c:pt>
                <c:pt idx="207">
                  <c:v>95.7</c:v>
                </c:pt>
                <c:pt idx="208">
                  <c:v>81.400000000000006</c:v>
                </c:pt>
                <c:pt idx="209">
                  <c:v>96.5</c:v>
                </c:pt>
                <c:pt idx="210">
                  <c:v>93.4</c:v>
                </c:pt>
                <c:pt idx="211">
                  <c:v>72.8</c:v>
                </c:pt>
                <c:pt idx="212">
                  <c:v>93.4</c:v>
                </c:pt>
                <c:pt idx="213">
                  <c:v>90.7</c:v>
                </c:pt>
                <c:pt idx="214">
                  <c:v>94.8</c:v>
                </c:pt>
                <c:pt idx="215">
                  <c:v>86.1</c:v>
                </c:pt>
                <c:pt idx="216">
                  <c:v>84.1</c:v>
                </c:pt>
                <c:pt idx="217">
                  <c:v>103.8</c:v>
                </c:pt>
                <c:pt idx="218">
                  <c:v>104.8</c:v>
                </c:pt>
                <c:pt idx="219">
                  <c:v>85.4</c:v>
                </c:pt>
                <c:pt idx="220">
                  <c:v>84.1</c:v>
                </c:pt>
                <c:pt idx="221">
                  <c:v>89.8</c:v>
                </c:pt>
                <c:pt idx="222">
                  <c:v>104.1</c:v>
                </c:pt>
                <c:pt idx="223">
                  <c:v>70.599999999999994</c:v>
                </c:pt>
                <c:pt idx="224">
                  <c:v>103.9</c:v>
                </c:pt>
                <c:pt idx="225">
                  <c:v>109.1</c:v>
                </c:pt>
                <c:pt idx="226">
                  <c:v>106.6</c:v>
                </c:pt>
                <c:pt idx="227">
                  <c:v>95.1</c:v>
                </c:pt>
                <c:pt idx="228">
                  <c:v>105</c:v>
                </c:pt>
                <c:pt idx="229">
                  <c:v>106.1</c:v>
                </c:pt>
                <c:pt idx="230">
                  <c:v>124.9</c:v>
                </c:pt>
                <c:pt idx="231">
                  <c:v>102.9</c:v>
                </c:pt>
                <c:pt idx="232">
                  <c:v>103.7</c:v>
                </c:pt>
                <c:pt idx="233">
                  <c:v>114.5</c:v>
                </c:pt>
                <c:pt idx="234">
                  <c:v>119.3</c:v>
                </c:pt>
                <c:pt idx="235">
                  <c:v>77.599999999999994</c:v>
                </c:pt>
                <c:pt idx="236">
                  <c:v>109.4</c:v>
                </c:pt>
                <c:pt idx="237">
                  <c:v>109</c:v>
                </c:pt>
                <c:pt idx="238">
                  <c:v>99.1</c:v>
                </c:pt>
                <c:pt idx="239">
                  <c:v>98.1</c:v>
                </c:pt>
                <c:pt idx="240">
                  <c:v>98.2</c:v>
                </c:pt>
                <c:pt idx="241">
                  <c:v>109.4</c:v>
                </c:pt>
                <c:pt idx="242">
                  <c:v>114.7</c:v>
                </c:pt>
                <c:pt idx="243">
                  <c:v>90.2</c:v>
                </c:pt>
                <c:pt idx="244">
                  <c:v>84.9</c:v>
                </c:pt>
                <c:pt idx="245">
                  <c:v>105.5</c:v>
                </c:pt>
                <c:pt idx="246">
                  <c:v>110.6</c:v>
                </c:pt>
                <c:pt idx="247">
                  <c:v>73.5</c:v>
                </c:pt>
                <c:pt idx="248">
                  <c:v>105.9</c:v>
                </c:pt>
                <c:pt idx="249">
                  <c:v>113.7</c:v>
                </c:pt>
                <c:pt idx="250">
                  <c:v>105.3</c:v>
                </c:pt>
                <c:pt idx="251">
                  <c:v>97.6</c:v>
                </c:pt>
                <c:pt idx="252">
                  <c:v>95.3</c:v>
                </c:pt>
                <c:pt idx="253">
                  <c:v>108.1</c:v>
                </c:pt>
                <c:pt idx="254">
                  <c:v>121.4</c:v>
                </c:pt>
                <c:pt idx="255">
                  <c:v>86.9</c:v>
                </c:pt>
                <c:pt idx="256">
                  <c:v>85.9</c:v>
                </c:pt>
                <c:pt idx="257">
                  <c:v>105</c:v>
                </c:pt>
                <c:pt idx="258">
                  <c:v>107.1</c:v>
                </c:pt>
                <c:pt idx="259">
                  <c:v>81.3</c:v>
                </c:pt>
                <c:pt idx="260">
                  <c:v>116.4</c:v>
                </c:pt>
                <c:pt idx="261">
                  <c:v>107.2</c:v>
                </c:pt>
                <c:pt idx="262">
                  <c:v>112.6</c:v>
                </c:pt>
                <c:pt idx="263">
                  <c:v>97.6</c:v>
                </c:pt>
                <c:pt idx="264">
                  <c:v>94.5</c:v>
                </c:pt>
                <c:pt idx="265">
                  <c:v>116.4</c:v>
                </c:pt>
                <c:pt idx="266">
                  <c:v>128.4</c:v>
                </c:pt>
                <c:pt idx="267">
                  <c:v>99.9</c:v>
                </c:pt>
                <c:pt idx="268">
                  <c:v>94.7</c:v>
                </c:pt>
                <c:pt idx="269">
                  <c:v>116.6</c:v>
                </c:pt>
                <c:pt idx="270">
                  <c:v>112.6</c:v>
                </c:pt>
                <c:pt idx="271">
                  <c:v>88</c:v>
                </c:pt>
                <c:pt idx="272">
                  <c:v>105.4</c:v>
                </c:pt>
                <c:pt idx="273">
                  <c:v>109.5</c:v>
                </c:pt>
                <c:pt idx="274">
                  <c:v>110.9</c:v>
                </c:pt>
                <c:pt idx="275">
                  <c:v>102.5</c:v>
                </c:pt>
                <c:pt idx="276">
                  <c:v>94.5</c:v>
                </c:pt>
                <c:pt idx="277">
                  <c:v>114.5</c:v>
                </c:pt>
                <c:pt idx="278">
                  <c:v>121.2</c:v>
                </c:pt>
                <c:pt idx="279">
                  <c:v>96.2</c:v>
                </c:pt>
                <c:pt idx="280">
                  <c:v>93.7</c:v>
                </c:pt>
                <c:pt idx="281">
                  <c:v>110.5</c:v>
                </c:pt>
                <c:pt idx="282">
                  <c:v>115.5</c:v>
                </c:pt>
                <c:pt idx="283">
                  <c:v>92.6</c:v>
                </c:pt>
                <c:pt idx="284">
                  <c:v>108</c:v>
                </c:pt>
                <c:pt idx="285">
                  <c:v>114.5</c:v>
                </c:pt>
                <c:pt idx="286">
                  <c:v>108.8</c:v>
                </c:pt>
                <c:pt idx="287">
                  <c:v>94.5</c:v>
                </c:pt>
                <c:pt idx="288">
                  <c:v>101.8</c:v>
                </c:pt>
                <c:pt idx="289">
                  <c:v>116</c:v>
                </c:pt>
                <c:pt idx="290">
                  <c:v>123.1</c:v>
                </c:pt>
                <c:pt idx="291">
                  <c:v>102.5</c:v>
                </c:pt>
                <c:pt idx="292">
                  <c:v>104.9</c:v>
                </c:pt>
                <c:pt idx="293">
                  <c:v>108.7</c:v>
                </c:pt>
                <c:pt idx="294">
                  <c:v>120.4</c:v>
                </c:pt>
                <c:pt idx="295">
                  <c:v>92.6</c:v>
                </c:pt>
                <c:pt idx="296">
                  <c:v>119.2</c:v>
                </c:pt>
                <c:pt idx="297">
                  <c:v>121.3</c:v>
                </c:pt>
                <c:pt idx="298">
                  <c:v>121.6</c:v>
                </c:pt>
                <c:pt idx="299">
                  <c:v>110.3</c:v>
                </c:pt>
                <c:pt idx="300">
                  <c:v>112.1</c:v>
                </c:pt>
                <c:pt idx="301">
                  <c:v>117.1</c:v>
                </c:pt>
                <c:pt idx="302">
                  <c:v>121.3</c:v>
                </c:pt>
                <c:pt idx="303">
                  <c:v>101</c:v>
                </c:pt>
                <c:pt idx="304">
                  <c:v>101.3</c:v>
                </c:pt>
                <c:pt idx="305">
                  <c:v>112.4</c:v>
                </c:pt>
                <c:pt idx="306">
                  <c:v>118.2</c:v>
                </c:pt>
                <c:pt idx="307">
                  <c:v>88.3</c:v>
                </c:pt>
                <c:pt idx="308">
                  <c:v>120.6</c:v>
                </c:pt>
                <c:pt idx="309">
                  <c:v>124</c:v>
                </c:pt>
                <c:pt idx="310">
                  <c:v>114.1</c:v>
                </c:pt>
                <c:pt idx="311">
                  <c:v>107.9</c:v>
                </c:pt>
                <c:pt idx="312">
                  <c:v>109.7</c:v>
                </c:pt>
                <c:pt idx="313">
                  <c:v>121</c:v>
                </c:pt>
                <c:pt idx="314">
                  <c:v>135.1</c:v>
                </c:pt>
                <c:pt idx="315">
                  <c:v>113.1</c:v>
                </c:pt>
                <c:pt idx="316">
                  <c:v>98.9</c:v>
                </c:pt>
                <c:pt idx="317">
                  <c:v>124.2</c:v>
                </c:pt>
                <c:pt idx="318">
                  <c:v>122.6</c:v>
                </c:pt>
                <c:pt idx="319">
                  <c:v>92.8</c:v>
                </c:pt>
                <c:pt idx="320">
                  <c:v>128.5</c:v>
                </c:pt>
                <c:pt idx="321">
                  <c:v>119.2</c:v>
                </c:pt>
                <c:pt idx="322">
                  <c:v>122.3</c:v>
                </c:pt>
                <c:pt idx="323">
                  <c:v>105.4</c:v>
                </c:pt>
                <c:pt idx="324">
                  <c:v>113.4</c:v>
                </c:pt>
                <c:pt idx="325">
                  <c:v>127.4</c:v>
                </c:pt>
                <c:pt idx="326">
                  <c:v>139.19999999999999</c:v>
                </c:pt>
                <c:pt idx="327">
                  <c:v>116.8</c:v>
                </c:pt>
                <c:pt idx="328">
                  <c:v>102.8</c:v>
                </c:pt>
                <c:pt idx="329">
                  <c:v>124.9</c:v>
                </c:pt>
                <c:pt idx="330">
                  <c:v>121.6</c:v>
                </c:pt>
                <c:pt idx="331">
                  <c:v>94.8</c:v>
                </c:pt>
                <c:pt idx="332">
                  <c:v>131.5</c:v>
                </c:pt>
                <c:pt idx="333">
                  <c:v>117.6</c:v>
                </c:pt>
                <c:pt idx="334">
                  <c:v>130.9</c:v>
                </c:pt>
                <c:pt idx="335">
                  <c:v>120.8</c:v>
                </c:pt>
                <c:pt idx="336">
                  <c:v>120.7</c:v>
                </c:pt>
                <c:pt idx="337">
                  <c:v>137</c:v>
                </c:pt>
                <c:pt idx="338">
                  <c:v>153</c:v>
                </c:pt>
                <c:pt idx="339">
                  <c:v>124.9</c:v>
                </c:pt>
                <c:pt idx="340">
                  <c:v>111.6</c:v>
                </c:pt>
                <c:pt idx="341">
                  <c:v>139</c:v>
                </c:pt>
                <c:pt idx="342">
                  <c:v>132.4</c:v>
                </c:pt>
                <c:pt idx="343">
                  <c:v>111.4</c:v>
                </c:pt>
                <c:pt idx="344">
                  <c:v>138.19999999999999</c:v>
                </c:pt>
                <c:pt idx="345">
                  <c:v>141.19999999999999</c:v>
                </c:pt>
                <c:pt idx="346">
                  <c:v>148.69999999999999</c:v>
                </c:pt>
                <c:pt idx="347">
                  <c:v>138.19999999999999</c:v>
                </c:pt>
                <c:pt idx="348">
                  <c:v>129.69999999999999</c:v>
                </c:pt>
                <c:pt idx="349">
                  <c:v>145.5</c:v>
                </c:pt>
                <c:pt idx="350">
                  <c:v>155.6</c:v>
                </c:pt>
                <c:pt idx="351">
                  <c:v>128</c:v>
                </c:pt>
                <c:pt idx="352">
                  <c:v>126</c:v>
                </c:pt>
                <c:pt idx="353">
                  <c:v>145.1</c:v>
                </c:pt>
                <c:pt idx="354">
                  <c:v>128.30000000000001</c:v>
                </c:pt>
                <c:pt idx="355">
                  <c:v>126.3</c:v>
                </c:pt>
                <c:pt idx="356">
                  <c:v>149.5</c:v>
                </c:pt>
                <c:pt idx="357">
                  <c:v>163</c:v>
                </c:pt>
                <c:pt idx="358">
                  <c:v>162.30000000000001</c:v>
                </c:pt>
                <c:pt idx="359">
                  <c:v>145.19999999999999</c:v>
                </c:pt>
                <c:pt idx="360">
                  <c:v>144.5</c:v>
                </c:pt>
                <c:pt idx="361">
                  <c:v>161.6</c:v>
                </c:pt>
                <c:pt idx="362">
                  <c:v>161.30000000000001</c:v>
                </c:pt>
                <c:pt idx="363">
                  <c:v>135.69999999999999</c:v>
                </c:pt>
                <c:pt idx="364">
                  <c:v>135.9</c:v>
                </c:pt>
                <c:pt idx="365">
                  <c:v>151.6</c:v>
                </c:pt>
                <c:pt idx="366">
                  <c:v>159.19999999999999</c:v>
                </c:pt>
                <c:pt idx="367">
                  <c:v>111.8</c:v>
                </c:pt>
                <c:pt idx="368">
                  <c:v>152.19999999999999</c:v>
                </c:pt>
                <c:pt idx="369">
                  <c:v>145.1</c:v>
                </c:pt>
                <c:pt idx="370">
                  <c:v>119.8</c:v>
                </c:pt>
                <c:pt idx="371">
                  <c:v>98.8</c:v>
                </c:pt>
                <c:pt idx="372">
                  <c:v>75.5</c:v>
                </c:pt>
                <c:pt idx="373">
                  <c:v>59.9</c:v>
                </c:pt>
                <c:pt idx="374">
                  <c:v>69.3</c:v>
                </c:pt>
                <c:pt idx="375">
                  <c:v>63.9</c:v>
                </c:pt>
                <c:pt idx="376">
                  <c:v>75.900000000000006</c:v>
                </c:pt>
                <c:pt idx="377">
                  <c:v>97.6</c:v>
                </c:pt>
                <c:pt idx="378">
                  <c:v>106.2</c:v>
                </c:pt>
                <c:pt idx="379">
                  <c:v>81.099999999999994</c:v>
                </c:pt>
                <c:pt idx="380">
                  <c:v>119.1</c:v>
                </c:pt>
                <c:pt idx="381">
                  <c:v>118</c:v>
                </c:pt>
                <c:pt idx="382">
                  <c:v>123.5</c:v>
                </c:pt>
                <c:pt idx="383">
                  <c:v>113.5</c:v>
                </c:pt>
                <c:pt idx="384">
                  <c:v>109</c:v>
                </c:pt>
                <c:pt idx="385">
                  <c:v>121.7</c:v>
                </c:pt>
                <c:pt idx="386">
                  <c:v>137.4</c:v>
                </c:pt>
                <c:pt idx="387">
                  <c:v>106.6</c:v>
                </c:pt>
                <c:pt idx="388">
                  <c:v>103.2</c:v>
                </c:pt>
                <c:pt idx="389">
                  <c:v>125.1</c:v>
                </c:pt>
                <c:pt idx="390">
                  <c:v>126.6</c:v>
                </c:pt>
                <c:pt idx="391">
                  <c:v>100.8</c:v>
                </c:pt>
                <c:pt idx="392">
                  <c:v>134.6</c:v>
                </c:pt>
                <c:pt idx="393">
                  <c:v>109.7</c:v>
                </c:pt>
                <c:pt idx="394">
                  <c:v>117.5</c:v>
                </c:pt>
                <c:pt idx="395">
                  <c:v>109.5</c:v>
                </c:pt>
                <c:pt idx="396">
                  <c:v>103.6</c:v>
                </c:pt>
                <c:pt idx="397">
                  <c:v>116.3</c:v>
                </c:pt>
                <c:pt idx="398">
                  <c:v>59.2</c:v>
                </c:pt>
                <c:pt idx="399">
                  <c:v>42.1</c:v>
                </c:pt>
                <c:pt idx="400">
                  <c:v>68.900000000000006</c:v>
                </c:pt>
                <c:pt idx="401">
                  <c:v>105.4</c:v>
                </c:pt>
                <c:pt idx="402">
                  <c:v>112.4</c:v>
                </c:pt>
                <c:pt idx="403">
                  <c:v>102.2</c:v>
                </c:pt>
                <c:pt idx="404">
                  <c:v>127.7</c:v>
                </c:pt>
                <c:pt idx="405">
                  <c:v>130.80000000000001</c:v>
                </c:pt>
                <c:pt idx="406">
                  <c:v>119.1</c:v>
                </c:pt>
                <c:pt idx="407">
                  <c:v>121.2</c:v>
                </c:pt>
                <c:pt idx="408">
                  <c:v>119.6</c:v>
                </c:pt>
                <c:pt idx="409">
                  <c:v>135.6</c:v>
                </c:pt>
                <c:pt idx="410">
                  <c:v>140.5</c:v>
                </c:pt>
                <c:pt idx="411">
                  <c:v>114.5</c:v>
                </c:pt>
                <c:pt idx="412">
                  <c:v>110</c:v>
                </c:pt>
                <c:pt idx="413">
                  <c:v>125</c:v>
                </c:pt>
                <c:pt idx="414">
                  <c:v>131.1</c:v>
                </c:pt>
                <c:pt idx="415">
                  <c:v>103.9</c:v>
                </c:pt>
                <c:pt idx="416">
                  <c:v>109</c:v>
                </c:pt>
                <c:pt idx="417">
                  <c:v>112.4</c:v>
                </c:pt>
                <c:pt idx="418">
                  <c:v>107.5</c:v>
                </c:pt>
                <c:pt idx="419">
                  <c:v>99.1</c:v>
                </c:pt>
                <c:pt idx="420">
                  <c:v>108.8</c:v>
                </c:pt>
                <c:pt idx="421">
                  <c:v>116.8</c:v>
                </c:pt>
                <c:pt idx="422">
                  <c:v>118.4</c:v>
                </c:pt>
                <c:pt idx="423">
                  <c:v>108.4</c:v>
                </c:pt>
                <c:pt idx="424">
                  <c:v>105.9</c:v>
                </c:pt>
                <c:pt idx="425">
                  <c:v>115.6</c:v>
                </c:pt>
                <c:pt idx="426">
                  <c:v>131.5</c:v>
                </c:pt>
                <c:pt idx="427">
                  <c:v>97.6</c:v>
                </c:pt>
                <c:pt idx="428">
                  <c:v>127.3</c:v>
                </c:pt>
                <c:pt idx="429">
                  <c:v>127.8</c:v>
                </c:pt>
                <c:pt idx="430">
                  <c:v>120.5</c:v>
                </c:pt>
                <c:pt idx="431">
                  <c:v>111.2</c:v>
                </c:pt>
                <c:pt idx="432">
                  <c:v>123.3</c:v>
                </c:pt>
                <c:pt idx="433">
                  <c:v>124</c:v>
                </c:pt>
                <c:pt idx="434">
                  <c:v>132.30000000000001</c:v>
                </c:pt>
                <c:pt idx="435">
                  <c:v>109.6</c:v>
                </c:pt>
                <c:pt idx="436">
                  <c:v>109.6</c:v>
                </c:pt>
                <c:pt idx="437">
                  <c:v>122.1</c:v>
                </c:pt>
                <c:pt idx="438">
                  <c:v>129.1</c:v>
                </c:pt>
                <c:pt idx="439">
                  <c:v>91.2</c:v>
                </c:pt>
                <c:pt idx="440">
                  <c:v>123.3</c:v>
                </c:pt>
                <c:pt idx="441">
                  <c:v>116.8</c:v>
                </c:pt>
                <c:pt idx="442">
                  <c:v>105.4</c:v>
                </c:pt>
                <c:pt idx="443">
                  <c:v>108.4</c:v>
                </c:pt>
                <c:pt idx="444">
                  <c:v>110.3</c:v>
                </c:pt>
                <c:pt idx="445">
                  <c:v>118.1</c:v>
                </c:pt>
                <c:pt idx="446">
                  <c:v>125.5</c:v>
                </c:pt>
                <c:pt idx="447">
                  <c:v>102.5</c:v>
                </c:pt>
                <c:pt idx="448">
                  <c:v>94.4</c:v>
                </c:pt>
                <c:pt idx="449">
                  <c:v>120.2</c:v>
                </c:pt>
                <c:pt idx="450">
                  <c:v>125.5</c:v>
                </c:pt>
                <c:pt idx="451">
                  <c:v>89.4</c:v>
                </c:pt>
                <c:pt idx="452">
                  <c:v>123.2</c:v>
                </c:pt>
                <c:pt idx="453">
                  <c:v>121.8</c:v>
                </c:pt>
                <c:pt idx="454">
                  <c:v>117.6</c:v>
                </c:pt>
                <c:pt idx="455">
                  <c:v>112.5</c:v>
                </c:pt>
                <c:pt idx="456">
                  <c:v>110.8</c:v>
                </c:pt>
                <c:pt idx="457">
                  <c:v>113</c:v>
                </c:pt>
                <c:pt idx="458">
                  <c:v>132.6</c:v>
                </c:pt>
                <c:pt idx="459">
                  <c:v>97.1</c:v>
                </c:pt>
                <c:pt idx="460">
                  <c:v>99.9</c:v>
                </c:pt>
                <c:pt idx="461">
                  <c:v>123.5</c:v>
                </c:pt>
                <c:pt idx="462">
                  <c:v>124.1</c:v>
                </c:pt>
                <c:pt idx="463">
                  <c:v>100.7</c:v>
                </c:pt>
                <c:pt idx="464">
                  <c:v>129.4</c:v>
                </c:pt>
                <c:pt idx="465">
                  <c:v>121.2</c:v>
                </c:pt>
                <c:pt idx="466">
                  <c:v>130.80000000000001</c:v>
                </c:pt>
                <c:pt idx="467">
                  <c:v>119.2</c:v>
                </c:pt>
                <c:pt idx="468">
                  <c:v>113.9</c:v>
                </c:pt>
                <c:pt idx="469">
                  <c:v>125.5</c:v>
                </c:pt>
                <c:pt idx="470">
                  <c:v>139.1</c:v>
                </c:pt>
                <c:pt idx="471">
                  <c:v>113.1</c:v>
                </c:pt>
                <c:pt idx="472">
                  <c:v>104.5</c:v>
                </c:pt>
                <c:pt idx="473">
                  <c:v>130.30000000000001</c:v>
                </c:pt>
                <c:pt idx="474">
                  <c:v>125</c:v>
                </c:pt>
                <c:pt idx="475">
                  <c:v>105.3</c:v>
                </c:pt>
                <c:pt idx="476">
                  <c:v>130.5</c:v>
                </c:pt>
                <c:pt idx="477">
                  <c:v>127.7</c:v>
                </c:pt>
                <c:pt idx="478">
                  <c:v>130.1</c:v>
                </c:pt>
                <c:pt idx="479">
                  <c:v>121.4</c:v>
                </c:pt>
                <c:pt idx="480">
                  <c:v>110.7</c:v>
                </c:pt>
                <c:pt idx="481">
                  <c:v>130.6</c:v>
                </c:pt>
                <c:pt idx="482">
                  <c:v>142.69999999999999</c:v>
                </c:pt>
                <c:pt idx="483">
                  <c:v>118.1</c:v>
                </c:pt>
                <c:pt idx="484">
                  <c:v>108.1</c:v>
                </c:pt>
                <c:pt idx="485">
                  <c:v>123.9</c:v>
                </c:pt>
                <c:pt idx="486">
                  <c:v>119.6</c:v>
                </c:pt>
                <c:pt idx="487">
                  <c:v>104.7</c:v>
                </c:pt>
                <c:pt idx="488">
                  <c:v>120.3</c:v>
                </c:pt>
                <c:pt idx="489">
                  <c:v>133.9</c:v>
                </c:pt>
                <c:pt idx="490">
                  <c:v>134.4</c:v>
                </c:pt>
                <c:pt idx="491">
                  <c:v>119.6</c:v>
                </c:pt>
                <c:pt idx="492">
                  <c:v>117.8</c:v>
                </c:pt>
                <c:pt idx="493">
                  <c:v>131.9</c:v>
                </c:pt>
                <c:pt idx="494">
                  <c:v>136.6</c:v>
                </c:pt>
                <c:pt idx="495">
                  <c:v>123.6</c:v>
                </c:pt>
                <c:pt idx="496">
                  <c:v>118.7</c:v>
                </c:pt>
                <c:pt idx="497">
                  <c:v>123</c:v>
                </c:pt>
                <c:pt idx="498">
                  <c:v>137.9</c:v>
                </c:pt>
                <c:pt idx="499">
                  <c:v>103.1</c:v>
                </c:pt>
                <c:pt idx="500">
                  <c:v>126.5</c:v>
                </c:pt>
                <c:pt idx="501">
                  <c:v>118.5</c:v>
                </c:pt>
                <c:pt idx="502">
                  <c:v>122.4</c:v>
                </c:pt>
                <c:pt idx="503">
                  <c:v>109.7</c:v>
                </c:pt>
                <c:pt idx="504">
                  <c:v>115.6</c:v>
                </c:pt>
                <c:pt idx="505">
                  <c:v>116.4</c:v>
                </c:pt>
                <c:pt idx="506">
                  <c:v>123.6</c:v>
                </c:pt>
                <c:pt idx="507">
                  <c:v>61</c:v>
                </c:pt>
                <c:pt idx="508">
                  <c:v>40.6</c:v>
                </c:pt>
                <c:pt idx="509">
                  <c:v>69</c:v>
                </c:pt>
                <c:pt idx="510">
                  <c:v>102.9</c:v>
                </c:pt>
                <c:pt idx="511">
                  <c:v>83.5</c:v>
                </c:pt>
                <c:pt idx="512">
                  <c:v>125.1</c:v>
                </c:pt>
                <c:pt idx="513">
                  <c:v>128.30000000000001</c:v>
                </c:pt>
                <c:pt idx="514">
                  <c:v>120.3</c:v>
                </c:pt>
                <c:pt idx="515">
                  <c:v>113.7</c:v>
                </c:pt>
                <c:pt idx="516">
                  <c:v>101.3</c:v>
                </c:pt>
                <c:pt idx="517">
                  <c:v>103.1</c:v>
                </c:pt>
                <c:pt idx="518">
                  <c:v>128.19999999999999</c:v>
                </c:pt>
                <c:pt idx="519">
                  <c:v>106.2</c:v>
                </c:pt>
                <c:pt idx="520">
                  <c:v>74.900000000000006</c:v>
                </c:pt>
                <c:pt idx="521">
                  <c:v>112</c:v>
                </c:pt>
                <c:pt idx="522">
                  <c:v>109</c:v>
                </c:pt>
                <c:pt idx="523">
                  <c:v>71.2</c:v>
                </c:pt>
                <c:pt idx="524">
                  <c:v>60.1</c:v>
                </c:pt>
                <c:pt idx="525">
                  <c:v>72.599999999999994</c:v>
                </c:pt>
                <c:pt idx="526">
                  <c:v>113.9</c:v>
                </c:pt>
                <c:pt idx="527">
                  <c:v>105.9</c:v>
                </c:pt>
                <c:pt idx="528">
                  <c:v>81</c:v>
                </c:pt>
                <c:pt idx="529">
                  <c:v>99.4</c:v>
                </c:pt>
                <c:pt idx="530">
                  <c:v>103.7</c:v>
                </c:pt>
                <c:pt idx="531">
                  <c:v>84.1</c:v>
                </c:pt>
                <c:pt idx="532">
                  <c:v>62.1</c:v>
                </c:pt>
                <c:pt idx="533">
                  <c:v>98.5</c:v>
                </c:pt>
                <c:pt idx="534">
                  <c:v>103.7</c:v>
                </c:pt>
                <c:pt idx="535">
                  <c:v>86.3</c:v>
                </c:pt>
                <c:pt idx="536">
                  <c:v>110.7</c:v>
                </c:pt>
                <c:pt idx="537">
                  <c:v>99.3</c:v>
                </c:pt>
                <c:pt idx="538">
                  <c:v>112.6</c:v>
                </c:pt>
                <c:pt idx="539">
                  <c:v>100.3</c:v>
                </c:pt>
                <c:pt idx="540">
                  <c:v>88.9</c:v>
                </c:pt>
                <c:pt idx="541">
                  <c:v>110.8</c:v>
                </c:pt>
                <c:pt idx="542">
                  <c:v>130.19999999999999</c:v>
                </c:pt>
                <c:pt idx="543">
                  <c:v>109.4</c:v>
                </c:pt>
                <c:pt idx="544">
                  <c:v>97.5</c:v>
                </c:pt>
                <c:pt idx="545">
                  <c:v>120.5</c:v>
                </c:pt>
                <c:pt idx="546">
                  <c:v>122.8</c:v>
                </c:pt>
                <c:pt idx="547">
                  <c:v>94.9</c:v>
                </c:pt>
                <c:pt idx="548">
                  <c:v>130.19999999999999</c:v>
                </c:pt>
                <c:pt idx="549">
                  <c:v>124.8</c:v>
                </c:pt>
                <c:pt idx="550">
                  <c:v>131.1</c:v>
                </c:pt>
                <c:pt idx="551">
                  <c:v>114.6</c:v>
                </c:pt>
                <c:pt idx="552">
                  <c:v>93</c:v>
                </c:pt>
                <c:pt idx="553">
                  <c:v>102</c:v>
                </c:pt>
                <c:pt idx="554">
                  <c:v>110.6</c:v>
                </c:pt>
                <c:pt idx="555">
                  <c:v>100</c:v>
                </c:pt>
                <c:pt idx="556">
                  <c:v>100.4</c:v>
                </c:pt>
                <c:pt idx="557">
                  <c:v>106.1</c:v>
                </c:pt>
                <c:pt idx="558">
                  <c:v>123.8</c:v>
                </c:pt>
                <c:pt idx="559">
                  <c:v>80.5</c:v>
                </c:pt>
                <c:pt idx="560">
                  <c:v>115.9</c:v>
                </c:pt>
                <c:pt idx="561">
                  <c:v>125.6</c:v>
                </c:pt>
                <c:pt idx="562">
                  <c:v>115.4</c:v>
                </c:pt>
                <c:pt idx="563">
                  <c:v>105</c:v>
                </c:pt>
                <c:pt idx="564">
                  <c:v>106</c:v>
                </c:pt>
                <c:pt idx="565">
                  <c:v>112.4</c:v>
                </c:pt>
                <c:pt idx="566">
                  <c:v>111.7</c:v>
                </c:pt>
                <c:pt idx="567">
                  <c:v>103</c:v>
                </c:pt>
                <c:pt idx="568">
                  <c:v>96.2</c:v>
                </c:pt>
              </c:numCache>
            </c:numRef>
          </c:val>
          <c:smooth val="0"/>
          <c:extLst>
            <c:ext xmlns:c16="http://schemas.microsoft.com/office/drawing/2014/chart" uri="{C3380CC4-5D6E-409C-BE32-E72D297353CC}">
              <c16:uniqueId val="{00000000-41E5-405B-8987-C0886986E401}"/>
            </c:ext>
          </c:extLst>
        </c:ser>
        <c:ser>
          <c:idx val="1"/>
          <c:order val="1"/>
          <c:tx>
            <c:strRef>
              <c:f>'JDmetra+'!$C$5</c:f>
              <c:strCache>
                <c:ptCount val="1"/>
                <c:pt idx="0">
                  <c:v>Taramo</c:v>
                </c:pt>
              </c:strCache>
            </c:strRef>
          </c:tx>
          <c:spPr>
            <a:ln w="22225" cap="rnd" cmpd="sng">
              <a:solidFill>
                <a:srgbClr val="C00000"/>
              </a:solidFill>
              <a:prstDash val="solid"/>
              <a:round/>
            </a:ln>
            <a:effectLst/>
          </c:spPr>
          <c:marker>
            <c:symbol val="none"/>
          </c:marker>
          <c:cat>
            <c:numRef>
              <c:f>'JDmetra+'!$A$6:$A$598</c:f>
              <c:numCache>
                <c:formatCode>yyyy"年"m"月";@</c:formatCode>
                <c:ptCount val="593"/>
                <c:pt idx="0">
                  <c:v>28491</c:v>
                </c:pt>
                <c:pt idx="1">
                  <c:v>28522</c:v>
                </c:pt>
                <c:pt idx="2">
                  <c:v>28550</c:v>
                </c:pt>
                <c:pt idx="3">
                  <c:v>28581</c:v>
                </c:pt>
                <c:pt idx="4">
                  <c:v>28611</c:v>
                </c:pt>
                <c:pt idx="5">
                  <c:v>28642</c:v>
                </c:pt>
                <c:pt idx="6">
                  <c:v>28672</c:v>
                </c:pt>
                <c:pt idx="7">
                  <c:v>28703</c:v>
                </c:pt>
                <c:pt idx="8">
                  <c:v>28734</c:v>
                </c:pt>
                <c:pt idx="9">
                  <c:v>28764</c:v>
                </c:pt>
                <c:pt idx="10">
                  <c:v>28795</c:v>
                </c:pt>
                <c:pt idx="11">
                  <c:v>28825</c:v>
                </c:pt>
                <c:pt idx="12">
                  <c:v>28856</c:v>
                </c:pt>
                <c:pt idx="13">
                  <c:v>28887</c:v>
                </c:pt>
                <c:pt idx="14">
                  <c:v>28915</c:v>
                </c:pt>
                <c:pt idx="15">
                  <c:v>28946</c:v>
                </c:pt>
                <c:pt idx="16">
                  <c:v>28976</c:v>
                </c:pt>
                <c:pt idx="17">
                  <c:v>29007</c:v>
                </c:pt>
                <c:pt idx="18">
                  <c:v>29037</c:v>
                </c:pt>
                <c:pt idx="19">
                  <c:v>29068</c:v>
                </c:pt>
                <c:pt idx="20">
                  <c:v>29099</c:v>
                </c:pt>
                <c:pt idx="21">
                  <c:v>29129</c:v>
                </c:pt>
                <c:pt idx="22">
                  <c:v>29160</c:v>
                </c:pt>
                <c:pt idx="23">
                  <c:v>29190</c:v>
                </c:pt>
                <c:pt idx="24">
                  <c:v>29221</c:v>
                </c:pt>
                <c:pt idx="25">
                  <c:v>29252</c:v>
                </c:pt>
                <c:pt idx="26">
                  <c:v>29281</c:v>
                </c:pt>
                <c:pt idx="27">
                  <c:v>29312</c:v>
                </c:pt>
                <c:pt idx="28">
                  <c:v>29342</c:v>
                </c:pt>
                <c:pt idx="29">
                  <c:v>29373</c:v>
                </c:pt>
                <c:pt idx="30">
                  <c:v>29403</c:v>
                </c:pt>
                <c:pt idx="31">
                  <c:v>29434</c:v>
                </c:pt>
                <c:pt idx="32">
                  <c:v>29465</c:v>
                </c:pt>
                <c:pt idx="33">
                  <c:v>29495</c:v>
                </c:pt>
                <c:pt idx="34">
                  <c:v>29526</c:v>
                </c:pt>
                <c:pt idx="35">
                  <c:v>29556</c:v>
                </c:pt>
                <c:pt idx="36">
                  <c:v>29587</c:v>
                </c:pt>
                <c:pt idx="37">
                  <c:v>29618</c:v>
                </c:pt>
                <c:pt idx="38">
                  <c:v>29646</c:v>
                </c:pt>
                <c:pt idx="39">
                  <c:v>29677</c:v>
                </c:pt>
                <c:pt idx="40">
                  <c:v>29707</c:v>
                </c:pt>
                <c:pt idx="41">
                  <c:v>29738</c:v>
                </c:pt>
                <c:pt idx="42">
                  <c:v>29768</c:v>
                </c:pt>
                <c:pt idx="43">
                  <c:v>29799</c:v>
                </c:pt>
                <c:pt idx="44">
                  <c:v>29830</c:v>
                </c:pt>
                <c:pt idx="45">
                  <c:v>29860</c:v>
                </c:pt>
                <c:pt idx="46">
                  <c:v>29891</c:v>
                </c:pt>
                <c:pt idx="47">
                  <c:v>29921</c:v>
                </c:pt>
                <c:pt idx="48">
                  <c:v>29952</c:v>
                </c:pt>
                <c:pt idx="49">
                  <c:v>29983</c:v>
                </c:pt>
                <c:pt idx="50">
                  <c:v>30011</c:v>
                </c:pt>
                <c:pt idx="51">
                  <c:v>30042</c:v>
                </c:pt>
                <c:pt idx="52">
                  <c:v>30072</c:v>
                </c:pt>
                <c:pt idx="53">
                  <c:v>30103</c:v>
                </c:pt>
                <c:pt idx="54">
                  <c:v>30133</c:v>
                </c:pt>
                <c:pt idx="55">
                  <c:v>30164</c:v>
                </c:pt>
                <c:pt idx="56">
                  <c:v>30195</c:v>
                </c:pt>
                <c:pt idx="57">
                  <c:v>30225</c:v>
                </c:pt>
                <c:pt idx="58">
                  <c:v>30256</c:v>
                </c:pt>
                <c:pt idx="59">
                  <c:v>30286</c:v>
                </c:pt>
                <c:pt idx="60">
                  <c:v>30317</c:v>
                </c:pt>
                <c:pt idx="61">
                  <c:v>30348</c:v>
                </c:pt>
                <c:pt idx="62">
                  <c:v>30376</c:v>
                </c:pt>
                <c:pt idx="63">
                  <c:v>30407</c:v>
                </c:pt>
                <c:pt idx="64">
                  <c:v>30437</c:v>
                </c:pt>
                <c:pt idx="65">
                  <c:v>30468</c:v>
                </c:pt>
                <c:pt idx="66">
                  <c:v>30498</c:v>
                </c:pt>
                <c:pt idx="67">
                  <c:v>30529</c:v>
                </c:pt>
                <c:pt idx="68">
                  <c:v>30560</c:v>
                </c:pt>
                <c:pt idx="69">
                  <c:v>30590</c:v>
                </c:pt>
                <c:pt idx="70">
                  <c:v>30621</c:v>
                </c:pt>
                <c:pt idx="71">
                  <c:v>30651</c:v>
                </c:pt>
                <c:pt idx="72">
                  <c:v>30682</c:v>
                </c:pt>
                <c:pt idx="73">
                  <c:v>30713</c:v>
                </c:pt>
                <c:pt idx="74">
                  <c:v>30742</c:v>
                </c:pt>
                <c:pt idx="75">
                  <c:v>30773</c:v>
                </c:pt>
                <c:pt idx="76">
                  <c:v>30803</c:v>
                </c:pt>
                <c:pt idx="77">
                  <c:v>30834</c:v>
                </c:pt>
                <c:pt idx="78">
                  <c:v>30864</c:v>
                </c:pt>
                <c:pt idx="79">
                  <c:v>30895</c:v>
                </c:pt>
                <c:pt idx="80">
                  <c:v>30926</c:v>
                </c:pt>
                <c:pt idx="81">
                  <c:v>30956</c:v>
                </c:pt>
                <c:pt idx="82">
                  <c:v>30987</c:v>
                </c:pt>
                <c:pt idx="83">
                  <c:v>31017</c:v>
                </c:pt>
                <c:pt idx="84">
                  <c:v>31048</c:v>
                </c:pt>
                <c:pt idx="85">
                  <c:v>31079</c:v>
                </c:pt>
                <c:pt idx="86">
                  <c:v>31107</c:v>
                </c:pt>
                <c:pt idx="87">
                  <c:v>31138</c:v>
                </c:pt>
                <c:pt idx="88">
                  <c:v>31168</c:v>
                </c:pt>
                <c:pt idx="89">
                  <c:v>31199</c:v>
                </c:pt>
                <c:pt idx="90">
                  <c:v>31229</c:v>
                </c:pt>
                <c:pt idx="91">
                  <c:v>31260</c:v>
                </c:pt>
                <c:pt idx="92">
                  <c:v>31291</c:v>
                </c:pt>
                <c:pt idx="93">
                  <c:v>31321</c:v>
                </c:pt>
                <c:pt idx="94">
                  <c:v>31352</c:v>
                </c:pt>
                <c:pt idx="95">
                  <c:v>31382</c:v>
                </c:pt>
                <c:pt idx="96">
                  <c:v>31413</c:v>
                </c:pt>
                <c:pt idx="97">
                  <c:v>31444</c:v>
                </c:pt>
                <c:pt idx="98">
                  <c:v>31472</c:v>
                </c:pt>
                <c:pt idx="99">
                  <c:v>31503</c:v>
                </c:pt>
                <c:pt idx="100">
                  <c:v>31533</c:v>
                </c:pt>
                <c:pt idx="101">
                  <c:v>31564</c:v>
                </c:pt>
                <c:pt idx="102">
                  <c:v>31594</c:v>
                </c:pt>
                <c:pt idx="103">
                  <c:v>31625</c:v>
                </c:pt>
                <c:pt idx="104">
                  <c:v>31656</c:v>
                </c:pt>
                <c:pt idx="105">
                  <c:v>31686</c:v>
                </c:pt>
                <c:pt idx="106">
                  <c:v>31717</c:v>
                </c:pt>
                <c:pt idx="107">
                  <c:v>31747</c:v>
                </c:pt>
                <c:pt idx="108">
                  <c:v>31778</c:v>
                </c:pt>
                <c:pt idx="109">
                  <c:v>31809</c:v>
                </c:pt>
                <c:pt idx="110">
                  <c:v>31837</c:v>
                </c:pt>
                <c:pt idx="111">
                  <c:v>31868</c:v>
                </c:pt>
                <c:pt idx="112">
                  <c:v>31898</c:v>
                </c:pt>
                <c:pt idx="113">
                  <c:v>31929</c:v>
                </c:pt>
                <c:pt idx="114">
                  <c:v>31959</c:v>
                </c:pt>
                <c:pt idx="115">
                  <c:v>31990</c:v>
                </c:pt>
                <c:pt idx="116">
                  <c:v>32021</c:v>
                </c:pt>
                <c:pt idx="117">
                  <c:v>32051</c:v>
                </c:pt>
                <c:pt idx="118">
                  <c:v>32082</c:v>
                </c:pt>
                <c:pt idx="119">
                  <c:v>32112</c:v>
                </c:pt>
                <c:pt idx="120">
                  <c:v>32143</c:v>
                </c:pt>
                <c:pt idx="121">
                  <c:v>32174</c:v>
                </c:pt>
                <c:pt idx="122">
                  <c:v>32203</c:v>
                </c:pt>
                <c:pt idx="123">
                  <c:v>32234</c:v>
                </c:pt>
                <c:pt idx="124">
                  <c:v>32264</c:v>
                </c:pt>
                <c:pt idx="125">
                  <c:v>32295</c:v>
                </c:pt>
                <c:pt idx="126">
                  <c:v>32325</c:v>
                </c:pt>
                <c:pt idx="127">
                  <c:v>32356</c:v>
                </c:pt>
                <c:pt idx="128">
                  <c:v>32387</c:v>
                </c:pt>
                <c:pt idx="129">
                  <c:v>32417</c:v>
                </c:pt>
                <c:pt idx="130">
                  <c:v>32448</c:v>
                </c:pt>
                <c:pt idx="131">
                  <c:v>32478</c:v>
                </c:pt>
                <c:pt idx="132">
                  <c:v>32509</c:v>
                </c:pt>
                <c:pt idx="133">
                  <c:v>32540</c:v>
                </c:pt>
                <c:pt idx="134">
                  <c:v>32568</c:v>
                </c:pt>
                <c:pt idx="135">
                  <c:v>32599</c:v>
                </c:pt>
                <c:pt idx="136">
                  <c:v>32629</c:v>
                </c:pt>
                <c:pt idx="137">
                  <c:v>32660</c:v>
                </c:pt>
                <c:pt idx="138">
                  <c:v>32690</c:v>
                </c:pt>
                <c:pt idx="139">
                  <c:v>32721</c:v>
                </c:pt>
                <c:pt idx="140">
                  <c:v>32752</c:v>
                </c:pt>
                <c:pt idx="141">
                  <c:v>32782</c:v>
                </c:pt>
                <c:pt idx="142">
                  <c:v>32813</c:v>
                </c:pt>
                <c:pt idx="143">
                  <c:v>32843</c:v>
                </c:pt>
                <c:pt idx="144">
                  <c:v>32874</c:v>
                </c:pt>
                <c:pt idx="145">
                  <c:v>32905</c:v>
                </c:pt>
                <c:pt idx="146">
                  <c:v>32933</c:v>
                </c:pt>
                <c:pt idx="147">
                  <c:v>32964</c:v>
                </c:pt>
                <c:pt idx="148">
                  <c:v>32994</c:v>
                </c:pt>
                <c:pt idx="149">
                  <c:v>33025</c:v>
                </c:pt>
                <c:pt idx="150">
                  <c:v>33055</c:v>
                </c:pt>
                <c:pt idx="151">
                  <c:v>33086</c:v>
                </c:pt>
                <c:pt idx="152">
                  <c:v>33117</c:v>
                </c:pt>
                <c:pt idx="153">
                  <c:v>33147</c:v>
                </c:pt>
                <c:pt idx="154">
                  <c:v>33178</c:v>
                </c:pt>
                <c:pt idx="155">
                  <c:v>33208</c:v>
                </c:pt>
                <c:pt idx="156">
                  <c:v>33239</c:v>
                </c:pt>
                <c:pt idx="157">
                  <c:v>33270</c:v>
                </c:pt>
                <c:pt idx="158">
                  <c:v>33298</c:v>
                </c:pt>
                <c:pt idx="159">
                  <c:v>33329</c:v>
                </c:pt>
                <c:pt idx="160">
                  <c:v>33359</c:v>
                </c:pt>
                <c:pt idx="161">
                  <c:v>33390</c:v>
                </c:pt>
                <c:pt idx="162">
                  <c:v>33420</c:v>
                </c:pt>
                <c:pt idx="163">
                  <c:v>33451</c:v>
                </c:pt>
                <c:pt idx="164">
                  <c:v>33482</c:v>
                </c:pt>
                <c:pt idx="165">
                  <c:v>33512</c:v>
                </c:pt>
                <c:pt idx="166">
                  <c:v>33543</c:v>
                </c:pt>
                <c:pt idx="167">
                  <c:v>33573</c:v>
                </c:pt>
                <c:pt idx="168">
                  <c:v>33604</c:v>
                </c:pt>
                <c:pt idx="169">
                  <c:v>33635</c:v>
                </c:pt>
                <c:pt idx="170">
                  <c:v>33664</c:v>
                </c:pt>
                <c:pt idx="171">
                  <c:v>33695</c:v>
                </c:pt>
                <c:pt idx="172">
                  <c:v>33725</c:v>
                </c:pt>
                <c:pt idx="173">
                  <c:v>33756</c:v>
                </c:pt>
                <c:pt idx="174">
                  <c:v>33786</c:v>
                </c:pt>
                <c:pt idx="175">
                  <c:v>33817</c:v>
                </c:pt>
                <c:pt idx="176">
                  <c:v>33848</c:v>
                </c:pt>
                <c:pt idx="177">
                  <c:v>33878</c:v>
                </c:pt>
                <c:pt idx="178">
                  <c:v>33909</c:v>
                </c:pt>
                <c:pt idx="179">
                  <c:v>33939</c:v>
                </c:pt>
                <c:pt idx="180">
                  <c:v>33970</c:v>
                </c:pt>
                <c:pt idx="181">
                  <c:v>34001</c:v>
                </c:pt>
                <c:pt idx="182">
                  <c:v>34029</c:v>
                </c:pt>
                <c:pt idx="183">
                  <c:v>34060</c:v>
                </c:pt>
                <c:pt idx="184">
                  <c:v>34090</c:v>
                </c:pt>
                <c:pt idx="185">
                  <c:v>34121</c:v>
                </c:pt>
                <c:pt idx="186">
                  <c:v>34151</c:v>
                </c:pt>
                <c:pt idx="187">
                  <c:v>34182</c:v>
                </c:pt>
                <c:pt idx="188">
                  <c:v>34213</c:v>
                </c:pt>
                <c:pt idx="189">
                  <c:v>34243</c:v>
                </c:pt>
                <c:pt idx="190">
                  <c:v>34274</c:v>
                </c:pt>
                <c:pt idx="191">
                  <c:v>34304</c:v>
                </c:pt>
                <c:pt idx="192">
                  <c:v>34335</c:v>
                </c:pt>
                <c:pt idx="193">
                  <c:v>34366</c:v>
                </c:pt>
                <c:pt idx="194">
                  <c:v>34394</c:v>
                </c:pt>
                <c:pt idx="195">
                  <c:v>34425</c:v>
                </c:pt>
                <c:pt idx="196">
                  <c:v>34455</c:v>
                </c:pt>
                <c:pt idx="197">
                  <c:v>34486</c:v>
                </c:pt>
                <c:pt idx="198">
                  <c:v>34516</c:v>
                </c:pt>
                <c:pt idx="199">
                  <c:v>34547</c:v>
                </c:pt>
                <c:pt idx="200">
                  <c:v>34578</c:v>
                </c:pt>
                <c:pt idx="201">
                  <c:v>34608</c:v>
                </c:pt>
                <c:pt idx="202">
                  <c:v>34639</c:v>
                </c:pt>
                <c:pt idx="203">
                  <c:v>34669</c:v>
                </c:pt>
                <c:pt idx="204">
                  <c:v>34700</c:v>
                </c:pt>
                <c:pt idx="205">
                  <c:v>34731</c:v>
                </c:pt>
                <c:pt idx="206">
                  <c:v>34759</c:v>
                </c:pt>
                <c:pt idx="207">
                  <c:v>34790</c:v>
                </c:pt>
                <c:pt idx="208">
                  <c:v>34820</c:v>
                </c:pt>
                <c:pt idx="209">
                  <c:v>34851</c:v>
                </c:pt>
                <c:pt idx="210">
                  <c:v>34881</c:v>
                </c:pt>
                <c:pt idx="211">
                  <c:v>34912</c:v>
                </c:pt>
                <c:pt idx="212">
                  <c:v>34943</c:v>
                </c:pt>
                <c:pt idx="213">
                  <c:v>34973</c:v>
                </c:pt>
                <c:pt idx="214">
                  <c:v>35004</c:v>
                </c:pt>
                <c:pt idx="215">
                  <c:v>35034</c:v>
                </c:pt>
                <c:pt idx="216">
                  <c:v>35065</c:v>
                </c:pt>
                <c:pt idx="217">
                  <c:v>35096</c:v>
                </c:pt>
                <c:pt idx="218">
                  <c:v>35125</c:v>
                </c:pt>
                <c:pt idx="219">
                  <c:v>35156</c:v>
                </c:pt>
                <c:pt idx="220">
                  <c:v>35186</c:v>
                </c:pt>
                <c:pt idx="221">
                  <c:v>35217</c:v>
                </c:pt>
                <c:pt idx="222">
                  <c:v>35247</c:v>
                </c:pt>
                <c:pt idx="223">
                  <c:v>35278</c:v>
                </c:pt>
                <c:pt idx="224">
                  <c:v>35309</c:v>
                </c:pt>
                <c:pt idx="225">
                  <c:v>35339</c:v>
                </c:pt>
                <c:pt idx="226">
                  <c:v>35370</c:v>
                </c:pt>
                <c:pt idx="227">
                  <c:v>35400</c:v>
                </c:pt>
                <c:pt idx="228">
                  <c:v>35431</c:v>
                </c:pt>
                <c:pt idx="229">
                  <c:v>35462</c:v>
                </c:pt>
                <c:pt idx="230">
                  <c:v>35490</c:v>
                </c:pt>
                <c:pt idx="231">
                  <c:v>35521</c:v>
                </c:pt>
                <c:pt idx="232">
                  <c:v>35551</c:v>
                </c:pt>
                <c:pt idx="233">
                  <c:v>35582</c:v>
                </c:pt>
                <c:pt idx="234">
                  <c:v>35612</c:v>
                </c:pt>
                <c:pt idx="235">
                  <c:v>35643</c:v>
                </c:pt>
                <c:pt idx="236">
                  <c:v>35674</c:v>
                </c:pt>
                <c:pt idx="237">
                  <c:v>35704</c:v>
                </c:pt>
                <c:pt idx="238">
                  <c:v>35735</c:v>
                </c:pt>
                <c:pt idx="239">
                  <c:v>35765</c:v>
                </c:pt>
                <c:pt idx="240">
                  <c:v>35796</c:v>
                </c:pt>
                <c:pt idx="241">
                  <c:v>35827</c:v>
                </c:pt>
                <c:pt idx="242">
                  <c:v>35855</c:v>
                </c:pt>
                <c:pt idx="243">
                  <c:v>35886</c:v>
                </c:pt>
                <c:pt idx="244">
                  <c:v>35916</c:v>
                </c:pt>
                <c:pt idx="245">
                  <c:v>35947</c:v>
                </c:pt>
                <c:pt idx="246">
                  <c:v>35977</c:v>
                </c:pt>
                <c:pt idx="247">
                  <c:v>36008</c:v>
                </c:pt>
                <c:pt idx="248">
                  <c:v>36039</c:v>
                </c:pt>
                <c:pt idx="249">
                  <c:v>36069</c:v>
                </c:pt>
                <c:pt idx="250">
                  <c:v>36100</c:v>
                </c:pt>
                <c:pt idx="251">
                  <c:v>36130</c:v>
                </c:pt>
                <c:pt idx="252">
                  <c:v>36161</c:v>
                </c:pt>
                <c:pt idx="253">
                  <c:v>36192</c:v>
                </c:pt>
                <c:pt idx="254">
                  <c:v>36220</c:v>
                </c:pt>
                <c:pt idx="255">
                  <c:v>36251</c:v>
                </c:pt>
                <c:pt idx="256">
                  <c:v>36281</c:v>
                </c:pt>
                <c:pt idx="257">
                  <c:v>36312</c:v>
                </c:pt>
                <c:pt idx="258">
                  <c:v>36342</c:v>
                </c:pt>
                <c:pt idx="259">
                  <c:v>36373</c:v>
                </c:pt>
                <c:pt idx="260">
                  <c:v>36404</c:v>
                </c:pt>
                <c:pt idx="261">
                  <c:v>36434</c:v>
                </c:pt>
                <c:pt idx="262">
                  <c:v>36465</c:v>
                </c:pt>
                <c:pt idx="263">
                  <c:v>36495</c:v>
                </c:pt>
                <c:pt idx="264">
                  <c:v>36526</c:v>
                </c:pt>
                <c:pt idx="265">
                  <c:v>36557</c:v>
                </c:pt>
                <c:pt idx="266">
                  <c:v>36586</c:v>
                </c:pt>
                <c:pt idx="267">
                  <c:v>36617</c:v>
                </c:pt>
                <c:pt idx="268">
                  <c:v>36647</c:v>
                </c:pt>
                <c:pt idx="269">
                  <c:v>36678</c:v>
                </c:pt>
                <c:pt idx="270">
                  <c:v>36708</c:v>
                </c:pt>
                <c:pt idx="271">
                  <c:v>36739</c:v>
                </c:pt>
                <c:pt idx="272">
                  <c:v>36770</c:v>
                </c:pt>
                <c:pt idx="273">
                  <c:v>36800</c:v>
                </c:pt>
                <c:pt idx="274">
                  <c:v>36831</c:v>
                </c:pt>
                <c:pt idx="275">
                  <c:v>36861</c:v>
                </c:pt>
                <c:pt idx="276">
                  <c:v>36892</c:v>
                </c:pt>
                <c:pt idx="277">
                  <c:v>36923</c:v>
                </c:pt>
                <c:pt idx="278">
                  <c:v>36951</c:v>
                </c:pt>
                <c:pt idx="279">
                  <c:v>36982</c:v>
                </c:pt>
                <c:pt idx="280">
                  <c:v>37012</c:v>
                </c:pt>
                <c:pt idx="281">
                  <c:v>37043</c:v>
                </c:pt>
                <c:pt idx="282">
                  <c:v>37073</c:v>
                </c:pt>
                <c:pt idx="283">
                  <c:v>37104</c:v>
                </c:pt>
                <c:pt idx="284">
                  <c:v>37135</c:v>
                </c:pt>
                <c:pt idx="285">
                  <c:v>37165</c:v>
                </c:pt>
                <c:pt idx="286">
                  <c:v>37196</c:v>
                </c:pt>
                <c:pt idx="287">
                  <c:v>37226</c:v>
                </c:pt>
                <c:pt idx="288">
                  <c:v>37257</c:v>
                </c:pt>
                <c:pt idx="289">
                  <c:v>37288</c:v>
                </c:pt>
                <c:pt idx="290">
                  <c:v>37316</c:v>
                </c:pt>
                <c:pt idx="291">
                  <c:v>37347</c:v>
                </c:pt>
                <c:pt idx="292">
                  <c:v>37377</c:v>
                </c:pt>
                <c:pt idx="293">
                  <c:v>37408</c:v>
                </c:pt>
                <c:pt idx="294">
                  <c:v>37438</c:v>
                </c:pt>
                <c:pt idx="295">
                  <c:v>37469</c:v>
                </c:pt>
                <c:pt idx="296">
                  <c:v>37500</c:v>
                </c:pt>
                <c:pt idx="297">
                  <c:v>37530</c:v>
                </c:pt>
                <c:pt idx="298">
                  <c:v>37561</c:v>
                </c:pt>
                <c:pt idx="299">
                  <c:v>37591</c:v>
                </c:pt>
                <c:pt idx="300">
                  <c:v>37622</c:v>
                </c:pt>
                <c:pt idx="301">
                  <c:v>37653</c:v>
                </c:pt>
                <c:pt idx="302">
                  <c:v>37681</c:v>
                </c:pt>
                <c:pt idx="303">
                  <c:v>37712</c:v>
                </c:pt>
                <c:pt idx="304">
                  <c:v>37742</c:v>
                </c:pt>
                <c:pt idx="305">
                  <c:v>37773</c:v>
                </c:pt>
                <c:pt idx="306">
                  <c:v>37803</c:v>
                </c:pt>
                <c:pt idx="307">
                  <c:v>37834</c:v>
                </c:pt>
                <c:pt idx="308">
                  <c:v>37865</c:v>
                </c:pt>
                <c:pt idx="309">
                  <c:v>37895</c:v>
                </c:pt>
                <c:pt idx="310">
                  <c:v>37926</c:v>
                </c:pt>
                <c:pt idx="311">
                  <c:v>37956</c:v>
                </c:pt>
                <c:pt idx="312">
                  <c:v>37987</c:v>
                </c:pt>
                <c:pt idx="313">
                  <c:v>38018</c:v>
                </c:pt>
                <c:pt idx="314">
                  <c:v>38047</c:v>
                </c:pt>
                <c:pt idx="315">
                  <c:v>38078</c:v>
                </c:pt>
                <c:pt idx="316">
                  <c:v>38108</c:v>
                </c:pt>
                <c:pt idx="317">
                  <c:v>38139</c:v>
                </c:pt>
                <c:pt idx="318">
                  <c:v>38169</c:v>
                </c:pt>
                <c:pt idx="319">
                  <c:v>38200</c:v>
                </c:pt>
                <c:pt idx="320">
                  <c:v>38231</c:v>
                </c:pt>
                <c:pt idx="321">
                  <c:v>38261</c:v>
                </c:pt>
                <c:pt idx="322">
                  <c:v>38292</c:v>
                </c:pt>
                <c:pt idx="323">
                  <c:v>38322</c:v>
                </c:pt>
                <c:pt idx="324">
                  <c:v>38353</c:v>
                </c:pt>
                <c:pt idx="325">
                  <c:v>38384</c:v>
                </c:pt>
                <c:pt idx="326">
                  <c:v>38412</c:v>
                </c:pt>
                <c:pt idx="327">
                  <c:v>38443</c:v>
                </c:pt>
                <c:pt idx="328">
                  <c:v>38473</c:v>
                </c:pt>
                <c:pt idx="329">
                  <c:v>38504</c:v>
                </c:pt>
                <c:pt idx="330">
                  <c:v>38534</c:v>
                </c:pt>
                <c:pt idx="331">
                  <c:v>38565</c:v>
                </c:pt>
                <c:pt idx="332">
                  <c:v>38596</c:v>
                </c:pt>
                <c:pt idx="333">
                  <c:v>38626</c:v>
                </c:pt>
                <c:pt idx="334">
                  <c:v>38657</c:v>
                </c:pt>
                <c:pt idx="335">
                  <c:v>38687</c:v>
                </c:pt>
                <c:pt idx="336">
                  <c:v>38718</c:v>
                </c:pt>
                <c:pt idx="337">
                  <c:v>38749</c:v>
                </c:pt>
                <c:pt idx="338">
                  <c:v>38777</c:v>
                </c:pt>
                <c:pt idx="339">
                  <c:v>38808</c:v>
                </c:pt>
                <c:pt idx="340">
                  <c:v>38838</c:v>
                </c:pt>
                <c:pt idx="341">
                  <c:v>38869</c:v>
                </c:pt>
                <c:pt idx="342">
                  <c:v>38899</c:v>
                </c:pt>
                <c:pt idx="343">
                  <c:v>38930</c:v>
                </c:pt>
                <c:pt idx="344">
                  <c:v>38961</c:v>
                </c:pt>
                <c:pt idx="345">
                  <c:v>38991</c:v>
                </c:pt>
                <c:pt idx="346">
                  <c:v>39022</c:v>
                </c:pt>
                <c:pt idx="347">
                  <c:v>39052</c:v>
                </c:pt>
                <c:pt idx="348">
                  <c:v>39083</c:v>
                </c:pt>
                <c:pt idx="349">
                  <c:v>39114</c:v>
                </c:pt>
                <c:pt idx="350">
                  <c:v>39142</c:v>
                </c:pt>
                <c:pt idx="351">
                  <c:v>39173</c:v>
                </c:pt>
                <c:pt idx="352">
                  <c:v>39203</c:v>
                </c:pt>
                <c:pt idx="353">
                  <c:v>39234</c:v>
                </c:pt>
                <c:pt idx="354">
                  <c:v>39264</c:v>
                </c:pt>
                <c:pt idx="355">
                  <c:v>39295</c:v>
                </c:pt>
                <c:pt idx="356">
                  <c:v>39326</c:v>
                </c:pt>
                <c:pt idx="357">
                  <c:v>39356</c:v>
                </c:pt>
                <c:pt idx="358">
                  <c:v>39387</c:v>
                </c:pt>
                <c:pt idx="359">
                  <c:v>39417</c:v>
                </c:pt>
                <c:pt idx="360">
                  <c:v>39448</c:v>
                </c:pt>
                <c:pt idx="361">
                  <c:v>39479</c:v>
                </c:pt>
                <c:pt idx="362">
                  <c:v>39508</c:v>
                </c:pt>
                <c:pt idx="363">
                  <c:v>39539</c:v>
                </c:pt>
                <c:pt idx="364">
                  <c:v>39569</c:v>
                </c:pt>
                <c:pt idx="365">
                  <c:v>39600</c:v>
                </c:pt>
                <c:pt idx="366">
                  <c:v>39630</c:v>
                </c:pt>
                <c:pt idx="367">
                  <c:v>39661</c:v>
                </c:pt>
                <c:pt idx="368">
                  <c:v>39692</c:v>
                </c:pt>
                <c:pt idx="369">
                  <c:v>39722</c:v>
                </c:pt>
                <c:pt idx="370">
                  <c:v>39753</c:v>
                </c:pt>
                <c:pt idx="371">
                  <c:v>39783</c:v>
                </c:pt>
                <c:pt idx="372">
                  <c:v>39814</c:v>
                </c:pt>
                <c:pt idx="373">
                  <c:v>39845</c:v>
                </c:pt>
                <c:pt idx="374">
                  <c:v>39873</c:v>
                </c:pt>
                <c:pt idx="375">
                  <c:v>39904</c:v>
                </c:pt>
                <c:pt idx="376">
                  <c:v>39934</c:v>
                </c:pt>
                <c:pt idx="377">
                  <c:v>39965</c:v>
                </c:pt>
                <c:pt idx="378">
                  <c:v>39995</c:v>
                </c:pt>
                <c:pt idx="379">
                  <c:v>40026</c:v>
                </c:pt>
                <c:pt idx="380">
                  <c:v>40057</c:v>
                </c:pt>
                <c:pt idx="381">
                  <c:v>40087</c:v>
                </c:pt>
                <c:pt idx="382">
                  <c:v>40118</c:v>
                </c:pt>
                <c:pt idx="383">
                  <c:v>40148</c:v>
                </c:pt>
                <c:pt idx="384">
                  <c:v>40179</c:v>
                </c:pt>
                <c:pt idx="385">
                  <c:v>40210</c:v>
                </c:pt>
                <c:pt idx="386">
                  <c:v>40238</c:v>
                </c:pt>
                <c:pt idx="387">
                  <c:v>40269</c:v>
                </c:pt>
                <c:pt idx="388">
                  <c:v>40299</c:v>
                </c:pt>
                <c:pt idx="389">
                  <c:v>40330</c:v>
                </c:pt>
                <c:pt idx="390">
                  <c:v>40360</c:v>
                </c:pt>
                <c:pt idx="391">
                  <c:v>40391</c:v>
                </c:pt>
                <c:pt idx="392">
                  <c:v>40422</c:v>
                </c:pt>
                <c:pt idx="393">
                  <c:v>40452</c:v>
                </c:pt>
                <c:pt idx="394">
                  <c:v>40483</c:v>
                </c:pt>
                <c:pt idx="395">
                  <c:v>40513</c:v>
                </c:pt>
                <c:pt idx="396">
                  <c:v>40544</c:v>
                </c:pt>
                <c:pt idx="397">
                  <c:v>40575</c:v>
                </c:pt>
                <c:pt idx="398">
                  <c:v>40603</c:v>
                </c:pt>
                <c:pt idx="399">
                  <c:v>40634</c:v>
                </c:pt>
                <c:pt idx="400">
                  <c:v>40664</c:v>
                </c:pt>
                <c:pt idx="401">
                  <c:v>40695</c:v>
                </c:pt>
                <c:pt idx="402">
                  <c:v>40725</c:v>
                </c:pt>
                <c:pt idx="403">
                  <c:v>40756</c:v>
                </c:pt>
                <c:pt idx="404">
                  <c:v>40787</c:v>
                </c:pt>
                <c:pt idx="405">
                  <c:v>40817</c:v>
                </c:pt>
                <c:pt idx="406">
                  <c:v>40848</c:v>
                </c:pt>
                <c:pt idx="407">
                  <c:v>40878</c:v>
                </c:pt>
                <c:pt idx="408">
                  <c:v>40909</c:v>
                </c:pt>
                <c:pt idx="409">
                  <c:v>40940</c:v>
                </c:pt>
                <c:pt idx="410">
                  <c:v>40969</c:v>
                </c:pt>
                <c:pt idx="411">
                  <c:v>41000</c:v>
                </c:pt>
                <c:pt idx="412">
                  <c:v>41030</c:v>
                </c:pt>
                <c:pt idx="413">
                  <c:v>41061</c:v>
                </c:pt>
                <c:pt idx="414">
                  <c:v>41091</c:v>
                </c:pt>
                <c:pt idx="415">
                  <c:v>41122</c:v>
                </c:pt>
                <c:pt idx="416">
                  <c:v>41153</c:v>
                </c:pt>
                <c:pt idx="417">
                  <c:v>41183</c:v>
                </c:pt>
                <c:pt idx="418">
                  <c:v>41214</c:v>
                </c:pt>
                <c:pt idx="419">
                  <c:v>41244</c:v>
                </c:pt>
                <c:pt idx="420">
                  <c:v>41275</c:v>
                </c:pt>
                <c:pt idx="421">
                  <c:v>41306</c:v>
                </c:pt>
                <c:pt idx="422">
                  <c:v>41334</c:v>
                </c:pt>
                <c:pt idx="423">
                  <c:v>41365</c:v>
                </c:pt>
                <c:pt idx="424">
                  <c:v>41395</c:v>
                </c:pt>
                <c:pt idx="425">
                  <c:v>41426</c:v>
                </c:pt>
                <c:pt idx="426">
                  <c:v>41456</c:v>
                </c:pt>
                <c:pt idx="427">
                  <c:v>41487</c:v>
                </c:pt>
                <c:pt idx="428">
                  <c:v>41518</c:v>
                </c:pt>
                <c:pt idx="429">
                  <c:v>41548</c:v>
                </c:pt>
                <c:pt idx="430">
                  <c:v>41579</c:v>
                </c:pt>
                <c:pt idx="431">
                  <c:v>41609</c:v>
                </c:pt>
                <c:pt idx="432">
                  <c:v>41640</c:v>
                </c:pt>
                <c:pt idx="433">
                  <c:v>41671</c:v>
                </c:pt>
                <c:pt idx="434">
                  <c:v>41699</c:v>
                </c:pt>
                <c:pt idx="435">
                  <c:v>41730</c:v>
                </c:pt>
                <c:pt idx="436">
                  <c:v>41760</c:v>
                </c:pt>
                <c:pt idx="437">
                  <c:v>41791</c:v>
                </c:pt>
                <c:pt idx="438">
                  <c:v>41821</c:v>
                </c:pt>
                <c:pt idx="439">
                  <c:v>41852</c:v>
                </c:pt>
                <c:pt idx="440">
                  <c:v>41883</c:v>
                </c:pt>
                <c:pt idx="441">
                  <c:v>41913</c:v>
                </c:pt>
                <c:pt idx="442">
                  <c:v>41944</c:v>
                </c:pt>
                <c:pt idx="443">
                  <c:v>41974</c:v>
                </c:pt>
                <c:pt idx="444">
                  <c:v>42005</c:v>
                </c:pt>
                <c:pt idx="445">
                  <c:v>42036</c:v>
                </c:pt>
                <c:pt idx="446">
                  <c:v>42064</c:v>
                </c:pt>
                <c:pt idx="447">
                  <c:v>42095</c:v>
                </c:pt>
                <c:pt idx="448">
                  <c:v>42125</c:v>
                </c:pt>
                <c:pt idx="449">
                  <c:v>42156</c:v>
                </c:pt>
                <c:pt idx="450">
                  <c:v>42186</c:v>
                </c:pt>
                <c:pt idx="451">
                  <c:v>42217</c:v>
                </c:pt>
                <c:pt idx="452">
                  <c:v>42248</c:v>
                </c:pt>
                <c:pt idx="453">
                  <c:v>42278</c:v>
                </c:pt>
                <c:pt idx="454">
                  <c:v>42309</c:v>
                </c:pt>
                <c:pt idx="455">
                  <c:v>42339</c:v>
                </c:pt>
                <c:pt idx="456">
                  <c:v>42370</c:v>
                </c:pt>
                <c:pt idx="457">
                  <c:v>42401</c:v>
                </c:pt>
                <c:pt idx="458">
                  <c:v>42430</c:v>
                </c:pt>
                <c:pt idx="459">
                  <c:v>42461</c:v>
                </c:pt>
                <c:pt idx="460">
                  <c:v>42491</c:v>
                </c:pt>
                <c:pt idx="461">
                  <c:v>42522</c:v>
                </c:pt>
                <c:pt idx="462">
                  <c:v>42552</c:v>
                </c:pt>
                <c:pt idx="463">
                  <c:v>42583</c:v>
                </c:pt>
                <c:pt idx="464">
                  <c:v>42614</c:v>
                </c:pt>
                <c:pt idx="465">
                  <c:v>42644</c:v>
                </c:pt>
                <c:pt idx="466">
                  <c:v>42675</c:v>
                </c:pt>
                <c:pt idx="467">
                  <c:v>42705</c:v>
                </c:pt>
                <c:pt idx="468">
                  <c:v>42736</c:v>
                </c:pt>
                <c:pt idx="469">
                  <c:v>42767</c:v>
                </c:pt>
                <c:pt idx="470">
                  <c:v>42795</c:v>
                </c:pt>
                <c:pt idx="471">
                  <c:v>42826</c:v>
                </c:pt>
                <c:pt idx="472">
                  <c:v>42856</c:v>
                </c:pt>
                <c:pt idx="473">
                  <c:v>42887</c:v>
                </c:pt>
                <c:pt idx="474">
                  <c:v>42917</c:v>
                </c:pt>
                <c:pt idx="475">
                  <c:v>42948</c:v>
                </c:pt>
                <c:pt idx="476">
                  <c:v>42979</c:v>
                </c:pt>
                <c:pt idx="477">
                  <c:v>43009</c:v>
                </c:pt>
                <c:pt idx="478">
                  <c:v>43040</c:v>
                </c:pt>
                <c:pt idx="479">
                  <c:v>43070</c:v>
                </c:pt>
                <c:pt idx="480">
                  <c:v>43101</c:v>
                </c:pt>
                <c:pt idx="481">
                  <c:v>43132</c:v>
                </c:pt>
                <c:pt idx="482">
                  <c:v>43160</c:v>
                </c:pt>
                <c:pt idx="483">
                  <c:v>43191</c:v>
                </c:pt>
                <c:pt idx="484">
                  <c:v>43221</c:v>
                </c:pt>
                <c:pt idx="485">
                  <c:v>43252</c:v>
                </c:pt>
                <c:pt idx="486">
                  <c:v>43282</c:v>
                </c:pt>
                <c:pt idx="487">
                  <c:v>43313</c:v>
                </c:pt>
                <c:pt idx="488">
                  <c:v>43344</c:v>
                </c:pt>
                <c:pt idx="489">
                  <c:v>43374</c:v>
                </c:pt>
                <c:pt idx="490">
                  <c:v>43405</c:v>
                </c:pt>
                <c:pt idx="491">
                  <c:v>43435</c:v>
                </c:pt>
                <c:pt idx="492">
                  <c:v>43466</c:v>
                </c:pt>
                <c:pt idx="493">
                  <c:v>43497</c:v>
                </c:pt>
                <c:pt idx="494">
                  <c:v>43525</c:v>
                </c:pt>
                <c:pt idx="495">
                  <c:v>43556</c:v>
                </c:pt>
                <c:pt idx="496">
                  <c:v>43586</c:v>
                </c:pt>
                <c:pt idx="497">
                  <c:v>43617</c:v>
                </c:pt>
                <c:pt idx="498">
                  <c:v>43647</c:v>
                </c:pt>
                <c:pt idx="499">
                  <c:v>43678</c:v>
                </c:pt>
                <c:pt idx="500">
                  <c:v>43709</c:v>
                </c:pt>
                <c:pt idx="501">
                  <c:v>43739</c:v>
                </c:pt>
                <c:pt idx="502">
                  <c:v>43770</c:v>
                </c:pt>
                <c:pt idx="503">
                  <c:v>43800</c:v>
                </c:pt>
                <c:pt idx="504">
                  <c:v>43831</c:v>
                </c:pt>
                <c:pt idx="505">
                  <c:v>43862</c:v>
                </c:pt>
                <c:pt idx="506">
                  <c:v>43891</c:v>
                </c:pt>
                <c:pt idx="507">
                  <c:v>43922</c:v>
                </c:pt>
                <c:pt idx="508">
                  <c:v>43952</c:v>
                </c:pt>
                <c:pt idx="509">
                  <c:v>43983</c:v>
                </c:pt>
                <c:pt idx="510">
                  <c:v>44013</c:v>
                </c:pt>
                <c:pt idx="511">
                  <c:v>44044</c:v>
                </c:pt>
                <c:pt idx="512">
                  <c:v>44075</c:v>
                </c:pt>
                <c:pt idx="513">
                  <c:v>44105</c:v>
                </c:pt>
                <c:pt idx="514">
                  <c:v>44136</c:v>
                </c:pt>
                <c:pt idx="515">
                  <c:v>44166</c:v>
                </c:pt>
                <c:pt idx="516">
                  <c:v>44197</c:v>
                </c:pt>
                <c:pt idx="517">
                  <c:v>44228</c:v>
                </c:pt>
                <c:pt idx="518">
                  <c:v>44256</c:v>
                </c:pt>
                <c:pt idx="519">
                  <c:v>44287</c:v>
                </c:pt>
                <c:pt idx="520">
                  <c:v>44317</c:v>
                </c:pt>
                <c:pt idx="521">
                  <c:v>44348</c:v>
                </c:pt>
                <c:pt idx="522">
                  <c:v>44378</c:v>
                </c:pt>
                <c:pt idx="523">
                  <c:v>44409</c:v>
                </c:pt>
                <c:pt idx="524">
                  <c:v>44440</c:v>
                </c:pt>
                <c:pt idx="525">
                  <c:v>44470</c:v>
                </c:pt>
                <c:pt idx="526">
                  <c:v>44501</c:v>
                </c:pt>
                <c:pt idx="527">
                  <c:v>44531</c:v>
                </c:pt>
                <c:pt idx="528">
                  <c:v>44562</c:v>
                </c:pt>
                <c:pt idx="529">
                  <c:v>44593</c:v>
                </c:pt>
                <c:pt idx="530">
                  <c:v>44621</c:v>
                </c:pt>
                <c:pt idx="531">
                  <c:v>44652</c:v>
                </c:pt>
                <c:pt idx="532">
                  <c:v>44682</c:v>
                </c:pt>
                <c:pt idx="533">
                  <c:v>44713</c:v>
                </c:pt>
                <c:pt idx="534">
                  <c:v>44743</c:v>
                </c:pt>
                <c:pt idx="535">
                  <c:v>44774</c:v>
                </c:pt>
                <c:pt idx="536">
                  <c:v>44805</c:v>
                </c:pt>
                <c:pt idx="537">
                  <c:v>44835</c:v>
                </c:pt>
                <c:pt idx="538">
                  <c:v>44866</c:v>
                </c:pt>
                <c:pt idx="539">
                  <c:v>44896</c:v>
                </c:pt>
                <c:pt idx="540">
                  <c:v>44927</c:v>
                </c:pt>
                <c:pt idx="541">
                  <c:v>44958</c:v>
                </c:pt>
                <c:pt idx="542">
                  <c:v>44986</c:v>
                </c:pt>
                <c:pt idx="543">
                  <c:v>45017</c:v>
                </c:pt>
                <c:pt idx="544">
                  <c:v>45047</c:v>
                </c:pt>
                <c:pt idx="545">
                  <c:v>45078</c:v>
                </c:pt>
                <c:pt idx="546">
                  <c:v>45108</c:v>
                </c:pt>
                <c:pt idx="547">
                  <c:v>45139</c:v>
                </c:pt>
                <c:pt idx="548">
                  <c:v>45170</c:v>
                </c:pt>
                <c:pt idx="549">
                  <c:v>45200</c:v>
                </c:pt>
                <c:pt idx="550">
                  <c:v>45231</c:v>
                </c:pt>
                <c:pt idx="551">
                  <c:v>45261</c:v>
                </c:pt>
                <c:pt idx="552">
                  <c:v>45292</c:v>
                </c:pt>
                <c:pt idx="553">
                  <c:v>45323</c:v>
                </c:pt>
                <c:pt idx="554">
                  <c:v>45352</c:v>
                </c:pt>
                <c:pt idx="555">
                  <c:v>45383</c:v>
                </c:pt>
                <c:pt idx="556">
                  <c:v>45413</c:v>
                </c:pt>
                <c:pt idx="557">
                  <c:v>45444</c:v>
                </c:pt>
                <c:pt idx="558">
                  <c:v>45474</c:v>
                </c:pt>
                <c:pt idx="559">
                  <c:v>45505</c:v>
                </c:pt>
                <c:pt idx="560">
                  <c:v>45536</c:v>
                </c:pt>
                <c:pt idx="561">
                  <c:v>45566</c:v>
                </c:pt>
                <c:pt idx="562">
                  <c:v>45597</c:v>
                </c:pt>
                <c:pt idx="563">
                  <c:v>45627</c:v>
                </c:pt>
                <c:pt idx="564">
                  <c:v>45658</c:v>
                </c:pt>
                <c:pt idx="565">
                  <c:v>45689</c:v>
                </c:pt>
                <c:pt idx="566">
                  <c:v>45717</c:v>
                </c:pt>
                <c:pt idx="567">
                  <c:v>45748</c:v>
                </c:pt>
                <c:pt idx="568">
                  <c:v>45778</c:v>
                </c:pt>
                <c:pt idx="569">
                  <c:v>45809</c:v>
                </c:pt>
                <c:pt idx="570">
                  <c:v>45839</c:v>
                </c:pt>
                <c:pt idx="571">
                  <c:v>45870</c:v>
                </c:pt>
                <c:pt idx="572">
                  <c:v>45901</c:v>
                </c:pt>
                <c:pt idx="573">
                  <c:v>45931</c:v>
                </c:pt>
                <c:pt idx="574">
                  <c:v>45962</c:v>
                </c:pt>
                <c:pt idx="575">
                  <c:v>45992</c:v>
                </c:pt>
                <c:pt idx="576">
                  <c:v>46023</c:v>
                </c:pt>
                <c:pt idx="577">
                  <c:v>46054</c:v>
                </c:pt>
                <c:pt idx="578">
                  <c:v>46082</c:v>
                </c:pt>
                <c:pt idx="579">
                  <c:v>46113</c:v>
                </c:pt>
                <c:pt idx="580">
                  <c:v>46143</c:v>
                </c:pt>
                <c:pt idx="581">
                  <c:v>46174</c:v>
                </c:pt>
                <c:pt idx="582">
                  <c:v>46204</c:v>
                </c:pt>
                <c:pt idx="583">
                  <c:v>46235</c:v>
                </c:pt>
                <c:pt idx="584">
                  <c:v>46266</c:v>
                </c:pt>
                <c:pt idx="585">
                  <c:v>46296</c:v>
                </c:pt>
                <c:pt idx="586">
                  <c:v>46327</c:v>
                </c:pt>
                <c:pt idx="587">
                  <c:v>46357</c:v>
                </c:pt>
                <c:pt idx="588">
                  <c:v>46388</c:v>
                </c:pt>
                <c:pt idx="589">
                  <c:v>46419</c:v>
                </c:pt>
                <c:pt idx="590">
                  <c:v>46447</c:v>
                </c:pt>
                <c:pt idx="591">
                  <c:v>46478</c:v>
                </c:pt>
                <c:pt idx="592">
                  <c:v>46508</c:v>
                </c:pt>
              </c:numCache>
            </c:numRef>
          </c:cat>
          <c:val>
            <c:numRef>
              <c:f>'JDmetra+'!$C$6:$C$598</c:f>
              <c:numCache>
                <c:formatCode>#,##0.0_ ;[Red]\-#,##0.0\ </c:formatCode>
                <c:ptCount val="593"/>
                <c:pt idx="0">
                  <c:v>55.660663247431998</c:v>
                </c:pt>
                <c:pt idx="1">
                  <c:v>51.980391157216303</c:v>
                </c:pt>
                <c:pt idx="2">
                  <c:v>53.611553555164697</c:v>
                </c:pt>
                <c:pt idx="3">
                  <c:v>56.5626760771327</c:v>
                </c:pt>
                <c:pt idx="4">
                  <c:v>53.843271636673002</c:v>
                </c:pt>
                <c:pt idx="5">
                  <c:v>53.511636989649098</c:v>
                </c:pt>
                <c:pt idx="6">
                  <c:v>54.484972563929396</c:v>
                </c:pt>
                <c:pt idx="7">
                  <c:v>57.279963938570504</c:v>
                </c:pt>
                <c:pt idx="8">
                  <c:v>55.669198727192999</c:v>
                </c:pt>
                <c:pt idx="9">
                  <c:v>55.513660143085502</c:v>
                </c:pt>
                <c:pt idx="10">
                  <c:v>55.3560209889039</c:v>
                </c:pt>
                <c:pt idx="11">
                  <c:v>58.061823815607802</c:v>
                </c:pt>
                <c:pt idx="12">
                  <c:v>54.498684610405498</c:v>
                </c:pt>
                <c:pt idx="13">
                  <c:v>56.052392602541502</c:v>
                </c:pt>
                <c:pt idx="14">
                  <c:v>54.784127878993999</c:v>
                </c:pt>
                <c:pt idx="15">
                  <c:v>55.622655920118298</c:v>
                </c:pt>
                <c:pt idx="16">
                  <c:v>59.3066708826601</c:v>
                </c:pt>
                <c:pt idx="17">
                  <c:v>59.013644597540697</c:v>
                </c:pt>
                <c:pt idx="18">
                  <c:v>57.713702907617701</c:v>
                </c:pt>
                <c:pt idx="19">
                  <c:v>61.541595184428097</c:v>
                </c:pt>
                <c:pt idx="20">
                  <c:v>60.516196984610801</c:v>
                </c:pt>
                <c:pt idx="21">
                  <c:v>61.851771405583897</c:v>
                </c:pt>
                <c:pt idx="22">
                  <c:v>63.502285760568199</c:v>
                </c:pt>
                <c:pt idx="23">
                  <c:v>66.207793413750096</c:v>
                </c:pt>
                <c:pt idx="24">
                  <c:v>61.2419357084352</c:v>
                </c:pt>
                <c:pt idx="25">
                  <c:v>67.442172985179994</c:v>
                </c:pt>
                <c:pt idx="26">
                  <c:v>66.176511291345193</c:v>
                </c:pt>
                <c:pt idx="27">
                  <c:v>66.987744239572393</c:v>
                </c:pt>
                <c:pt idx="28">
                  <c:v>67.200600710069395</c:v>
                </c:pt>
                <c:pt idx="29">
                  <c:v>68.389943275501807</c:v>
                </c:pt>
                <c:pt idx="30">
                  <c:v>68.599652274014801</c:v>
                </c:pt>
                <c:pt idx="31">
                  <c:v>69.468843128522394</c:v>
                </c:pt>
                <c:pt idx="32">
                  <c:v>69.459829179735195</c:v>
                </c:pt>
                <c:pt idx="33">
                  <c:v>67.558748370996796</c:v>
                </c:pt>
                <c:pt idx="34">
                  <c:v>66.807515137494605</c:v>
                </c:pt>
                <c:pt idx="35">
                  <c:v>66.390048205322003</c:v>
                </c:pt>
                <c:pt idx="36">
                  <c:v>68.932832117941601</c:v>
                </c:pt>
                <c:pt idx="37">
                  <c:v>65.401877011456705</c:v>
                </c:pt>
                <c:pt idx="38">
                  <c:v>66.583646031242793</c:v>
                </c:pt>
                <c:pt idx="39">
                  <c:v>68.696323764580796</c:v>
                </c:pt>
                <c:pt idx="40">
                  <c:v>69.422026914593701</c:v>
                </c:pt>
                <c:pt idx="41">
                  <c:v>66.863002744339497</c:v>
                </c:pt>
                <c:pt idx="42">
                  <c:v>65.166845571418307</c:v>
                </c:pt>
                <c:pt idx="43">
                  <c:v>65.723792135853103</c:v>
                </c:pt>
                <c:pt idx="44">
                  <c:v>65.248701412232407</c:v>
                </c:pt>
                <c:pt idx="45">
                  <c:v>67.833863331361897</c:v>
                </c:pt>
                <c:pt idx="46">
                  <c:v>68.006810364580303</c:v>
                </c:pt>
                <c:pt idx="47">
                  <c:v>66.560002106975105</c:v>
                </c:pt>
                <c:pt idx="48">
                  <c:v>68.133490300715394</c:v>
                </c:pt>
                <c:pt idx="49">
                  <c:v>66.182976050301804</c:v>
                </c:pt>
                <c:pt idx="50">
                  <c:v>66.1322807155356</c:v>
                </c:pt>
                <c:pt idx="51">
                  <c:v>66.481285569001102</c:v>
                </c:pt>
                <c:pt idx="52">
                  <c:v>68.021217271628601</c:v>
                </c:pt>
                <c:pt idx="53">
                  <c:v>66.729129969755505</c:v>
                </c:pt>
                <c:pt idx="54">
                  <c:v>67.421475680453995</c:v>
                </c:pt>
                <c:pt idx="55">
                  <c:v>65.813087563541998</c:v>
                </c:pt>
                <c:pt idx="56">
                  <c:v>66.0353273425212</c:v>
                </c:pt>
                <c:pt idx="57">
                  <c:v>66.888997540458504</c:v>
                </c:pt>
                <c:pt idx="58">
                  <c:v>65.117416198749495</c:v>
                </c:pt>
                <c:pt idx="59">
                  <c:v>62.8994590263029</c:v>
                </c:pt>
                <c:pt idx="60">
                  <c:v>70.683623774454205</c:v>
                </c:pt>
                <c:pt idx="61">
                  <c:v>68.313151829860004</c:v>
                </c:pt>
                <c:pt idx="62">
                  <c:v>69.1495164841498</c:v>
                </c:pt>
                <c:pt idx="63">
                  <c:v>68.397795265586694</c:v>
                </c:pt>
                <c:pt idx="64">
                  <c:v>68.897626939932806</c:v>
                </c:pt>
                <c:pt idx="65">
                  <c:v>68.182869749233106</c:v>
                </c:pt>
                <c:pt idx="66">
                  <c:v>72.471195818006905</c:v>
                </c:pt>
                <c:pt idx="67">
                  <c:v>67.871767286464006</c:v>
                </c:pt>
                <c:pt idx="68">
                  <c:v>71.229569106957697</c:v>
                </c:pt>
                <c:pt idx="69">
                  <c:v>68.699771677500095</c:v>
                </c:pt>
                <c:pt idx="70">
                  <c:v>71.645357889391803</c:v>
                </c:pt>
                <c:pt idx="71">
                  <c:v>72.135884323567794</c:v>
                </c:pt>
                <c:pt idx="72">
                  <c:v>69.485409150053798</c:v>
                </c:pt>
                <c:pt idx="73">
                  <c:v>70.503084376280796</c:v>
                </c:pt>
                <c:pt idx="74">
                  <c:v>66.847967502334598</c:v>
                </c:pt>
                <c:pt idx="75">
                  <c:v>68.983499649147902</c:v>
                </c:pt>
                <c:pt idx="76">
                  <c:v>72.010608843012804</c:v>
                </c:pt>
                <c:pt idx="77">
                  <c:v>70.376337662781594</c:v>
                </c:pt>
                <c:pt idx="78">
                  <c:v>68.159474198397305</c:v>
                </c:pt>
                <c:pt idx="79">
                  <c:v>68.854045084500996</c:v>
                </c:pt>
                <c:pt idx="80">
                  <c:v>68.033808643371501</c:v>
                </c:pt>
                <c:pt idx="81">
                  <c:v>65.667481812168404</c:v>
                </c:pt>
                <c:pt idx="82">
                  <c:v>67.623641084196194</c:v>
                </c:pt>
                <c:pt idx="83">
                  <c:v>71.277827043621997</c:v>
                </c:pt>
                <c:pt idx="84">
                  <c:v>69.3028309691299</c:v>
                </c:pt>
                <c:pt idx="85">
                  <c:v>71.857065941253893</c:v>
                </c:pt>
                <c:pt idx="86">
                  <c:v>74.021192117956204</c:v>
                </c:pt>
                <c:pt idx="87">
                  <c:v>74.900708113818894</c:v>
                </c:pt>
                <c:pt idx="88">
                  <c:v>75.029671862061406</c:v>
                </c:pt>
                <c:pt idx="89">
                  <c:v>75.460211863324005</c:v>
                </c:pt>
                <c:pt idx="90">
                  <c:v>71.8860899895881</c:v>
                </c:pt>
                <c:pt idx="91">
                  <c:v>75.847356824068299</c:v>
                </c:pt>
                <c:pt idx="92">
                  <c:v>72.155007439245196</c:v>
                </c:pt>
                <c:pt idx="93">
                  <c:v>77.205259286199606</c:v>
                </c:pt>
                <c:pt idx="94">
                  <c:v>77.976870713540706</c:v>
                </c:pt>
                <c:pt idx="95">
                  <c:v>77.340626439222802</c:v>
                </c:pt>
                <c:pt idx="96">
                  <c:v>75.965478418176701</c:v>
                </c:pt>
                <c:pt idx="97">
                  <c:v>75.824828223269606</c:v>
                </c:pt>
                <c:pt idx="98">
                  <c:v>75.239636238910705</c:v>
                </c:pt>
                <c:pt idx="99">
                  <c:v>77.297873190318001</c:v>
                </c:pt>
                <c:pt idx="100">
                  <c:v>79.9316138308116</c:v>
                </c:pt>
                <c:pt idx="101">
                  <c:v>77.238232178082399</c:v>
                </c:pt>
                <c:pt idx="102">
                  <c:v>78.307929972951996</c:v>
                </c:pt>
                <c:pt idx="103">
                  <c:v>77.770790710023505</c:v>
                </c:pt>
                <c:pt idx="104">
                  <c:v>74.357250056210702</c:v>
                </c:pt>
                <c:pt idx="105">
                  <c:v>73.402863632946705</c:v>
                </c:pt>
                <c:pt idx="106">
                  <c:v>73.541776768899695</c:v>
                </c:pt>
                <c:pt idx="107">
                  <c:v>73.463049713059306</c:v>
                </c:pt>
                <c:pt idx="108">
                  <c:v>76.467746300608994</c:v>
                </c:pt>
                <c:pt idx="109">
                  <c:v>75.238040801257398</c:v>
                </c:pt>
                <c:pt idx="110">
                  <c:v>75.298343307057195</c:v>
                </c:pt>
                <c:pt idx="111">
                  <c:v>74.045093035178894</c:v>
                </c:pt>
                <c:pt idx="112">
                  <c:v>76.035914642934102</c:v>
                </c:pt>
                <c:pt idx="113">
                  <c:v>76.204919639177504</c:v>
                </c:pt>
                <c:pt idx="114">
                  <c:v>77.138361660329707</c:v>
                </c:pt>
                <c:pt idx="115">
                  <c:v>82.233336719507804</c:v>
                </c:pt>
                <c:pt idx="116">
                  <c:v>80.930175985479096</c:v>
                </c:pt>
                <c:pt idx="117">
                  <c:v>81.393812854715193</c:v>
                </c:pt>
                <c:pt idx="118">
                  <c:v>77.1369873003148</c:v>
                </c:pt>
                <c:pt idx="119">
                  <c:v>77.239739063665894</c:v>
                </c:pt>
                <c:pt idx="120">
                  <c:v>81.538772583634596</c:v>
                </c:pt>
                <c:pt idx="121">
                  <c:v>81.240576617149898</c:v>
                </c:pt>
                <c:pt idx="122">
                  <c:v>78.206422490172301</c:v>
                </c:pt>
                <c:pt idx="123">
                  <c:v>83.378897506885195</c:v>
                </c:pt>
                <c:pt idx="124">
                  <c:v>77.505155858946097</c:v>
                </c:pt>
                <c:pt idx="125">
                  <c:v>80.121935708390197</c:v>
                </c:pt>
                <c:pt idx="126">
                  <c:v>81.302387896480298</c:v>
                </c:pt>
                <c:pt idx="127">
                  <c:v>76.177427731931004</c:v>
                </c:pt>
                <c:pt idx="128">
                  <c:v>84.620174905459393</c:v>
                </c:pt>
                <c:pt idx="129">
                  <c:v>84.835187163648897</c:v>
                </c:pt>
                <c:pt idx="130">
                  <c:v>84.699665686740502</c:v>
                </c:pt>
                <c:pt idx="131">
                  <c:v>85.168758347320207</c:v>
                </c:pt>
                <c:pt idx="132">
                  <c:v>89.252825973158593</c:v>
                </c:pt>
                <c:pt idx="133">
                  <c:v>83.405381095384001</c:v>
                </c:pt>
                <c:pt idx="134">
                  <c:v>90.587271692017296</c:v>
                </c:pt>
                <c:pt idx="135">
                  <c:v>95.948132693237298</c:v>
                </c:pt>
                <c:pt idx="136">
                  <c:v>88.625693996106193</c:v>
                </c:pt>
                <c:pt idx="137">
                  <c:v>95.6446053495402</c:v>
                </c:pt>
                <c:pt idx="138">
                  <c:v>92.5888280643006</c:v>
                </c:pt>
                <c:pt idx="139">
                  <c:v>96.358190313319298</c:v>
                </c:pt>
                <c:pt idx="140">
                  <c:v>97.119379660840906</c:v>
                </c:pt>
                <c:pt idx="141">
                  <c:v>95.006750576930202</c:v>
                </c:pt>
                <c:pt idx="142">
                  <c:v>96.599435928366603</c:v>
                </c:pt>
                <c:pt idx="143">
                  <c:v>101.325796594284</c:v>
                </c:pt>
                <c:pt idx="144">
                  <c:v>91.736621089413305</c:v>
                </c:pt>
                <c:pt idx="145">
                  <c:v>101.262851095991</c:v>
                </c:pt>
                <c:pt idx="146">
                  <c:v>102.278282057163</c:v>
                </c:pt>
                <c:pt idx="147">
                  <c:v>104.37189492644301</c:v>
                </c:pt>
                <c:pt idx="148">
                  <c:v>104.59718893804001</c:v>
                </c:pt>
                <c:pt idx="149">
                  <c:v>104.966180480681</c:v>
                </c:pt>
                <c:pt idx="150">
                  <c:v>104.075541729186</c:v>
                </c:pt>
                <c:pt idx="151">
                  <c:v>106.027687559428</c:v>
                </c:pt>
                <c:pt idx="152">
                  <c:v>104.122054563848</c:v>
                </c:pt>
                <c:pt idx="153">
                  <c:v>109.783906912654</c:v>
                </c:pt>
                <c:pt idx="154">
                  <c:v>102.864033895806</c:v>
                </c:pt>
                <c:pt idx="155">
                  <c:v>108.20351289347499</c:v>
                </c:pt>
                <c:pt idx="156">
                  <c:v>104.129632159604</c:v>
                </c:pt>
                <c:pt idx="157">
                  <c:v>103.234522842445</c:v>
                </c:pt>
                <c:pt idx="158">
                  <c:v>98.368796686616406</c:v>
                </c:pt>
                <c:pt idx="159">
                  <c:v>96.942498512362107</c:v>
                </c:pt>
                <c:pt idx="160">
                  <c:v>101.891493802228</c:v>
                </c:pt>
                <c:pt idx="161">
                  <c:v>100.41000493092901</c:v>
                </c:pt>
                <c:pt idx="162">
                  <c:v>108.08594780449999</c:v>
                </c:pt>
                <c:pt idx="163">
                  <c:v>107.394428809047</c:v>
                </c:pt>
                <c:pt idx="164">
                  <c:v>102.455411516889</c:v>
                </c:pt>
                <c:pt idx="165">
                  <c:v>109.019878857471</c:v>
                </c:pt>
                <c:pt idx="166">
                  <c:v>113.490621393011</c:v>
                </c:pt>
                <c:pt idx="167">
                  <c:v>111.607014425204</c:v>
                </c:pt>
                <c:pt idx="168">
                  <c:v>108.996358692925</c:v>
                </c:pt>
                <c:pt idx="169">
                  <c:v>104.381384478672</c:v>
                </c:pt>
                <c:pt idx="170">
                  <c:v>104.86281804938901</c:v>
                </c:pt>
                <c:pt idx="171">
                  <c:v>104.48612833998099</c:v>
                </c:pt>
                <c:pt idx="172">
                  <c:v>106.57822922698701</c:v>
                </c:pt>
                <c:pt idx="173">
                  <c:v>104.468239527214</c:v>
                </c:pt>
                <c:pt idx="174">
                  <c:v>106.061925416138</c:v>
                </c:pt>
                <c:pt idx="175">
                  <c:v>103.49956541533101</c:v>
                </c:pt>
                <c:pt idx="176">
                  <c:v>107.376520796748</c:v>
                </c:pt>
                <c:pt idx="177">
                  <c:v>101.604700719574</c:v>
                </c:pt>
                <c:pt idx="178">
                  <c:v>105.763236778926</c:v>
                </c:pt>
                <c:pt idx="179">
                  <c:v>101.22105683733</c:v>
                </c:pt>
                <c:pt idx="180">
                  <c:v>105.94301261250401</c:v>
                </c:pt>
                <c:pt idx="181">
                  <c:v>107.764523187159</c:v>
                </c:pt>
                <c:pt idx="182">
                  <c:v>108.01613253833401</c:v>
                </c:pt>
                <c:pt idx="183">
                  <c:v>99.804743774150694</c:v>
                </c:pt>
                <c:pt idx="184">
                  <c:v>103.93696695185299</c:v>
                </c:pt>
                <c:pt idx="185">
                  <c:v>98.493859911356296</c:v>
                </c:pt>
                <c:pt idx="186">
                  <c:v>100.817361312758</c:v>
                </c:pt>
                <c:pt idx="187">
                  <c:v>100.356105588066</c:v>
                </c:pt>
                <c:pt idx="188">
                  <c:v>102.280196404653</c:v>
                </c:pt>
                <c:pt idx="189">
                  <c:v>98.419422944788806</c:v>
                </c:pt>
                <c:pt idx="190">
                  <c:v>98.200784288714303</c:v>
                </c:pt>
                <c:pt idx="191">
                  <c:v>90.349856095701298</c:v>
                </c:pt>
                <c:pt idx="192">
                  <c:v>97.025957716103605</c:v>
                </c:pt>
                <c:pt idx="193">
                  <c:v>93.500329008584799</c:v>
                </c:pt>
                <c:pt idx="194">
                  <c:v>97.183572349058295</c:v>
                </c:pt>
                <c:pt idx="195">
                  <c:v>94.066930769787504</c:v>
                </c:pt>
                <c:pt idx="196">
                  <c:v>89.282912477808296</c:v>
                </c:pt>
                <c:pt idx="197">
                  <c:v>98.070365411642697</c:v>
                </c:pt>
                <c:pt idx="198">
                  <c:v>94.355825070181297</c:v>
                </c:pt>
                <c:pt idx="199">
                  <c:v>93.0735623077681</c:v>
                </c:pt>
                <c:pt idx="200">
                  <c:v>94.588576477379902</c:v>
                </c:pt>
                <c:pt idx="201">
                  <c:v>94.550167889344493</c:v>
                </c:pt>
                <c:pt idx="202">
                  <c:v>95.366820947764296</c:v>
                </c:pt>
                <c:pt idx="203">
                  <c:v>97.850187905877306</c:v>
                </c:pt>
                <c:pt idx="204">
                  <c:v>89.679069772646301</c:v>
                </c:pt>
                <c:pt idx="205">
                  <c:v>97.440689504890997</c:v>
                </c:pt>
                <c:pt idx="206">
                  <c:v>98.2811775833393</c:v>
                </c:pt>
                <c:pt idx="207">
                  <c:v>104.439869379614</c:v>
                </c:pt>
                <c:pt idx="208">
                  <c:v>89.946449621185195</c:v>
                </c:pt>
                <c:pt idx="209">
                  <c:v>91.549309821757006</c:v>
                </c:pt>
                <c:pt idx="210">
                  <c:v>89.773933331794296</c:v>
                </c:pt>
                <c:pt idx="211">
                  <c:v>92.034013804334805</c:v>
                </c:pt>
                <c:pt idx="212">
                  <c:v>89.2351010976016</c:v>
                </c:pt>
                <c:pt idx="213">
                  <c:v>86.076015812074502</c:v>
                </c:pt>
                <c:pt idx="214">
                  <c:v>88.507647527255202</c:v>
                </c:pt>
                <c:pt idx="215">
                  <c:v>93.743687856909403</c:v>
                </c:pt>
                <c:pt idx="216">
                  <c:v>88.173923691580995</c:v>
                </c:pt>
                <c:pt idx="217">
                  <c:v>96.517708993877505</c:v>
                </c:pt>
                <c:pt idx="218">
                  <c:v>91.114034237129204</c:v>
                </c:pt>
                <c:pt idx="219">
                  <c:v>89.279096391810199</c:v>
                </c:pt>
                <c:pt idx="220">
                  <c:v>92.441535111827605</c:v>
                </c:pt>
                <c:pt idx="221">
                  <c:v>90.453859338956704</c:v>
                </c:pt>
                <c:pt idx="222">
                  <c:v>94.477941780160705</c:v>
                </c:pt>
                <c:pt idx="223">
                  <c:v>93.136551493026005</c:v>
                </c:pt>
                <c:pt idx="224">
                  <c:v>99.727964112568799</c:v>
                </c:pt>
                <c:pt idx="225">
                  <c:v>101.30643817773</c:v>
                </c:pt>
                <c:pt idx="226">
                  <c:v>103.317955549183</c:v>
                </c:pt>
                <c:pt idx="227">
                  <c:v>100.42435327856801</c:v>
                </c:pt>
                <c:pt idx="228">
                  <c:v>108.497595599975</c:v>
                </c:pt>
                <c:pt idx="229">
                  <c:v>99.569911383230703</c:v>
                </c:pt>
                <c:pt idx="230">
                  <c:v>110.90342931367201</c:v>
                </c:pt>
                <c:pt idx="231">
                  <c:v>107.761993852871</c:v>
                </c:pt>
                <c:pt idx="232">
                  <c:v>114.723270478958</c:v>
                </c:pt>
                <c:pt idx="233">
                  <c:v>111.759666633455</c:v>
                </c:pt>
                <c:pt idx="234">
                  <c:v>109.379917564021</c:v>
                </c:pt>
                <c:pt idx="235">
                  <c:v>103.069137959532</c:v>
                </c:pt>
                <c:pt idx="236">
                  <c:v>102.316526760947</c:v>
                </c:pt>
                <c:pt idx="237">
                  <c:v>100.78521095708599</c:v>
                </c:pt>
                <c:pt idx="238">
                  <c:v>98.854845166116903</c:v>
                </c:pt>
                <c:pt idx="239">
                  <c:v>100.93318333292601</c:v>
                </c:pt>
                <c:pt idx="240">
                  <c:v>104.453661306331</c:v>
                </c:pt>
                <c:pt idx="241">
                  <c:v>102.570699473226</c:v>
                </c:pt>
                <c:pt idx="242">
                  <c:v>97.935611198028894</c:v>
                </c:pt>
                <c:pt idx="243">
                  <c:v>96.006448813559302</c:v>
                </c:pt>
                <c:pt idx="244">
                  <c:v>99.302406187507003</c:v>
                </c:pt>
                <c:pt idx="245">
                  <c:v>99.749021772322493</c:v>
                </c:pt>
                <c:pt idx="246">
                  <c:v>100.688287879404</c:v>
                </c:pt>
                <c:pt idx="247">
                  <c:v>98.687630231632596</c:v>
                </c:pt>
                <c:pt idx="248">
                  <c:v>98.558391999105993</c:v>
                </c:pt>
                <c:pt idx="249">
                  <c:v>107.881405242504</c:v>
                </c:pt>
                <c:pt idx="250">
                  <c:v>101.98111793808999</c:v>
                </c:pt>
                <c:pt idx="251">
                  <c:v>100.58625006148699</c:v>
                </c:pt>
                <c:pt idx="252">
                  <c:v>104.583465438179</c:v>
                </c:pt>
                <c:pt idx="253">
                  <c:v>100.895547392944</c:v>
                </c:pt>
                <c:pt idx="254">
                  <c:v>101.724278528824</c:v>
                </c:pt>
                <c:pt idx="255">
                  <c:v>93.156287406204598</c:v>
                </c:pt>
                <c:pt idx="256">
                  <c:v>100.855640087853</c:v>
                </c:pt>
                <c:pt idx="257">
                  <c:v>99.152746588993494</c:v>
                </c:pt>
                <c:pt idx="258">
                  <c:v>100.13277642083899</c:v>
                </c:pt>
                <c:pt idx="259">
                  <c:v>103.239017947383</c:v>
                </c:pt>
                <c:pt idx="260">
                  <c:v>108.808021410759</c:v>
                </c:pt>
                <c:pt idx="261">
                  <c:v>104.354766228182</c:v>
                </c:pt>
                <c:pt idx="262">
                  <c:v>106.30748861405</c:v>
                </c:pt>
                <c:pt idx="263">
                  <c:v>100.692636338452</c:v>
                </c:pt>
                <c:pt idx="264">
                  <c:v>104.30348772252</c:v>
                </c:pt>
                <c:pt idx="265">
                  <c:v>108.04608774173801</c:v>
                </c:pt>
                <c:pt idx="266">
                  <c:v>108.773914229049</c:v>
                </c:pt>
                <c:pt idx="267">
                  <c:v>111.723454773394</c:v>
                </c:pt>
                <c:pt idx="268">
                  <c:v>104.231821209554</c:v>
                </c:pt>
                <c:pt idx="269">
                  <c:v>110.442117842176</c:v>
                </c:pt>
                <c:pt idx="270">
                  <c:v>108.50085709544</c:v>
                </c:pt>
                <c:pt idx="271">
                  <c:v>106.615434637946</c:v>
                </c:pt>
                <c:pt idx="272">
                  <c:v>100.644384212407</c:v>
                </c:pt>
                <c:pt idx="273">
                  <c:v>103.928846006282</c:v>
                </c:pt>
                <c:pt idx="274">
                  <c:v>104.724265726852</c:v>
                </c:pt>
                <c:pt idx="275">
                  <c:v>111.272326407848</c:v>
                </c:pt>
                <c:pt idx="276">
                  <c:v>98.898232180919194</c:v>
                </c:pt>
                <c:pt idx="277">
                  <c:v>106.861588433097</c:v>
                </c:pt>
                <c:pt idx="278">
                  <c:v>104.707276588713</c:v>
                </c:pt>
                <c:pt idx="279">
                  <c:v>105.167487241215</c:v>
                </c:pt>
                <c:pt idx="280">
                  <c:v>103.39314015970599</c:v>
                </c:pt>
                <c:pt idx="281">
                  <c:v>107.245050467257</c:v>
                </c:pt>
                <c:pt idx="282">
                  <c:v>108.57357499512899</c:v>
                </c:pt>
                <c:pt idx="283">
                  <c:v>110.930025509362</c:v>
                </c:pt>
                <c:pt idx="284">
                  <c:v>105.78046240095</c:v>
                </c:pt>
                <c:pt idx="285">
                  <c:v>106.076151866475</c:v>
                </c:pt>
                <c:pt idx="286">
                  <c:v>102.478096553418</c:v>
                </c:pt>
                <c:pt idx="287">
                  <c:v>103.36545893647001</c:v>
                </c:pt>
                <c:pt idx="288">
                  <c:v>105.979381739166</c:v>
                </c:pt>
                <c:pt idx="289">
                  <c:v>108.46383016312301</c:v>
                </c:pt>
                <c:pt idx="290">
                  <c:v>109.710415129843</c:v>
                </c:pt>
                <c:pt idx="291">
                  <c:v>108.708383447515</c:v>
                </c:pt>
                <c:pt idx="292">
                  <c:v>114.661323990734</c:v>
                </c:pt>
                <c:pt idx="293">
                  <c:v>108.54522091047301</c:v>
                </c:pt>
                <c:pt idx="294">
                  <c:v>110.91307766528</c:v>
                </c:pt>
                <c:pt idx="295">
                  <c:v>114.00531022324201</c:v>
                </c:pt>
                <c:pt idx="296">
                  <c:v>113.568909284127</c:v>
                </c:pt>
                <c:pt idx="297">
                  <c:v>112.807481273709</c:v>
                </c:pt>
                <c:pt idx="298">
                  <c:v>117.78383470234699</c:v>
                </c:pt>
                <c:pt idx="299">
                  <c:v>116.269542347768</c:v>
                </c:pt>
                <c:pt idx="300">
                  <c:v>115.783922190479</c:v>
                </c:pt>
                <c:pt idx="301">
                  <c:v>109.55760791175901</c:v>
                </c:pt>
                <c:pt idx="302">
                  <c:v>108.05870866326001</c:v>
                </c:pt>
                <c:pt idx="303">
                  <c:v>107.122435739588</c:v>
                </c:pt>
                <c:pt idx="304">
                  <c:v>114.37334169884301</c:v>
                </c:pt>
                <c:pt idx="305">
                  <c:v>109.355474869125</c:v>
                </c:pt>
                <c:pt idx="306">
                  <c:v>109.045837741431</c:v>
                </c:pt>
                <c:pt idx="307">
                  <c:v>113.07488518574399</c:v>
                </c:pt>
                <c:pt idx="308">
                  <c:v>111.70035750143801</c:v>
                </c:pt>
                <c:pt idx="309">
                  <c:v>115.594150181689</c:v>
                </c:pt>
                <c:pt idx="310">
                  <c:v>113.14369130436999</c:v>
                </c:pt>
                <c:pt idx="311">
                  <c:v>111.087781937812</c:v>
                </c:pt>
                <c:pt idx="312">
                  <c:v>116.05762380926301</c:v>
                </c:pt>
                <c:pt idx="313">
                  <c:v>115.328487689021</c:v>
                </c:pt>
                <c:pt idx="314">
                  <c:v>115.949106532016</c:v>
                </c:pt>
                <c:pt idx="315">
                  <c:v>118.739102689866</c:v>
                </c:pt>
                <c:pt idx="316">
                  <c:v>115.468742447899</c:v>
                </c:pt>
                <c:pt idx="317">
                  <c:v>117.969951442678</c:v>
                </c:pt>
                <c:pt idx="318">
                  <c:v>116.380867463995</c:v>
                </c:pt>
                <c:pt idx="319">
                  <c:v>115.21157661686399</c:v>
                </c:pt>
                <c:pt idx="320">
                  <c:v>119.194485969421</c:v>
                </c:pt>
                <c:pt idx="321">
                  <c:v>116.86634813150501</c:v>
                </c:pt>
                <c:pt idx="322">
                  <c:v>115.54996425028099</c:v>
                </c:pt>
                <c:pt idx="323">
                  <c:v>108.39350389480499</c:v>
                </c:pt>
                <c:pt idx="324">
                  <c:v>122.78147641356</c:v>
                </c:pt>
                <c:pt idx="325">
                  <c:v>119.504059773238</c:v>
                </c:pt>
                <c:pt idx="326">
                  <c:v>119.921228574277</c:v>
                </c:pt>
                <c:pt idx="327">
                  <c:v>125.17990271249199</c:v>
                </c:pt>
                <c:pt idx="328">
                  <c:v>117.09534799107099</c:v>
                </c:pt>
                <c:pt idx="329">
                  <c:v>118.461302418825</c:v>
                </c:pt>
                <c:pt idx="330">
                  <c:v>118.213393147631</c:v>
                </c:pt>
                <c:pt idx="331">
                  <c:v>114.649480273679</c:v>
                </c:pt>
                <c:pt idx="332">
                  <c:v>121.95162929793</c:v>
                </c:pt>
                <c:pt idx="333">
                  <c:v>115.372046522871</c:v>
                </c:pt>
                <c:pt idx="334">
                  <c:v>124.06740863893199</c:v>
                </c:pt>
                <c:pt idx="335">
                  <c:v>125.781271205214</c:v>
                </c:pt>
                <c:pt idx="336">
                  <c:v>127.782350862767</c:v>
                </c:pt>
                <c:pt idx="337">
                  <c:v>129.09425240010901</c:v>
                </c:pt>
                <c:pt idx="338">
                  <c:v>133.92883439395499</c:v>
                </c:pt>
                <c:pt idx="339">
                  <c:v>136.79001244762401</c:v>
                </c:pt>
                <c:pt idx="340">
                  <c:v>123.29318592308501</c:v>
                </c:pt>
                <c:pt idx="341">
                  <c:v>132.32278315096801</c:v>
                </c:pt>
                <c:pt idx="342">
                  <c:v>128.72799895259899</c:v>
                </c:pt>
                <c:pt idx="343">
                  <c:v>130.93291486509801</c:v>
                </c:pt>
                <c:pt idx="344">
                  <c:v>131.284800515375</c:v>
                </c:pt>
                <c:pt idx="345">
                  <c:v>135.60375798986701</c:v>
                </c:pt>
                <c:pt idx="346">
                  <c:v>141.92297172944899</c:v>
                </c:pt>
                <c:pt idx="347">
                  <c:v>145.19438807345401</c:v>
                </c:pt>
                <c:pt idx="348">
                  <c:v>134.71320107757001</c:v>
                </c:pt>
                <c:pt idx="349">
                  <c:v>137.82620393798399</c:v>
                </c:pt>
                <c:pt idx="350">
                  <c:v>140.121688567669</c:v>
                </c:pt>
                <c:pt idx="351">
                  <c:v>138.333916313863</c:v>
                </c:pt>
                <c:pt idx="352">
                  <c:v>137.32633795745201</c:v>
                </c:pt>
                <c:pt idx="353">
                  <c:v>141.134524182213</c:v>
                </c:pt>
                <c:pt idx="354">
                  <c:v>121.031253959903</c:v>
                </c:pt>
                <c:pt idx="355">
                  <c:v>145.19603049973</c:v>
                </c:pt>
                <c:pt idx="356">
                  <c:v>144.964303140418</c:v>
                </c:pt>
                <c:pt idx="357">
                  <c:v>154.09410879538501</c:v>
                </c:pt>
                <c:pt idx="358">
                  <c:v>156.156410291962</c:v>
                </c:pt>
                <c:pt idx="359">
                  <c:v>151.98819014893999</c:v>
                </c:pt>
                <c:pt idx="360">
                  <c:v>150.11354568701199</c:v>
                </c:pt>
                <c:pt idx="361">
                  <c:v>153.35921997466099</c:v>
                </c:pt>
                <c:pt idx="362">
                  <c:v>149.461625933205</c:v>
                </c:pt>
                <c:pt idx="363">
                  <c:v>144.21388865985901</c:v>
                </c:pt>
                <c:pt idx="364">
                  <c:v>149.13661255365099</c:v>
                </c:pt>
                <c:pt idx="365">
                  <c:v>147.245195232448</c:v>
                </c:pt>
                <c:pt idx="366">
                  <c:v>148.06236430377001</c:v>
                </c:pt>
                <c:pt idx="367">
                  <c:v>135.557035300244</c:v>
                </c:pt>
                <c:pt idx="368">
                  <c:v>141.191050030394</c:v>
                </c:pt>
                <c:pt idx="369">
                  <c:v>136.232025020012</c:v>
                </c:pt>
                <c:pt idx="370">
                  <c:v>120.49836710813</c:v>
                </c:pt>
                <c:pt idx="371">
                  <c:v>100.094168101869</c:v>
                </c:pt>
                <c:pt idx="372">
                  <c:v>84.412040902843898</c:v>
                </c:pt>
                <c:pt idx="373">
                  <c:v>53.1181751297704</c:v>
                </c:pt>
                <c:pt idx="374">
                  <c:v>55.3004990084006</c:v>
                </c:pt>
                <c:pt idx="375">
                  <c:v>73.290882669359206</c:v>
                </c:pt>
                <c:pt idx="376">
                  <c:v>91.570982284795093</c:v>
                </c:pt>
                <c:pt idx="377">
                  <c:v>90.2191993600823</c:v>
                </c:pt>
                <c:pt idx="378">
                  <c:v>94.612852341126498</c:v>
                </c:pt>
                <c:pt idx="379">
                  <c:v>103.743355635898</c:v>
                </c:pt>
                <c:pt idx="380">
                  <c:v>107.667321287175</c:v>
                </c:pt>
                <c:pt idx="381">
                  <c:v>112.332562605909</c:v>
                </c:pt>
                <c:pt idx="382">
                  <c:v>121.659631014045</c:v>
                </c:pt>
                <c:pt idx="383">
                  <c:v>115.13962468424801</c:v>
                </c:pt>
                <c:pt idx="384">
                  <c:v>119.90316896825701</c:v>
                </c:pt>
                <c:pt idx="385">
                  <c:v>115.55886836905</c:v>
                </c:pt>
                <c:pt idx="386">
                  <c:v>120.303103908076</c:v>
                </c:pt>
                <c:pt idx="387">
                  <c:v>116.359711620692</c:v>
                </c:pt>
                <c:pt idx="388">
                  <c:v>118.816754220897</c:v>
                </c:pt>
                <c:pt idx="389">
                  <c:v>117.514250962738</c:v>
                </c:pt>
                <c:pt idx="390">
                  <c:v>117.425228895665</c:v>
                </c:pt>
                <c:pt idx="391">
                  <c:v>119.625372681955</c:v>
                </c:pt>
                <c:pt idx="392">
                  <c:v>123.28626215359</c:v>
                </c:pt>
                <c:pt idx="393">
                  <c:v>107.420279874158</c:v>
                </c:pt>
                <c:pt idx="394">
                  <c:v>113.66905726453901</c:v>
                </c:pt>
                <c:pt idx="395">
                  <c:v>111.637049457332</c:v>
                </c:pt>
                <c:pt idx="396">
                  <c:v>113.80332963596101</c:v>
                </c:pt>
                <c:pt idx="397">
                  <c:v>110.707610255934</c:v>
                </c:pt>
                <c:pt idx="398">
                  <c:v>41.991840488782898</c:v>
                </c:pt>
                <c:pt idx="399">
                  <c:v>54.7140102904876</c:v>
                </c:pt>
                <c:pt idx="400">
                  <c:v>81.858720497522498</c:v>
                </c:pt>
                <c:pt idx="401">
                  <c:v>97.6764270656451</c:v>
                </c:pt>
                <c:pt idx="402">
                  <c:v>105.63995842384701</c:v>
                </c:pt>
                <c:pt idx="403">
                  <c:v>117.49278441471699</c:v>
                </c:pt>
                <c:pt idx="404">
                  <c:v>117.05512812309399</c:v>
                </c:pt>
                <c:pt idx="405">
                  <c:v>128.55835426908899</c:v>
                </c:pt>
                <c:pt idx="406">
                  <c:v>116.051302106286</c:v>
                </c:pt>
                <c:pt idx="407">
                  <c:v>126.279247560706</c:v>
                </c:pt>
                <c:pt idx="408">
                  <c:v>126.05111006694</c:v>
                </c:pt>
                <c:pt idx="409">
                  <c:v>129.155961771855</c:v>
                </c:pt>
                <c:pt idx="410">
                  <c:v>126.181632964038</c:v>
                </c:pt>
                <c:pt idx="411">
                  <c:v>126.23713831520401</c:v>
                </c:pt>
                <c:pt idx="412">
                  <c:v>120.197532372876</c:v>
                </c:pt>
                <c:pt idx="413">
                  <c:v>120.154604557206</c:v>
                </c:pt>
                <c:pt idx="414">
                  <c:v>121.156631558708</c:v>
                </c:pt>
                <c:pt idx="415">
                  <c:v>119.34092455494</c:v>
                </c:pt>
                <c:pt idx="416">
                  <c:v>104.83361582663601</c:v>
                </c:pt>
                <c:pt idx="417">
                  <c:v>104.794070588371</c:v>
                </c:pt>
                <c:pt idx="418">
                  <c:v>104.63207059582901</c:v>
                </c:pt>
                <c:pt idx="419">
                  <c:v>107.37817617888101</c:v>
                </c:pt>
                <c:pt idx="420">
                  <c:v>111.69495154906301</c:v>
                </c:pt>
                <c:pt idx="421">
                  <c:v>111.558743747349</c:v>
                </c:pt>
                <c:pt idx="422">
                  <c:v>107.157885192341</c:v>
                </c:pt>
                <c:pt idx="423">
                  <c:v>116.61616542815599</c:v>
                </c:pt>
                <c:pt idx="424">
                  <c:v>116.310569967823</c:v>
                </c:pt>
                <c:pt idx="425">
                  <c:v>113.806040702095</c:v>
                </c:pt>
                <c:pt idx="426">
                  <c:v>118.634492330916</c:v>
                </c:pt>
                <c:pt idx="427">
                  <c:v>116.351357865382</c:v>
                </c:pt>
                <c:pt idx="428">
                  <c:v>120.20443939521</c:v>
                </c:pt>
                <c:pt idx="429">
                  <c:v>120.152964142672</c:v>
                </c:pt>
                <c:pt idx="430">
                  <c:v>119.835332530773</c:v>
                </c:pt>
                <c:pt idx="431">
                  <c:v>116.37590865688701</c:v>
                </c:pt>
                <c:pt idx="432">
                  <c:v>125.613558027853</c:v>
                </c:pt>
                <c:pt idx="433">
                  <c:v>119.218188264072</c:v>
                </c:pt>
                <c:pt idx="434">
                  <c:v>120.941844438578</c:v>
                </c:pt>
                <c:pt idx="435">
                  <c:v>117.52603607616599</c:v>
                </c:pt>
                <c:pt idx="436">
                  <c:v>123.39698840299501</c:v>
                </c:pt>
                <c:pt idx="437">
                  <c:v>117.561391419279</c:v>
                </c:pt>
                <c:pt idx="438">
                  <c:v>116.616983726187</c:v>
                </c:pt>
                <c:pt idx="439">
                  <c:v>113.347523766192</c:v>
                </c:pt>
                <c:pt idx="440">
                  <c:v>113.302753368418</c:v>
                </c:pt>
                <c:pt idx="441">
                  <c:v>108.954216947888</c:v>
                </c:pt>
                <c:pt idx="442">
                  <c:v>106.783399405327</c:v>
                </c:pt>
                <c:pt idx="443">
                  <c:v>110.166434475177</c:v>
                </c:pt>
                <c:pt idx="444">
                  <c:v>115.589792598915</c:v>
                </c:pt>
                <c:pt idx="445">
                  <c:v>113.809890913104</c:v>
                </c:pt>
                <c:pt idx="446">
                  <c:v>111.21432369883399</c:v>
                </c:pt>
                <c:pt idx="447">
                  <c:v>110.111979773104</c:v>
                </c:pt>
                <c:pt idx="448">
                  <c:v>112.097237643542</c:v>
                </c:pt>
                <c:pt idx="449">
                  <c:v>112.92722690463</c:v>
                </c:pt>
                <c:pt idx="450">
                  <c:v>113.52692556549501</c:v>
                </c:pt>
                <c:pt idx="451">
                  <c:v>111.798666434711</c:v>
                </c:pt>
                <c:pt idx="452">
                  <c:v>113.07760121550599</c:v>
                </c:pt>
                <c:pt idx="453">
                  <c:v>116.35390095486299</c:v>
                </c:pt>
                <c:pt idx="454">
                  <c:v>114.75515229712801</c:v>
                </c:pt>
                <c:pt idx="455">
                  <c:v>113.450359567555</c:v>
                </c:pt>
                <c:pt idx="456">
                  <c:v>119.525506409653</c:v>
                </c:pt>
                <c:pt idx="457">
                  <c:v>108.378016904581</c:v>
                </c:pt>
                <c:pt idx="458">
                  <c:v>115.374503594769</c:v>
                </c:pt>
                <c:pt idx="459">
                  <c:v>106.99208337026801</c:v>
                </c:pt>
                <c:pt idx="460">
                  <c:v>115.868036898781</c:v>
                </c:pt>
                <c:pt idx="461">
                  <c:v>116.508569572529</c:v>
                </c:pt>
                <c:pt idx="462">
                  <c:v>118.584354240034</c:v>
                </c:pt>
                <c:pt idx="463">
                  <c:v>117.530465263466</c:v>
                </c:pt>
                <c:pt idx="464">
                  <c:v>119.216640042937</c:v>
                </c:pt>
                <c:pt idx="465">
                  <c:v>118.30666689095</c:v>
                </c:pt>
                <c:pt idx="466">
                  <c:v>123.83172392457099</c:v>
                </c:pt>
                <c:pt idx="467">
                  <c:v>122.20496230681999</c:v>
                </c:pt>
                <c:pt idx="468">
                  <c:v>120.79660724165799</c:v>
                </c:pt>
                <c:pt idx="469">
                  <c:v>121.717045310274</c:v>
                </c:pt>
                <c:pt idx="470">
                  <c:v>121.88182553134401</c:v>
                </c:pt>
                <c:pt idx="471">
                  <c:v>124.575003489305</c:v>
                </c:pt>
                <c:pt idx="472">
                  <c:v>118.650104691275</c:v>
                </c:pt>
                <c:pt idx="473">
                  <c:v>123.56011852060701</c:v>
                </c:pt>
                <c:pt idx="474">
                  <c:v>120.23268738278701</c:v>
                </c:pt>
                <c:pt idx="475">
                  <c:v>122.28175181128999</c:v>
                </c:pt>
                <c:pt idx="476">
                  <c:v>123.266165403771</c:v>
                </c:pt>
                <c:pt idx="477">
                  <c:v>121.561858847887</c:v>
                </c:pt>
                <c:pt idx="478">
                  <c:v>122.24645672293001</c:v>
                </c:pt>
                <c:pt idx="479">
                  <c:v>126.68773710019499</c:v>
                </c:pt>
                <c:pt idx="480">
                  <c:v>115.739599720773</c:v>
                </c:pt>
                <c:pt idx="481">
                  <c:v>126.856465980934</c:v>
                </c:pt>
                <c:pt idx="482">
                  <c:v>128.52640756605601</c:v>
                </c:pt>
                <c:pt idx="483">
                  <c:v>125.457185760966</c:v>
                </c:pt>
                <c:pt idx="484">
                  <c:v>123.048819631717</c:v>
                </c:pt>
                <c:pt idx="485">
                  <c:v>120.37609354779801</c:v>
                </c:pt>
                <c:pt idx="486">
                  <c:v>112.291380600773</c:v>
                </c:pt>
                <c:pt idx="487">
                  <c:v>121.771481696837</c:v>
                </c:pt>
                <c:pt idx="488">
                  <c:v>115.901086602492</c:v>
                </c:pt>
                <c:pt idx="489">
                  <c:v>124.460408136414</c:v>
                </c:pt>
                <c:pt idx="490">
                  <c:v>125.76254816933501</c:v>
                </c:pt>
                <c:pt idx="491">
                  <c:v>124.67339927316399</c:v>
                </c:pt>
                <c:pt idx="492">
                  <c:v>123.362102222638</c:v>
                </c:pt>
                <c:pt idx="493">
                  <c:v>128.68245624777299</c:v>
                </c:pt>
                <c:pt idx="494">
                  <c:v>125.92630685752199</c:v>
                </c:pt>
                <c:pt idx="495">
                  <c:v>127.195807934154</c:v>
                </c:pt>
                <c:pt idx="496">
                  <c:v>134.61146585626199</c:v>
                </c:pt>
                <c:pt idx="497">
                  <c:v>122.498367215507</c:v>
                </c:pt>
                <c:pt idx="498">
                  <c:v>127.206467086462</c:v>
                </c:pt>
                <c:pt idx="499">
                  <c:v>123.089630389014</c:v>
                </c:pt>
                <c:pt idx="500">
                  <c:v>118.451641876633</c:v>
                </c:pt>
                <c:pt idx="501">
                  <c:v>108.39068954775399</c:v>
                </c:pt>
                <c:pt idx="502">
                  <c:v>115.877699359749</c:v>
                </c:pt>
                <c:pt idx="503">
                  <c:v>111.713881778694</c:v>
                </c:pt>
                <c:pt idx="504">
                  <c:v>121.592262603528</c:v>
                </c:pt>
                <c:pt idx="505">
                  <c:v>116.23671995145401</c:v>
                </c:pt>
                <c:pt idx="506">
                  <c:v>110.934954034009</c:v>
                </c:pt>
                <c:pt idx="507">
                  <c:v>64.203799037377195</c:v>
                </c:pt>
                <c:pt idx="508">
                  <c:v>63.962203460060898</c:v>
                </c:pt>
                <c:pt idx="509">
                  <c:v>62.778653103557403</c:v>
                </c:pt>
                <c:pt idx="510">
                  <c:v>91.883923715911706</c:v>
                </c:pt>
                <c:pt idx="511">
                  <c:v>106.537907045195</c:v>
                </c:pt>
                <c:pt idx="512">
                  <c:v>113.311277584915</c:v>
                </c:pt>
                <c:pt idx="513">
                  <c:v>119.820918571036</c:v>
                </c:pt>
                <c:pt idx="514">
                  <c:v>112.916130793344</c:v>
                </c:pt>
                <c:pt idx="515">
                  <c:v>112.110904388059</c:v>
                </c:pt>
                <c:pt idx="516">
                  <c:v>113.801107444755</c:v>
                </c:pt>
                <c:pt idx="517">
                  <c:v>101.676266994472</c:v>
                </c:pt>
                <c:pt idx="518">
                  <c:v>113.181278814558</c:v>
                </c:pt>
                <c:pt idx="519">
                  <c:v>109.384226918091</c:v>
                </c:pt>
                <c:pt idx="520">
                  <c:v>98.891861770978593</c:v>
                </c:pt>
                <c:pt idx="521">
                  <c:v>105.839801109059</c:v>
                </c:pt>
                <c:pt idx="522">
                  <c:v>100.24489937070599</c:v>
                </c:pt>
                <c:pt idx="523">
                  <c:v>91.787375369608498</c:v>
                </c:pt>
                <c:pt idx="524">
                  <c:v>47.914738792382202</c:v>
                </c:pt>
                <c:pt idx="525">
                  <c:v>66.545070069645803</c:v>
                </c:pt>
                <c:pt idx="526">
                  <c:v>103.073900765606</c:v>
                </c:pt>
                <c:pt idx="527">
                  <c:v>103.800616023983</c:v>
                </c:pt>
                <c:pt idx="528">
                  <c:v>94.710333789105903</c:v>
                </c:pt>
                <c:pt idx="529">
                  <c:v>98.334650851445502</c:v>
                </c:pt>
                <c:pt idx="530">
                  <c:v>89.458570801453106</c:v>
                </c:pt>
                <c:pt idx="531">
                  <c:v>90.365842096241806</c:v>
                </c:pt>
                <c:pt idx="532">
                  <c:v>82.868743466059996</c:v>
                </c:pt>
                <c:pt idx="533">
                  <c:v>92.473597011849293</c:v>
                </c:pt>
                <c:pt idx="534">
                  <c:v>97.056619048563704</c:v>
                </c:pt>
                <c:pt idx="535">
                  <c:v>104.188693529783</c:v>
                </c:pt>
                <c:pt idx="536">
                  <c:v>98.056572811911295</c:v>
                </c:pt>
                <c:pt idx="537">
                  <c:v>93.076776788440498</c:v>
                </c:pt>
                <c:pt idx="538">
                  <c:v>101.277192960815</c:v>
                </c:pt>
                <c:pt idx="539">
                  <c:v>101.00040340095499</c:v>
                </c:pt>
                <c:pt idx="540">
                  <c:v>100.700890958446</c:v>
                </c:pt>
                <c:pt idx="541">
                  <c:v>110.238657149099</c:v>
                </c:pt>
                <c:pt idx="542">
                  <c:v>116.63853440391</c:v>
                </c:pt>
                <c:pt idx="543">
                  <c:v>118.79236907180299</c:v>
                </c:pt>
                <c:pt idx="544">
                  <c:v>114.083828414761</c:v>
                </c:pt>
                <c:pt idx="545">
                  <c:v>114.610578146102</c:v>
                </c:pt>
                <c:pt idx="546">
                  <c:v>115.46129137814</c:v>
                </c:pt>
                <c:pt idx="547">
                  <c:v>113.276705575669</c:v>
                </c:pt>
                <c:pt idx="548">
                  <c:v>120.026840929879</c:v>
                </c:pt>
                <c:pt idx="549">
                  <c:v>115.105575001959</c:v>
                </c:pt>
                <c:pt idx="550">
                  <c:v>119.354812037245</c:v>
                </c:pt>
                <c:pt idx="551">
                  <c:v>118.06333191301999</c:v>
                </c:pt>
                <c:pt idx="552">
                  <c:v>102.26083614554101</c:v>
                </c:pt>
                <c:pt idx="553">
                  <c:v>101.169960445781</c:v>
                </c:pt>
                <c:pt idx="554">
                  <c:v>103.81802189308399</c:v>
                </c:pt>
                <c:pt idx="555">
                  <c:v>104.30170279325</c:v>
                </c:pt>
                <c:pt idx="556">
                  <c:v>115.836654730405</c:v>
                </c:pt>
                <c:pt idx="557">
                  <c:v>106.23894183289001</c:v>
                </c:pt>
                <c:pt idx="558">
                  <c:v>110.2887835416</c:v>
                </c:pt>
                <c:pt idx="559">
                  <c:v>102.299389250394</c:v>
                </c:pt>
                <c:pt idx="560">
                  <c:v>105.78458120278</c:v>
                </c:pt>
                <c:pt idx="561">
                  <c:v>112.54554433311</c:v>
                </c:pt>
                <c:pt idx="562">
                  <c:v>106.527562728177</c:v>
                </c:pt>
                <c:pt idx="563">
                  <c:v>105.65598495507</c:v>
                </c:pt>
                <c:pt idx="564">
                  <c:v>114.896650751099</c:v>
                </c:pt>
                <c:pt idx="565">
                  <c:v>112.34478305916799</c:v>
                </c:pt>
                <c:pt idx="566">
                  <c:v>105.446445576111</c:v>
                </c:pt>
                <c:pt idx="567">
                  <c:v>107.611146055578</c:v>
                </c:pt>
                <c:pt idx="568">
                  <c:v>113.999630124813</c:v>
                </c:pt>
                <c:pt idx="569">
                  <c:v>110.756102268155</c:v>
                </c:pt>
                <c:pt idx="570">
                  <c:v>111.85291679138901</c:v>
                </c:pt>
                <c:pt idx="571">
                  <c:v>111.46988678647899</c:v>
                </c:pt>
                <c:pt idx="572">
                  <c:v>111.55194796735999</c:v>
                </c:pt>
                <c:pt idx="573">
                  <c:v>111.50449449185101</c:v>
                </c:pt>
                <c:pt idx="574">
                  <c:v>111.497435011391</c:v>
                </c:pt>
                <c:pt idx="575">
                  <c:v>111.48394770281099</c:v>
                </c:pt>
                <c:pt idx="576">
                  <c:v>111.476068363167</c:v>
                </c:pt>
                <c:pt idx="577">
                  <c:v>111.470422802811</c:v>
                </c:pt>
                <c:pt idx="578">
                  <c:v>111.467581752977</c:v>
                </c:pt>
                <c:pt idx="579">
                  <c:v>111.467158186997</c:v>
                </c:pt>
                <c:pt idx="580">
                  <c:v>111.469014884746</c:v>
                </c:pt>
                <c:pt idx="581">
                  <c:v>111.47297279126199</c:v>
                </c:pt>
                <c:pt idx="582">
                  <c:v>111.478878058186</c:v>
                </c:pt>
                <c:pt idx="583">
                  <c:v>111.486585617499</c:v>
                </c:pt>
                <c:pt idx="584">
                  <c:v>111.495961738684</c:v>
                </c:pt>
                <c:pt idx="585">
                  <c:v>111.506882506035</c:v>
                </c:pt>
                <c:pt idx="586">
                  <c:v>111.51923322710699</c:v>
                </c:pt>
                <c:pt idx="587">
                  <c:v>111.53290772211</c:v>
                </c:pt>
                <c:pt idx="588">
                  <c:v>111.54780769602399</c:v>
                </c:pt>
                <c:pt idx="589">
                  <c:v>111.563842152608</c:v>
                </c:pt>
                <c:pt idx="590">
                  <c:v>111.58092685242799</c:v>
                </c:pt>
                <c:pt idx="591">
                  <c:v>111.59898381114</c:v>
                </c:pt>
                <c:pt idx="592">
                  <c:v>111.617940835033</c:v>
                </c:pt>
              </c:numCache>
            </c:numRef>
          </c:val>
          <c:smooth val="0"/>
          <c:extLst>
            <c:ext xmlns:c16="http://schemas.microsoft.com/office/drawing/2014/chart" uri="{C3380CC4-5D6E-409C-BE32-E72D297353CC}">
              <c16:uniqueId val="{00000001-41E5-405B-8987-C0886986E401}"/>
            </c:ext>
          </c:extLst>
        </c:ser>
        <c:ser>
          <c:idx val="2"/>
          <c:order val="2"/>
          <c:tx>
            <c:strRef>
              <c:f>'JDmetra+'!$D$5</c:f>
              <c:strCache>
                <c:ptCount val="1"/>
                <c:pt idx="0">
                  <c:v>X13</c:v>
                </c:pt>
              </c:strCache>
            </c:strRef>
          </c:tx>
          <c:spPr>
            <a:ln w="22225" cap="rnd">
              <a:solidFill>
                <a:schemeClr val="accent4">
                  <a:lumMod val="50000"/>
                </a:schemeClr>
              </a:solidFill>
              <a:round/>
            </a:ln>
            <a:effectLst/>
          </c:spPr>
          <c:marker>
            <c:symbol val="none"/>
          </c:marker>
          <c:cat>
            <c:numRef>
              <c:f>'JDmetra+'!$A$6:$A$598</c:f>
              <c:numCache>
                <c:formatCode>yyyy"年"m"月";@</c:formatCode>
                <c:ptCount val="593"/>
                <c:pt idx="0">
                  <c:v>28491</c:v>
                </c:pt>
                <c:pt idx="1">
                  <c:v>28522</c:v>
                </c:pt>
                <c:pt idx="2">
                  <c:v>28550</c:v>
                </c:pt>
                <c:pt idx="3">
                  <c:v>28581</c:v>
                </c:pt>
                <c:pt idx="4">
                  <c:v>28611</c:v>
                </c:pt>
                <c:pt idx="5">
                  <c:v>28642</c:v>
                </c:pt>
                <c:pt idx="6">
                  <c:v>28672</c:v>
                </c:pt>
                <c:pt idx="7">
                  <c:v>28703</c:v>
                </c:pt>
                <c:pt idx="8">
                  <c:v>28734</c:v>
                </c:pt>
                <c:pt idx="9">
                  <c:v>28764</c:v>
                </c:pt>
                <c:pt idx="10">
                  <c:v>28795</c:v>
                </c:pt>
                <c:pt idx="11">
                  <c:v>28825</c:v>
                </c:pt>
                <c:pt idx="12">
                  <c:v>28856</c:v>
                </c:pt>
                <c:pt idx="13">
                  <c:v>28887</c:v>
                </c:pt>
                <c:pt idx="14">
                  <c:v>28915</c:v>
                </c:pt>
                <c:pt idx="15">
                  <c:v>28946</c:v>
                </c:pt>
                <c:pt idx="16">
                  <c:v>28976</c:v>
                </c:pt>
                <c:pt idx="17">
                  <c:v>29007</c:v>
                </c:pt>
                <c:pt idx="18">
                  <c:v>29037</c:v>
                </c:pt>
                <c:pt idx="19">
                  <c:v>29068</c:v>
                </c:pt>
                <c:pt idx="20">
                  <c:v>29099</c:v>
                </c:pt>
                <c:pt idx="21">
                  <c:v>29129</c:v>
                </c:pt>
                <c:pt idx="22">
                  <c:v>29160</c:v>
                </c:pt>
                <c:pt idx="23">
                  <c:v>29190</c:v>
                </c:pt>
                <c:pt idx="24">
                  <c:v>29221</c:v>
                </c:pt>
                <c:pt idx="25">
                  <c:v>29252</c:v>
                </c:pt>
                <c:pt idx="26">
                  <c:v>29281</c:v>
                </c:pt>
                <c:pt idx="27">
                  <c:v>29312</c:v>
                </c:pt>
                <c:pt idx="28">
                  <c:v>29342</c:v>
                </c:pt>
                <c:pt idx="29">
                  <c:v>29373</c:v>
                </c:pt>
                <c:pt idx="30">
                  <c:v>29403</c:v>
                </c:pt>
                <c:pt idx="31">
                  <c:v>29434</c:v>
                </c:pt>
                <c:pt idx="32">
                  <c:v>29465</c:v>
                </c:pt>
                <c:pt idx="33">
                  <c:v>29495</c:v>
                </c:pt>
                <c:pt idx="34">
                  <c:v>29526</c:v>
                </c:pt>
                <c:pt idx="35">
                  <c:v>29556</c:v>
                </c:pt>
                <c:pt idx="36">
                  <c:v>29587</c:v>
                </c:pt>
                <c:pt idx="37">
                  <c:v>29618</c:v>
                </c:pt>
                <c:pt idx="38">
                  <c:v>29646</c:v>
                </c:pt>
                <c:pt idx="39">
                  <c:v>29677</c:v>
                </c:pt>
                <c:pt idx="40">
                  <c:v>29707</c:v>
                </c:pt>
                <c:pt idx="41">
                  <c:v>29738</c:v>
                </c:pt>
                <c:pt idx="42">
                  <c:v>29768</c:v>
                </c:pt>
                <c:pt idx="43">
                  <c:v>29799</c:v>
                </c:pt>
                <c:pt idx="44">
                  <c:v>29830</c:v>
                </c:pt>
                <c:pt idx="45">
                  <c:v>29860</c:v>
                </c:pt>
                <c:pt idx="46">
                  <c:v>29891</c:v>
                </c:pt>
                <c:pt idx="47">
                  <c:v>29921</c:v>
                </c:pt>
                <c:pt idx="48">
                  <c:v>29952</c:v>
                </c:pt>
                <c:pt idx="49">
                  <c:v>29983</c:v>
                </c:pt>
                <c:pt idx="50">
                  <c:v>30011</c:v>
                </c:pt>
                <c:pt idx="51">
                  <c:v>30042</c:v>
                </c:pt>
                <c:pt idx="52">
                  <c:v>30072</c:v>
                </c:pt>
                <c:pt idx="53">
                  <c:v>30103</c:v>
                </c:pt>
                <c:pt idx="54">
                  <c:v>30133</c:v>
                </c:pt>
                <c:pt idx="55">
                  <c:v>30164</c:v>
                </c:pt>
                <c:pt idx="56">
                  <c:v>30195</c:v>
                </c:pt>
                <c:pt idx="57">
                  <c:v>30225</c:v>
                </c:pt>
                <c:pt idx="58">
                  <c:v>30256</c:v>
                </c:pt>
                <c:pt idx="59">
                  <c:v>30286</c:v>
                </c:pt>
                <c:pt idx="60">
                  <c:v>30317</c:v>
                </c:pt>
                <c:pt idx="61">
                  <c:v>30348</c:v>
                </c:pt>
                <c:pt idx="62">
                  <c:v>30376</c:v>
                </c:pt>
                <c:pt idx="63">
                  <c:v>30407</c:v>
                </c:pt>
                <c:pt idx="64">
                  <c:v>30437</c:v>
                </c:pt>
                <c:pt idx="65">
                  <c:v>30468</c:v>
                </c:pt>
                <c:pt idx="66">
                  <c:v>30498</c:v>
                </c:pt>
                <c:pt idx="67">
                  <c:v>30529</c:v>
                </c:pt>
                <c:pt idx="68">
                  <c:v>30560</c:v>
                </c:pt>
                <c:pt idx="69">
                  <c:v>30590</c:v>
                </c:pt>
                <c:pt idx="70">
                  <c:v>30621</c:v>
                </c:pt>
                <c:pt idx="71">
                  <c:v>30651</c:v>
                </c:pt>
                <c:pt idx="72">
                  <c:v>30682</c:v>
                </c:pt>
                <c:pt idx="73">
                  <c:v>30713</c:v>
                </c:pt>
                <c:pt idx="74">
                  <c:v>30742</c:v>
                </c:pt>
                <c:pt idx="75">
                  <c:v>30773</c:v>
                </c:pt>
                <c:pt idx="76">
                  <c:v>30803</c:v>
                </c:pt>
                <c:pt idx="77">
                  <c:v>30834</c:v>
                </c:pt>
                <c:pt idx="78">
                  <c:v>30864</c:v>
                </c:pt>
                <c:pt idx="79">
                  <c:v>30895</c:v>
                </c:pt>
                <c:pt idx="80">
                  <c:v>30926</c:v>
                </c:pt>
                <c:pt idx="81">
                  <c:v>30956</c:v>
                </c:pt>
                <c:pt idx="82">
                  <c:v>30987</c:v>
                </c:pt>
                <c:pt idx="83">
                  <c:v>31017</c:v>
                </c:pt>
                <c:pt idx="84">
                  <c:v>31048</c:v>
                </c:pt>
                <c:pt idx="85">
                  <c:v>31079</c:v>
                </c:pt>
                <c:pt idx="86">
                  <c:v>31107</c:v>
                </c:pt>
                <c:pt idx="87">
                  <c:v>31138</c:v>
                </c:pt>
                <c:pt idx="88">
                  <c:v>31168</c:v>
                </c:pt>
                <c:pt idx="89">
                  <c:v>31199</c:v>
                </c:pt>
                <c:pt idx="90">
                  <c:v>31229</c:v>
                </c:pt>
                <c:pt idx="91">
                  <c:v>31260</c:v>
                </c:pt>
                <c:pt idx="92">
                  <c:v>31291</c:v>
                </c:pt>
                <c:pt idx="93">
                  <c:v>31321</c:v>
                </c:pt>
                <c:pt idx="94">
                  <c:v>31352</c:v>
                </c:pt>
                <c:pt idx="95">
                  <c:v>31382</c:v>
                </c:pt>
                <c:pt idx="96">
                  <c:v>31413</c:v>
                </c:pt>
                <c:pt idx="97">
                  <c:v>31444</c:v>
                </c:pt>
                <c:pt idx="98">
                  <c:v>31472</c:v>
                </c:pt>
                <c:pt idx="99">
                  <c:v>31503</c:v>
                </c:pt>
                <c:pt idx="100">
                  <c:v>31533</c:v>
                </c:pt>
                <c:pt idx="101">
                  <c:v>31564</c:v>
                </c:pt>
                <c:pt idx="102">
                  <c:v>31594</c:v>
                </c:pt>
                <c:pt idx="103">
                  <c:v>31625</c:v>
                </c:pt>
                <c:pt idx="104">
                  <c:v>31656</c:v>
                </c:pt>
                <c:pt idx="105">
                  <c:v>31686</c:v>
                </c:pt>
                <c:pt idx="106">
                  <c:v>31717</c:v>
                </c:pt>
                <c:pt idx="107">
                  <c:v>31747</c:v>
                </c:pt>
                <c:pt idx="108">
                  <c:v>31778</c:v>
                </c:pt>
                <c:pt idx="109">
                  <c:v>31809</c:v>
                </c:pt>
                <c:pt idx="110">
                  <c:v>31837</c:v>
                </c:pt>
                <c:pt idx="111">
                  <c:v>31868</c:v>
                </c:pt>
                <c:pt idx="112">
                  <c:v>31898</c:v>
                </c:pt>
                <c:pt idx="113">
                  <c:v>31929</c:v>
                </c:pt>
                <c:pt idx="114">
                  <c:v>31959</c:v>
                </c:pt>
                <c:pt idx="115">
                  <c:v>31990</c:v>
                </c:pt>
                <c:pt idx="116">
                  <c:v>32021</c:v>
                </c:pt>
                <c:pt idx="117">
                  <c:v>32051</c:v>
                </c:pt>
                <c:pt idx="118">
                  <c:v>32082</c:v>
                </c:pt>
                <c:pt idx="119">
                  <c:v>32112</c:v>
                </c:pt>
                <c:pt idx="120">
                  <c:v>32143</c:v>
                </c:pt>
                <c:pt idx="121">
                  <c:v>32174</c:v>
                </c:pt>
                <c:pt idx="122">
                  <c:v>32203</c:v>
                </c:pt>
                <c:pt idx="123">
                  <c:v>32234</c:v>
                </c:pt>
                <c:pt idx="124">
                  <c:v>32264</c:v>
                </c:pt>
                <c:pt idx="125">
                  <c:v>32295</c:v>
                </c:pt>
                <c:pt idx="126">
                  <c:v>32325</c:v>
                </c:pt>
                <c:pt idx="127">
                  <c:v>32356</c:v>
                </c:pt>
                <c:pt idx="128">
                  <c:v>32387</c:v>
                </c:pt>
                <c:pt idx="129">
                  <c:v>32417</c:v>
                </c:pt>
                <c:pt idx="130">
                  <c:v>32448</c:v>
                </c:pt>
                <c:pt idx="131">
                  <c:v>32478</c:v>
                </c:pt>
                <c:pt idx="132">
                  <c:v>32509</c:v>
                </c:pt>
                <c:pt idx="133">
                  <c:v>32540</c:v>
                </c:pt>
                <c:pt idx="134">
                  <c:v>32568</c:v>
                </c:pt>
                <c:pt idx="135">
                  <c:v>32599</c:v>
                </c:pt>
                <c:pt idx="136">
                  <c:v>32629</c:v>
                </c:pt>
                <c:pt idx="137">
                  <c:v>32660</c:v>
                </c:pt>
                <c:pt idx="138">
                  <c:v>32690</c:v>
                </c:pt>
                <c:pt idx="139">
                  <c:v>32721</c:v>
                </c:pt>
                <c:pt idx="140">
                  <c:v>32752</c:v>
                </c:pt>
                <c:pt idx="141">
                  <c:v>32782</c:v>
                </c:pt>
                <c:pt idx="142">
                  <c:v>32813</c:v>
                </c:pt>
                <c:pt idx="143">
                  <c:v>32843</c:v>
                </c:pt>
                <c:pt idx="144">
                  <c:v>32874</c:v>
                </c:pt>
                <c:pt idx="145">
                  <c:v>32905</c:v>
                </c:pt>
                <c:pt idx="146">
                  <c:v>32933</c:v>
                </c:pt>
                <c:pt idx="147">
                  <c:v>32964</c:v>
                </c:pt>
                <c:pt idx="148">
                  <c:v>32994</c:v>
                </c:pt>
                <c:pt idx="149">
                  <c:v>33025</c:v>
                </c:pt>
                <c:pt idx="150">
                  <c:v>33055</c:v>
                </c:pt>
                <c:pt idx="151">
                  <c:v>33086</c:v>
                </c:pt>
                <c:pt idx="152">
                  <c:v>33117</c:v>
                </c:pt>
                <c:pt idx="153">
                  <c:v>33147</c:v>
                </c:pt>
                <c:pt idx="154">
                  <c:v>33178</c:v>
                </c:pt>
                <c:pt idx="155">
                  <c:v>33208</c:v>
                </c:pt>
                <c:pt idx="156">
                  <c:v>33239</c:v>
                </c:pt>
                <c:pt idx="157">
                  <c:v>33270</c:v>
                </c:pt>
                <c:pt idx="158">
                  <c:v>33298</c:v>
                </c:pt>
                <c:pt idx="159">
                  <c:v>33329</c:v>
                </c:pt>
                <c:pt idx="160">
                  <c:v>33359</c:v>
                </c:pt>
                <c:pt idx="161">
                  <c:v>33390</c:v>
                </c:pt>
                <c:pt idx="162">
                  <c:v>33420</c:v>
                </c:pt>
                <c:pt idx="163">
                  <c:v>33451</c:v>
                </c:pt>
                <c:pt idx="164">
                  <c:v>33482</c:v>
                </c:pt>
                <c:pt idx="165">
                  <c:v>33512</c:v>
                </c:pt>
                <c:pt idx="166">
                  <c:v>33543</c:v>
                </c:pt>
                <c:pt idx="167">
                  <c:v>33573</c:v>
                </c:pt>
                <c:pt idx="168">
                  <c:v>33604</c:v>
                </c:pt>
                <c:pt idx="169">
                  <c:v>33635</c:v>
                </c:pt>
                <c:pt idx="170">
                  <c:v>33664</c:v>
                </c:pt>
                <c:pt idx="171">
                  <c:v>33695</c:v>
                </c:pt>
                <c:pt idx="172">
                  <c:v>33725</c:v>
                </c:pt>
                <c:pt idx="173">
                  <c:v>33756</c:v>
                </c:pt>
                <c:pt idx="174">
                  <c:v>33786</c:v>
                </c:pt>
                <c:pt idx="175">
                  <c:v>33817</c:v>
                </c:pt>
                <c:pt idx="176">
                  <c:v>33848</c:v>
                </c:pt>
                <c:pt idx="177">
                  <c:v>33878</c:v>
                </c:pt>
                <c:pt idx="178">
                  <c:v>33909</c:v>
                </c:pt>
                <c:pt idx="179">
                  <c:v>33939</c:v>
                </c:pt>
                <c:pt idx="180">
                  <c:v>33970</c:v>
                </c:pt>
                <c:pt idx="181">
                  <c:v>34001</c:v>
                </c:pt>
                <c:pt idx="182">
                  <c:v>34029</c:v>
                </c:pt>
                <c:pt idx="183">
                  <c:v>34060</c:v>
                </c:pt>
                <c:pt idx="184">
                  <c:v>34090</c:v>
                </c:pt>
                <c:pt idx="185">
                  <c:v>34121</c:v>
                </c:pt>
                <c:pt idx="186">
                  <c:v>34151</c:v>
                </c:pt>
                <c:pt idx="187">
                  <c:v>34182</c:v>
                </c:pt>
                <c:pt idx="188">
                  <c:v>34213</c:v>
                </c:pt>
                <c:pt idx="189">
                  <c:v>34243</c:v>
                </c:pt>
                <c:pt idx="190">
                  <c:v>34274</c:v>
                </c:pt>
                <c:pt idx="191">
                  <c:v>34304</c:v>
                </c:pt>
                <c:pt idx="192">
                  <c:v>34335</c:v>
                </c:pt>
                <c:pt idx="193">
                  <c:v>34366</c:v>
                </c:pt>
                <c:pt idx="194">
                  <c:v>34394</c:v>
                </c:pt>
                <c:pt idx="195">
                  <c:v>34425</c:v>
                </c:pt>
                <c:pt idx="196">
                  <c:v>34455</c:v>
                </c:pt>
                <c:pt idx="197">
                  <c:v>34486</c:v>
                </c:pt>
                <c:pt idx="198">
                  <c:v>34516</c:v>
                </c:pt>
                <c:pt idx="199">
                  <c:v>34547</c:v>
                </c:pt>
                <c:pt idx="200">
                  <c:v>34578</c:v>
                </c:pt>
                <c:pt idx="201">
                  <c:v>34608</c:v>
                </c:pt>
                <c:pt idx="202">
                  <c:v>34639</c:v>
                </c:pt>
                <c:pt idx="203">
                  <c:v>34669</c:v>
                </c:pt>
                <c:pt idx="204">
                  <c:v>34700</c:v>
                </c:pt>
                <c:pt idx="205">
                  <c:v>34731</c:v>
                </c:pt>
                <c:pt idx="206">
                  <c:v>34759</c:v>
                </c:pt>
                <c:pt idx="207">
                  <c:v>34790</c:v>
                </c:pt>
                <c:pt idx="208">
                  <c:v>34820</c:v>
                </c:pt>
                <c:pt idx="209">
                  <c:v>34851</c:v>
                </c:pt>
                <c:pt idx="210">
                  <c:v>34881</c:v>
                </c:pt>
                <c:pt idx="211">
                  <c:v>34912</c:v>
                </c:pt>
                <c:pt idx="212">
                  <c:v>34943</c:v>
                </c:pt>
                <c:pt idx="213">
                  <c:v>34973</c:v>
                </c:pt>
                <c:pt idx="214">
                  <c:v>35004</c:v>
                </c:pt>
                <c:pt idx="215">
                  <c:v>35034</c:v>
                </c:pt>
                <c:pt idx="216">
                  <c:v>35065</c:v>
                </c:pt>
                <c:pt idx="217">
                  <c:v>35096</c:v>
                </c:pt>
                <c:pt idx="218">
                  <c:v>35125</c:v>
                </c:pt>
                <c:pt idx="219">
                  <c:v>35156</c:v>
                </c:pt>
                <c:pt idx="220">
                  <c:v>35186</c:v>
                </c:pt>
                <c:pt idx="221">
                  <c:v>35217</c:v>
                </c:pt>
                <c:pt idx="222">
                  <c:v>35247</c:v>
                </c:pt>
                <c:pt idx="223">
                  <c:v>35278</c:v>
                </c:pt>
                <c:pt idx="224">
                  <c:v>35309</c:v>
                </c:pt>
                <c:pt idx="225">
                  <c:v>35339</c:v>
                </c:pt>
                <c:pt idx="226">
                  <c:v>35370</c:v>
                </c:pt>
                <c:pt idx="227">
                  <c:v>35400</c:v>
                </c:pt>
                <c:pt idx="228">
                  <c:v>35431</c:v>
                </c:pt>
                <c:pt idx="229">
                  <c:v>35462</c:v>
                </c:pt>
                <c:pt idx="230">
                  <c:v>35490</c:v>
                </c:pt>
                <c:pt idx="231">
                  <c:v>35521</c:v>
                </c:pt>
                <c:pt idx="232">
                  <c:v>35551</c:v>
                </c:pt>
                <c:pt idx="233">
                  <c:v>35582</c:v>
                </c:pt>
                <c:pt idx="234">
                  <c:v>35612</c:v>
                </c:pt>
                <c:pt idx="235">
                  <c:v>35643</c:v>
                </c:pt>
                <c:pt idx="236">
                  <c:v>35674</c:v>
                </c:pt>
                <c:pt idx="237">
                  <c:v>35704</c:v>
                </c:pt>
                <c:pt idx="238">
                  <c:v>35735</c:v>
                </c:pt>
                <c:pt idx="239">
                  <c:v>35765</c:v>
                </c:pt>
                <c:pt idx="240">
                  <c:v>35796</c:v>
                </c:pt>
                <c:pt idx="241">
                  <c:v>35827</c:v>
                </c:pt>
                <c:pt idx="242">
                  <c:v>35855</c:v>
                </c:pt>
                <c:pt idx="243">
                  <c:v>35886</c:v>
                </c:pt>
                <c:pt idx="244">
                  <c:v>35916</c:v>
                </c:pt>
                <c:pt idx="245">
                  <c:v>35947</c:v>
                </c:pt>
                <c:pt idx="246">
                  <c:v>35977</c:v>
                </c:pt>
                <c:pt idx="247">
                  <c:v>36008</c:v>
                </c:pt>
                <c:pt idx="248">
                  <c:v>36039</c:v>
                </c:pt>
                <c:pt idx="249">
                  <c:v>36069</c:v>
                </c:pt>
                <c:pt idx="250">
                  <c:v>36100</c:v>
                </c:pt>
                <c:pt idx="251">
                  <c:v>36130</c:v>
                </c:pt>
                <c:pt idx="252">
                  <c:v>36161</c:v>
                </c:pt>
                <c:pt idx="253">
                  <c:v>36192</c:v>
                </c:pt>
                <c:pt idx="254">
                  <c:v>36220</c:v>
                </c:pt>
                <c:pt idx="255">
                  <c:v>36251</c:v>
                </c:pt>
                <c:pt idx="256">
                  <c:v>36281</c:v>
                </c:pt>
                <c:pt idx="257">
                  <c:v>36312</c:v>
                </c:pt>
                <c:pt idx="258">
                  <c:v>36342</c:v>
                </c:pt>
                <c:pt idx="259">
                  <c:v>36373</c:v>
                </c:pt>
                <c:pt idx="260">
                  <c:v>36404</c:v>
                </c:pt>
                <c:pt idx="261">
                  <c:v>36434</c:v>
                </c:pt>
                <c:pt idx="262">
                  <c:v>36465</c:v>
                </c:pt>
                <c:pt idx="263">
                  <c:v>36495</c:v>
                </c:pt>
                <c:pt idx="264">
                  <c:v>36526</c:v>
                </c:pt>
                <c:pt idx="265">
                  <c:v>36557</c:v>
                </c:pt>
                <c:pt idx="266">
                  <c:v>36586</c:v>
                </c:pt>
                <c:pt idx="267">
                  <c:v>36617</c:v>
                </c:pt>
                <c:pt idx="268">
                  <c:v>36647</c:v>
                </c:pt>
                <c:pt idx="269">
                  <c:v>36678</c:v>
                </c:pt>
                <c:pt idx="270">
                  <c:v>36708</c:v>
                </c:pt>
                <c:pt idx="271">
                  <c:v>36739</c:v>
                </c:pt>
                <c:pt idx="272">
                  <c:v>36770</c:v>
                </c:pt>
                <c:pt idx="273">
                  <c:v>36800</c:v>
                </c:pt>
                <c:pt idx="274">
                  <c:v>36831</c:v>
                </c:pt>
                <c:pt idx="275">
                  <c:v>36861</c:v>
                </c:pt>
                <c:pt idx="276">
                  <c:v>36892</c:v>
                </c:pt>
                <c:pt idx="277">
                  <c:v>36923</c:v>
                </c:pt>
                <c:pt idx="278">
                  <c:v>36951</c:v>
                </c:pt>
                <c:pt idx="279">
                  <c:v>36982</c:v>
                </c:pt>
                <c:pt idx="280">
                  <c:v>37012</c:v>
                </c:pt>
                <c:pt idx="281">
                  <c:v>37043</c:v>
                </c:pt>
                <c:pt idx="282">
                  <c:v>37073</c:v>
                </c:pt>
                <c:pt idx="283">
                  <c:v>37104</c:v>
                </c:pt>
                <c:pt idx="284">
                  <c:v>37135</c:v>
                </c:pt>
                <c:pt idx="285">
                  <c:v>37165</c:v>
                </c:pt>
                <c:pt idx="286">
                  <c:v>37196</c:v>
                </c:pt>
                <c:pt idx="287">
                  <c:v>37226</c:v>
                </c:pt>
                <c:pt idx="288">
                  <c:v>37257</c:v>
                </c:pt>
                <c:pt idx="289">
                  <c:v>37288</c:v>
                </c:pt>
                <c:pt idx="290">
                  <c:v>37316</c:v>
                </c:pt>
                <c:pt idx="291">
                  <c:v>37347</c:v>
                </c:pt>
                <c:pt idx="292">
                  <c:v>37377</c:v>
                </c:pt>
                <c:pt idx="293">
                  <c:v>37408</c:v>
                </c:pt>
                <c:pt idx="294">
                  <c:v>37438</c:v>
                </c:pt>
                <c:pt idx="295">
                  <c:v>37469</c:v>
                </c:pt>
                <c:pt idx="296">
                  <c:v>37500</c:v>
                </c:pt>
                <c:pt idx="297">
                  <c:v>37530</c:v>
                </c:pt>
                <c:pt idx="298">
                  <c:v>37561</c:v>
                </c:pt>
                <c:pt idx="299">
                  <c:v>37591</c:v>
                </c:pt>
                <c:pt idx="300">
                  <c:v>37622</c:v>
                </c:pt>
                <c:pt idx="301">
                  <c:v>37653</c:v>
                </c:pt>
                <c:pt idx="302">
                  <c:v>37681</c:v>
                </c:pt>
                <c:pt idx="303">
                  <c:v>37712</c:v>
                </c:pt>
                <c:pt idx="304">
                  <c:v>37742</c:v>
                </c:pt>
                <c:pt idx="305">
                  <c:v>37773</c:v>
                </c:pt>
                <c:pt idx="306">
                  <c:v>37803</c:v>
                </c:pt>
                <c:pt idx="307">
                  <c:v>37834</c:v>
                </c:pt>
                <c:pt idx="308">
                  <c:v>37865</c:v>
                </c:pt>
                <c:pt idx="309">
                  <c:v>37895</c:v>
                </c:pt>
                <c:pt idx="310">
                  <c:v>37926</c:v>
                </c:pt>
                <c:pt idx="311">
                  <c:v>37956</c:v>
                </c:pt>
                <c:pt idx="312">
                  <c:v>37987</c:v>
                </c:pt>
                <c:pt idx="313">
                  <c:v>38018</c:v>
                </c:pt>
                <c:pt idx="314">
                  <c:v>38047</c:v>
                </c:pt>
                <c:pt idx="315">
                  <c:v>38078</c:v>
                </c:pt>
                <c:pt idx="316">
                  <c:v>38108</c:v>
                </c:pt>
                <c:pt idx="317">
                  <c:v>38139</c:v>
                </c:pt>
                <c:pt idx="318">
                  <c:v>38169</c:v>
                </c:pt>
                <c:pt idx="319">
                  <c:v>38200</c:v>
                </c:pt>
                <c:pt idx="320">
                  <c:v>38231</c:v>
                </c:pt>
                <c:pt idx="321">
                  <c:v>38261</c:v>
                </c:pt>
                <c:pt idx="322">
                  <c:v>38292</c:v>
                </c:pt>
                <c:pt idx="323">
                  <c:v>38322</c:v>
                </c:pt>
                <c:pt idx="324">
                  <c:v>38353</c:v>
                </c:pt>
                <c:pt idx="325">
                  <c:v>38384</c:v>
                </c:pt>
                <c:pt idx="326">
                  <c:v>38412</c:v>
                </c:pt>
                <c:pt idx="327">
                  <c:v>38443</c:v>
                </c:pt>
                <c:pt idx="328">
                  <c:v>38473</c:v>
                </c:pt>
                <c:pt idx="329">
                  <c:v>38504</c:v>
                </c:pt>
                <c:pt idx="330">
                  <c:v>38534</c:v>
                </c:pt>
                <c:pt idx="331">
                  <c:v>38565</c:v>
                </c:pt>
                <c:pt idx="332">
                  <c:v>38596</c:v>
                </c:pt>
                <c:pt idx="333">
                  <c:v>38626</c:v>
                </c:pt>
                <c:pt idx="334">
                  <c:v>38657</c:v>
                </c:pt>
                <c:pt idx="335">
                  <c:v>38687</c:v>
                </c:pt>
                <c:pt idx="336">
                  <c:v>38718</c:v>
                </c:pt>
                <c:pt idx="337">
                  <c:v>38749</c:v>
                </c:pt>
                <c:pt idx="338">
                  <c:v>38777</c:v>
                </c:pt>
                <c:pt idx="339">
                  <c:v>38808</c:v>
                </c:pt>
                <c:pt idx="340">
                  <c:v>38838</c:v>
                </c:pt>
                <c:pt idx="341">
                  <c:v>38869</c:v>
                </c:pt>
                <c:pt idx="342">
                  <c:v>38899</c:v>
                </c:pt>
                <c:pt idx="343">
                  <c:v>38930</c:v>
                </c:pt>
                <c:pt idx="344">
                  <c:v>38961</c:v>
                </c:pt>
                <c:pt idx="345">
                  <c:v>38991</c:v>
                </c:pt>
                <c:pt idx="346">
                  <c:v>39022</c:v>
                </c:pt>
                <c:pt idx="347">
                  <c:v>39052</c:v>
                </c:pt>
                <c:pt idx="348">
                  <c:v>39083</c:v>
                </c:pt>
                <c:pt idx="349">
                  <c:v>39114</c:v>
                </c:pt>
                <c:pt idx="350">
                  <c:v>39142</c:v>
                </c:pt>
                <c:pt idx="351">
                  <c:v>39173</c:v>
                </c:pt>
                <c:pt idx="352">
                  <c:v>39203</c:v>
                </c:pt>
                <c:pt idx="353">
                  <c:v>39234</c:v>
                </c:pt>
                <c:pt idx="354">
                  <c:v>39264</c:v>
                </c:pt>
                <c:pt idx="355">
                  <c:v>39295</c:v>
                </c:pt>
                <c:pt idx="356">
                  <c:v>39326</c:v>
                </c:pt>
                <c:pt idx="357">
                  <c:v>39356</c:v>
                </c:pt>
                <c:pt idx="358">
                  <c:v>39387</c:v>
                </c:pt>
                <c:pt idx="359">
                  <c:v>39417</c:v>
                </c:pt>
                <c:pt idx="360">
                  <c:v>39448</c:v>
                </c:pt>
                <c:pt idx="361">
                  <c:v>39479</c:v>
                </c:pt>
                <c:pt idx="362">
                  <c:v>39508</c:v>
                </c:pt>
                <c:pt idx="363">
                  <c:v>39539</c:v>
                </c:pt>
                <c:pt idx="364">
                  <c:v>39569</c:v>
                </c:pt>
                <c:pt idx="365">
                  <c:v>39600</c:v>
                </c:pt>
                <c:pt idx="366">
                  <c:v>39630</c:v>
                </c:pt>
                <c:pt idx="367">
                  <c:v>39661</c:v>
                </c:pt>
                <c:pt idx="368">
                  <c:v>39692</c:v>
                </c:pt>
                <c:pt idx="369">
                  <c:v>39722</c:v>
                </c:pt>
                <c:pt idx="370">
                  <c:v>39753</c:v>
                </c:pt>
                <c:pt idx="371">
                  <c:v>39783</c:v>
                </c:pt>
                <c:pt idx="372">
                  <c:v>39814</c:v>
                </c:pt>
                <c:pt idx="373">
                  <c:v>39845</c:v>
                </c:pt>
                <c:pt idx="374">
                  <c:v>39873</c:v>
                </c:pt>
                <c:pt idx="375">
                  <c:v>39904</c:v>
                </c:pt>
                <c:pt idx="376">
                  <c:v>39934</c:v>
                </c:pt>
                <c:pt idx="377">
                  <c:v>39965</c:v>
                </c:pt>
                <c:pt idx="378">
                  <c:v>39995</c:v>
                </c:pt>
                <c:pt idx="379">
                  <c:v>40026</c:v>
                </c:pt>
                <c:pt idx="380">
                  <c:v>40057</c:v>
                </c:pt>
                <c:pt idx="381">
                  <c:v>40087</c:v>
                </c:pt>
                <c:pt idx="382">
                  <c:v>40118</c:v>
                </c:pt>
                <c:pt idx="383">
                  <c:v>40148</c:v>
                </c:pt>
                <c:pt idx="384">
                  <c:v>40179</c:v>
                </c:pt>
                <c:pt idx="385">
                  <c:v>40210</c:v>
                </c:pt>
                <c:pt idx="386">
                  <c:v>40238</c:v>
                </c:pt>
                <c:pt idx="387">
                  <c:v>40269</c:v>
                </c:pt>
                <c:pt idx="388">
                  <c:v>40299</c:v>
                </c:pt>
                <c:pt idx="389">
                  <c:v>40330</c:v>
                </c:pt>
                <c:pt idx="390">
                  <c:v>40360</c:v>
                </c:pt>
                <c:pt idx="391">
                  <c:v>40391</c:v>
                </c:pt>
                <c:pt idx="392">
                  <c:v>40422</c:v>
                </c:pt>
                <c:pt idx="393">
                  <c:v>40452</c:v>
                </c:pt>
                <c:pt idx="394">
                  <c:v>40483</c:v>
                </c:pt>
                <c:pt idx="395">
                  <c:v>40513</c:v>
                </c:pt>
                <c:pt idx="396">
                  <c:v>40544</c:v>
                </c:pt>
                <c:pt idx="397">
                  <c:v>40575</c:v>
                </c:pt>
                <c:pt idx="398">
                  <c:v>40603</c:v>
                </c:pt>
                <c:pt idx="399">
                  <c:v>40634</c:v>
                </c:pt>
                <c:pt idx="400">
                  <c:v>40664</c:v>
                </c:pt>
                <c:pt idx="401">
                  <c:v>40695</c:v>
                </c:pt>
                <c:pt idx="402">
                  <c:v>40725</c:v>
                </c:pt>
                <c:pt idx="403">
                  <c:v>40756</c:v>
                </c:pt>
                <c:pt idx="404">
                  <c:v>40787</c:v>
                </c:pt>
                <c:pt idx="405">
                  <c:v>40817</c:v>
                </c:pt>
                <c:pt idx="406">
                  <c:v>40848</c:v>
                </c:pt>
                <c:pt idx="407">
                  <c:v>40878</c:v>
                </c:pt>
                <c:pt idx="408">
                  <c:v>40909</c:v>
                </c:pt>
                <c:pt idx="409">
                  <c:v>40940</c:v>
                </c:pt>
                <c:pt idx="410">
                  <c:v>40969</c:v>
                </c:pt>
                <c:pt idx="411">
                  <c:v>41000</c:v>
                </c:pt>
                <c:pt idx="412">
                  <c:v>41030</c:v>
                </c:pt>
                <c:pt idx="413">
                  <c:v>41061</c:v>
                </c:pt>
                <c:pt idx="414">
                  <c:v>41091</c:v>
                </c:pt>
                <c:pt idx="415">
                  <c:v>41122</c:v>
                </c:pt>
                <c:pt idx="416">
                  <c:v>41153</c:v>
                </c:pt>
                <c:pt idx="417">
                  <c:v>41183</c:v>
                </c:pt>
                <c:pt idx="418">
                  <c:v>41214</c:v>
                </c:pt>
                <c:pt idx="419">
                  <c:v>41244</c:v>
                </c:pt>
                <c:pt idx="420">
                  <c:v>41275</c:v>
                </c:pt>
                <c:pt idx="421">
                  <c:v>41306</c:v>
                </c:pt>
                <c:pt idx="422">
                  <c:v>41334</c:v>
                </c:pt>
                <c:pt idx="423">
                  <c:v>41365</c:v>
                </c:pt>
                <c:pt idx="424">
                  <c:v>41395</c:v>
                </c:pt>
                <c:pt idx="425">
                  <c:v>41426</c:v>
                </c:pt>
                <c:pt idx="426">
                  <c:v>41456</c:v>
                </c:pt>
                <c:pt idx="427">
                  <c:v>41487</c:v>
                </c:pt>
                <c:pt idx="428">
                  <c:v>41518</c:v>
                </c:pt>
                <c:pt idx="429">
                  <c:v>41548</c:v>
                </c:pt>
                <c:pt idx="430">
                  <c:v>41579</c:v>
                </c:pt>
                <c:pt idx="431">
                  <c:v>41609</c:v>
                </c:pt>
                <c:pt idx="432">
                  <c:v>41640</c:v>
                </c:pt>
                <c:pt idx="433">
                  <c:v>41671</c:v>
                </c:pt>
                <c:pt idx="434">
                  <c:v>41699</c:v>
                </c:pt>
                <c:pt idx="435">
                  <c:v>41730</c:v>
                </c:pt>
                <c:pt idx="436">
                  <c:v>41760</c:v>
                </c:pt>
                <c:pt idx="437">
                  <c:v>41791</c:v>
                </c:pt>
                <c:pt idx="438">
                  <c:v>41821</c:v>
                </c:pt>
                <c:pt idx="439">
                  <c:v>41852</c:v>
                </c:pt>
                <c:pt idx="440">
                  <c:v>41883</c:v>
                </c:pt>
                <c:pt idx="441">
                  <c:v>41913</c:v>
                </c:pt>
                <c:pt idx="442">
                  <c:v>41944</c:v>
                </c:pt>
                <c:pt idx="443">
                  <c:v>41974</c:v>
                </c:pt>
                <c:pt idx="444">
                  <c:v>42005</c:v>
                </c:pt>
                <c:pt idx="445">
                  <c:v>42036</c:v>
                </c:pt>
                <c:pt idx="446">
                  <c:v>42064</c:v>
                </c:pt>
                <c:pt idx="447">
                  <c:v>42095</c:v>
                </c:pt>
                <c:pt idx="448">
                  <c:v>42125</c:v>
                </c:pt>
                <c:pt idx="449">
                  <c:v>42156</c:v>
                </c:pt>
                <c:pt idx="450">
                  <c:v>42186</c:v>
                </c:pt>
                <c:pt idx="451">
                  <c:v>42217</c:v>
                </c:pt>
                <c:pt idx="452">
                  <c:v>42248</c:v>
                </c:pt>
                <c:pt idx="453">
                  <c:v>42278</c:v>
                </c:pt>
                <c:pt idx="454">
                  <c:v>42309</c:v>
                </c:pt>
                <c:pt idx="455">
                  <c:v>42339</c:v>
                </c:pt>
                <c:pt idx="456">
                  <c:v>42370</c:v>
                </c:pt>
                <c:pt idx="457">
                  <c:v>42401</c:v>
                </c:pt>
                <c:pt idx="458">
                  <c:v>42430</c:v>
                </c:pt>
                <c:pt idx="459">
                  <c:v>42461</c:v>
                </c:pt>
                <c:pt idx="460">
                  <c:v>42491</c:v>
                </c:pt>
                <c:pt idx="461">
                  <c:v>42522</c:v>
                </c:pt>
                <c:pt idx="462">
                  <c:v>42552</c:v>
                </c:pt>
                <c:pt idx="463">
                  <c:v>42583</c:v>
                </c:pt>
                <c:pt idx="464">
                  <c:v>42614</c:v>
                </c:pt>
                <c:pt idx="465">
                  <c:v>42644</c:v>
                </c:pt>
                <c:pt idx="466">
                  <c:v>42675</c:v>
                </c:pt>
                <c:pt idx="467">
                  <c:v>42705</c:v>
                </c:pt>
                <c:pt idx="468">
                  <c:v>42736</c:v>
                </c:pt>
                <c:pt idx="469">
                  <c:v>42767</c:v>
                </c:pt>
                <c:pt idx="470">
                  <c:v>42795</c:v>
                </c:pt>
                <c:pt idx="471">
                  <c:v>42826</c:v>
                </c:pt>
                <c:pt idx="472">
                  <c:v>42856</c:v>
                </c:pt>
                <c:pt idx="473">
                  <c:v>42887</c:v>
                </c:pt>
                <c:pt idx="474">
                  <c:v>42917</c:v>
                </c:pt>
                <c:pt idx="475">
                  <c:v>42948</c:v>
                </c:pt>
                <c:pt idx="476">
                  <c:v>42979</c:v>
                </c:pt>
                <c:pt idx="477">
                  <c:v>43009</c:v>
                </c:pt>
                <c:pt idx="478">
                  <c:v>43040</c:v>
                </c:pt>
                <c:pt idx="479">
                  <c:v>43070</c:v>
                </c:pt>
                <c:pt idx="480">
                  <c:v>43101</c:v>
                </c:pt>
                <c:pt idx="481">
                  <c:v>43132</c:v>
                </c:pt>
                <c:pt idx="482">
                  <c:v>43160</c:v>
                </c:pt>
                <c:pt idx="483">
                  <c:v>43191</c:v>
                </c:pt>
                <c:pt idx="484">
                  <c:v>43221</c:v>
                </c:pt>
                <c:pt idx="485">
                  <c:v>43252</c:v>
                </c:pt>
                <c:pt idx="486">
                  <c:v>43282</c:v>
                </c:pt>
                <c:pt idx="487">
                  <c:v>43313</c:v>
                </c:pt>
                <c:pt idx="488">
                  <c:v>43344</c:v>
                </c:pt>
                <c:pt idx="489">
                  <c:v>43374</c:v>
                </c:pt>
                <c:pt idx="490">
                  <c:v>43405</c:v>
                </c:pt>
                <c:pt idx="491">
                  <c:v>43435</c:v>
                </c:pt>
                <c:pt idx="492">
                  <c:v>43466</c:v>
                </c:pt>
                <c:pt idx="493">
                  <c:v>43497</c:v>
                </c:pt>
                <c:pt idx="494">
                  <c:v>43525</c:v>
                </c:pt>
                <c:pt idx="495">
                  <c:v>43556</c:v>
                </c:pt>
                <c:pt idx="496">
                  <c:v>43586</c:v>
                </c:pt>
                <c:pt idx="497">
                  <c:v>43617</c:v>
                </c:pt>
                <c:pt idx="498">
                  <c:v>43647</c:v>
                </c:pt>
                <c:pt idx="499">
                  <c:v>43678</c:v>
                </c:pt>
                <c:pt idx="500">
                  <c:v>43709</c:v>
                </c:pt>
                <c:pt idx="501">
                  <c:v>43739</c:v>
                </c:pt>
                <c:pt idx="502">
                  <c:v>43770</c:v>
                </c:pt>
                <c:pt idx="503">
                  <c:v>43800</c:v>
                </c:pt>
                <c:pt idx="504">
                  <c:v>43831</c:v>
                </c:pt>
                <c:pt idx="505">
                  <c:v>43862</c:v>
                </c:pt>
                <c:pt idx="506">
                  <c:v>43891</c:v>
                </c:pt>
                <c:pt idx="507">
                  <c:v>43922</c:v>
                </c:pt>
                <c:pt idx="508">
                  <c:v>43952</c:v>
                </c:pt>
                <c:pt idx="509">
                  <c:v>43983</c:v>
                </c:pt>
                <c:pt idx="510">
                  <c:v>44013</c:v>
                </c:pt>
                <c:pt idx="511">
                  <c:v>44044</c:v>
                </c:pt>
                <c:pt idx="512">
                  <c:v>44075</c:v>
                </c:pt>
                <c:pt idx="513">
                  <c:v>44105</c:v>
                </c:pt>
                <c:pt idx="514">
                  <c:v>44136</c:v>
                </c:pt>
                <c:pt idx="515">
                  <c:v>44166</c:v>
                </c:pt>
                <c:pt idx="516">
                  <c:v>44197</c:v>
                </c:pt>
                <c:pt idx="517">
                  <c:v>44228</c:v>
                </c:pt>
                <c:pt idx="518">
                  <c:v>44256</c:v>
                </c:pt>
                <c:pt idx="519">
                  <c:v>44287</c:v>
                </c:pt>
                <c:pt idx="520">
                  <c:v>44317</c:v>
                </c:pt>
                <c:pt idx="521">
                  <c:v>44348</c:v>
                </c:pt>
                <c:pt idx="522">
                  <c:v>44378</c:v>
                </c:pt>
                <c:pt idx="523">
                  <c:v>44409</c:v>
                </c:pt>
                <c:pt idx="524">
                  <c:v>44440</c:v>
                </c:pt>
                <c:pt idx="525">
                  <c:v>44470</c:v>
                </c:pt>
                <c:pt idx="526">
                  <c:v>44501</c:v>
                </c:pt>
                <c:pt idx="527">
                  <c:v>44531</c:v>
                </c:pt>
                <c:pt idx="528">
                  <c:v>44562</c:v>
                </c:pt>
                <c:pt idx="529">
                  <c:v>44593</c:v>
                </c:pt>
                <c:pt idx="530">
                  <c:v>44621</c:v>
                </c:pt>
                <c:pt idx="531">
                  <c:v>44652</c:v>
                </c:pt>
                <c:pt idx="532">
                  <c:v>44682</c:v>
                </c:pt>
                <c:pt idx="533">
                  <c:v>44713</c:v>
                </c:pt>
                <c:pt idx="534">
                  <c:v>44743</c:v>
                </c:pt>
                <c:pt idx="535">
                  <c:v>44774</c:v>
                </c:pt>
                <c:pt idx="536">
                  <c:v>44805</c:v>
                </c:pt>
                <c:pt idx="537">
                  <c:v>44835</c:v>
                </c:pt>
                <c:pt idx="538">
                  <c:v>44866</c:v>
                </c:pt>
                <c:pt idx="539">
                  <c:v>44896</c:v>
                </c:pt>
                <c:pt idx="540">
                  <c:v>44927</c:v>
                </c:pt>
                <c:pt idx="541">
                  <c:v>44958</c:v>
                </c:pt>
                <c:pt idx="542">
                  <c:v>44986</c:v>
                </c:pt>
                <c:pt idx="543">
                  <c:v>45017</c:v>
                </c:pt>
                <c:pt idx="544">
                  <c:v>45047</c:v>
                </c:pt>
                <c:pt idx="545">
                  <c:v>45078</c:v>
                </c:pt>
                <c:pt idx="546">
                  <c:v>45108</c:v>
                </c:pt>
                <c:pt idx="547">
                  <c:v>45139</c:v>
                </c:pt>
                <c:pt idx="548">
                  <c:v>45170</c:v>
                </c:pt>
                <c:pt idx="549">
                  <c:v>45200</c:v>
                </c:pt>
                <c:pt idx="550">
                  <c:v>45231</c:v>
                </c:pt>
                <c:pt idx="551">
                  <c:v>45261</c:v>
                </c:pt>
                <c:pt idx="552">
                  <c:v>45292</c:v>
                </c:pt>
                <c:pt idx="553">
                  <c:v>45323</c:v>
                </c:pt>
                <c:pt idx="554">
                  <c:v>45352</c:v>
                </c:pt>
                <c:pt idx="555">
                  <c:v>45383</c:v>
                </c:pt>
                <c:pt idx="556">
                  <c:v>45413</c:v>
                </c:pt>
                <c:pt idx="557">
                  <c:v>45444</c:v>
                </c:pt>
                <c:pt idx="558">
                  <c:v>45474</c:v>
                </c:pt>
                <c:pt idx="559">
                  <c:v>45505</c:v>
                </c:pt>
                <c:pt idx="560">
                  <c:v>45536</c:v>
                </c:pt>
                <c:pt idx="561">
                  <c:v>45566</c:v>
                </c:pt>
                <c:pt idx="562">
                  <c:v>45597</c:v>
                </c:pt>
                <c:pt idx="563">
                  <c:v>45627</c:v>
                </c:pt>
                <c:pt idx="564">
                  <c:v>45658</c:v>
                </c:pt>
                <c:pt idx="565">
                  <c:v>45689</c:v>
                </c:pt>
                <c:pt idx="566">
                  <c:v>45717</c:v>
                </c:pt>
                <c:pt idx="567">
                  <c:v>45748</c:v>
                </c:pt>
                <c:pt idx="568">
                  <c:v>45778</c:v>
                </c:pt>
                <c:pt idx="569">
                  <c:v>45809</c:v>
                </c:pt>
                <c:pt idx="570">
                  <c:v>45839</c:v>
                </c:pt>
                <c:pt idx="571">
                  <c:v>45870</c:v>
                </c:pt>
                <c:pt idx="572">
                  <c:v>45901</c:v>
                </c:pt>
                <c:pt idx="573">
                  <c:v>45931</c:v>
                </c:pt>
                <c:pt idx="574">
                  <c:v>45962</c:v>
                </c:pt>
                <c:pt idx="575">
                  <c:v>45992</c:v>
                </c:pt>
                <c:pt idx="576">
                  <c:v>46023</c:v>
                </c:pt>
                <c:pt idx="577">
                  <c:v>46054</c:v>
                </c:pt>
                <c:pt idx="578">
                  <c:v>46082</c:v>
                </c:pt>
                <c:pt idx="579">
                  <c:v>46113</c:v>
                </c:pt>
                <c:pt idx="580">
                  <c:v>46143</c:v>
                </c:pt>
                <c:pt idx="581">
                  <c:v>46174</c:v>
                </c:pt>
                <c:pt idx="582">
                  <c:v>46204</c:v>
                </c:pt>
                <c:pt idx="583">
                  <c:v>46235</c:v>
                </c:pt>
                <c:pt idx="584">
                  <c:v>46266</c:v>
                </c:pt>
                <c:pt idx="585">
                  <c:v>46296</c:v>
                </c:pt>
                <c:pt idx="586">
                  <c:v>46327</c:v>
                </c:pt>
                <c:pt idx="587">
                  <c:v>46357</c:v>
                </c:pt>
                <c:pt idx="588">
                  <c:v>46388</c:v>
                </c:pt>
                <c:pt idx="589">
                  <c:v>46419</c:v>
                </c:pt>
                <c:pt idx="590">
                  <c:v>46447</c:v>
                </c:pt>
                <c:pt idx="591">
                  <c:v>46478</c:v>
                </c:pt>
                <c:pt idx="592">
                  <c:v>46508</c:v>
                </c:pt>
              </c:numCache>
            </c:numRef>
          </c:cat>
          <c:val>
            <c:numRef>
              <c:f>'JDmetra+'!$D$6:$D$598</c:f>
              <c:numCache>
                <c:formatCode>#,##0.0_ ;[Red]\-#,##0.0\ </c:formatCode>
                <c:ptCount val="593"/>
                <c:pt idx="0">
                  <c:v>55.490856499965503</c:v>
                </c:pt>
                <c:pt idx="1">
                  <c:v>51.878467812409703</c:v>
                </c:pt>
                <c:pt idx="2">
                  <c:v>54.703275848353101</c:v>
                </c:pt>
                <c:pt idx="3">
                  <c:v>55.736082796851299</c:v>
                </c:pt>
                <c:pt idx="4">
                  <c:v>53.447132745763597</c:v>
                </c:pt>
                <c:pt idx="5">
                  <c:v>53.517019914713103</c:v>
                </c:pt>
                <c:pt idx="6">
                  <c:v>54.539949147495697</c:v>
                </c:pt>
                <c:pt idx="7">
                  <c:v>57.644842130542003</c:v>
                </c:pt>
                <c:pt idx="8">
                  <c:v>55.688884640230697</c:v>
                </c:pt>
                <c:pt idx="9">
                  <c:v>55.5298815102798</c:v>
                </c:pt>
                <c:pt idx="10">
                  <c:v>55.8278752180873</c:v>
                </c:pt>
                <c:pt idx="11">
                  <c:v>57.699954295593002</c:v>
                </c:pt>
                <c:pt idx="12">
                  <c:v>54.362649931825999</c:v>
                </c:pt>
                <c:pt idx="13">
                  <c:v>56.246253463635597</c:v>
                </c:pt>
                <c:pt idx="14">
                  <c:v>55.531389517167199</c:v>
                </c:pt>
                <c:pt idx="15">
                  <c:v>54.977440642262202</c:v>
                </c:pt>
                <c:pt idx="16">
                  <c:v>58.901341724691903</c:v>
                </c:pt>
                <c:pt idx="17">
                  <c:v>58.768120553996802</c:v>
                </c:pt>
                <c:pt idx="18">
                  <c:v>58.038597520208803</c:v>
                </c:pt>
                <c:pt idx="19">
                  <c:v>61.932633117874303</c:v>
                </c:pt>
                <c:pt idx="20">
                  <c:v>60.271836822985598</c:v>
                </c:pt>
                <c:pt idx="21">
                  <c:v>62.118825803291102</c:v>
                </c:pt>
                <c:pt idx="22">
                  <c:v>63.971827088608599</c:v>
                </c:pt>
                <c:pt idx="23">
                  <c:v>65.750992520951201</c:v>
                </c:pt>
                <c:pt idx="24">
                  <c:v>61.008678852317999</c:v>
                </c:pt>
                <c:pt idx="25">
                  <c:v>66.739864354898302</c:v>
                </c:pt>
                <c:pt idx="26">
                  <c:v>66.496587461638399</c:v>
                </c:pt>
                <c:pt idx="27">
                  <c:v>66.775802962396199</c:v>
                </c:pt>
                <c:pt idx="28">
                  <c:v>66.452114612003896</c:v>
                </c:pt>
                <c:pt idx="29">
                  <c:v>68.200752458046594</c:v>
                </c:pt>
                <c:pt idx="30">
                  <c:v>69.255689622233902</c:v>
                </c:pt>
                <c:pt idx="31">
                  <c:v>69.335907643316006</c:v>
                </c:pt>
                <c:pt idx="32">
                  <c:v>69.857435509477</c:v>
                </c:pt>
                <c:pt idx="33">
                  <c:v>67.882769865543096</c:v>
                </c:pt>
                <c:pt idx="34">
                  <c:v>66.6002108924514</c:v>
                </c:pt>
                <c:pt idx="35">
                  <c:v>66.281526153856305</c:v>
                </c:pt>
                <c:pt idx="36">
                  <c:v>68.579946857428794</c:v>
                </c:pt>
                <c:pt idx="37">
                  <c:v>65.785116246862003</c:v>
                </c:pt>
                <c:pt idx="38">
                  <c:v>67.146322945718893</c:v>
                </c:pt>
                <c:pt idx="39">
                  <c:v>68.632266612039004</c:v>
                </c:pt>
                <c:pt idx="40">
                  <c:v>68.332453184117696</c:v>
                </c:pt>
                <c:pt idx="41">
                  <c:v>66.885515752289393</c:v>
                </c:pt>
                <c:pt idx="42">
                  <c:v>65.712087347980898</c:v>
                </c:pt>
                <c:pt idx="43">
                  <c:v>65.610991866379706</c:v>
                </c:pt>
                <c:pt idx="44">
                  <c:v>65.493490643391198</c:v>
                </c:pt>
                <c:pt idx="45">
                  <c:v>68.094976610882796</c:v>
                </c:pt>
                <c:pt idx="46">
                  <c:v>68.188477665866301</c:v>
                </c:pt>
                <c:pt idx="47">
                  <c:v>66.243561677695496</c:v>
                </c:pt>
                <c:pt idx="48">
                  <c:v>67.779892920991301</c:v>
                </c:pt>
                <c:pt idx="49">
                  <c:v>66.592100468785105</c:v>
                </c:pt>
                <c:pt idx="50">
                  <c:v>66.831511717401</c:v>
                </c:pt>
                <c:pt idx="51">
                  <c:v>66.3920193656745</c:v>
                </c:pt>
                <c:pt idx="52">
                  <c:v>66.776187181481404</c:v>
                </c:pt>
                <c:pt idx="53">
                  <c:v>66.646361360043301</c:v>
                </c:pt>
                <c:pt idx="54">
                  <c:v>67.913227178137802</c:v>
                </c:pt>
                <c:pt idx="55">
                  <c:v>66.084306887738094</c:v>
                </c:pt>
                <c:pt idx="56">
                  <c:v>66.279430158703207</c:v>
                </c:pt>
                <c:pt idx="57">
                  <c:v>66.893766391017706</c:v>
                </c:pt>
                <c:pt idx="58">
                  <c:v>65.429839996361096</c:v>
                </c:pt>
                <c:pt idx="59">
                  <c:v>62.433314123784598</c:v>
                </c:pt>
                <c:pt idx="60">
                  <c:v>70.553493564066898</c:v>
                </c:pt>
                <c:pt idx="61">
                  <c:v>68.7500048501539</c:v>
                </c:pt>
                <c:pt idx="62">
                  <c:v>69.878697679537893</c:v>
                </c:pt>
                <c:pt idx="63">
                  <c:v>67.952409799120403</c:v>
                </c:pt>
                <c:pt idx="64">
                  <c:v>67.857527510777203</c:v>
                </c:pt>
                <c:pt idx="65">
                  <c:v>68.061939527609994</c:v>
                </c:pt>
                <c:pt idx="66">
                  <c:v>72.664816794238703</c:v>
                </c:pt>
                <c:pt idx="67">
                  <c:v>68.336113090830594</c:v>
                </c:pt>
                <c:pt idx="68">
                  <c:v>71.536815192059294</c:v>
                </c:pt>
                <c:pt idx="69">
                  <c:v>68.783872113640001</c:v>
                </c:pt>
                <c:pt idx="70">
                  <c:v>72.046726852012995</c:v>
                </c:pt>
                <c:pt idx="71">
                  <c:v>71.5066553952622</c:v>
                </c:pt>
                <c:pt idx="72">
                  <c:v>69.6410437293694</c:v>
                </c:pt>
                <c:pt idx="73">
                  <c:v>69.7325679327693</c:v>
                </c:pt>
                <c:pt idx="74">
                  <c:v>67.161844517083196</c:v>
                </c:pt>
                <c:pt idx="75">
                  <c:v>68.667376569365004</c:v>
                </c:pt>
                <c:pt idx="76">
                  <c:v>71.359381448494204</c:v>
                </c:pt>
                <c:pt idx="77">
                  <c:v>70.115868847685803</c:v>
                </c:pt>
                <c:pt idx="78">
                  <c:v>68.632081885047896</c:v>
                </c:pt>
                <c:pt idx="79">
                  <c:v>69.058110534804797</c:v>
                </c:pt>
                <c:pt idx="80">
                  <c:v>67.502415220217799</c:v>
                </c:pt>
                <c:pt idx="81">
                  <c:v>66.297024937275097</c:v>
                </c:pt>
                <c:pt idx="82">
                  <c:v>68.073115297038697</c:v>
                </c:pt>
                <c:pt idx="83">
                  <c:v>70.533477181357796</c:v>
                </c:pt>
                <c:pt idx="84">
                  <c:v>69.565363415781405</c:v>
                </c:pt>
                <c:pt idx="85">
                  <c:v>72.010742230010095</c:v>
                </c:pt>
                <c:pt idx="86">
                  <c:v>74.261007969786803</c:v>
                </c:pt>
                <c:pt idx="87">
                  <c:v>74.924452621263896</c:v>
                </c:pt>
                <c:pt idx="88">
                  <c:v>74.738210731790801</c:v>
                </c:pt>
                <c:pt idx="89">
                  <c:v>75.029194837133403</c:v>
                </c:pt>
                <c:pt idx="90">
                  <c:v>72.536719620969706</c:v>
                </c:pt>
                <c:pt idx="91">
                  <c:v>75.375480987583302</c:v>
                </c:pt>
                <c:pt idx="92">
                  <c:v>71.718531200540397</c:v>
                </c:pt>
                <c:pt idx="93">
                  <c:v>77.956454367396802</c:v>
                </c:pt>
                <c:pt idx="94">
                  <c:v>78.485693629062993</c:v>
                </c:pt>
                <c:pt idx="95">
                  <c:v>77.237516809865696</c:v>
                </c:pt>
                <c:pt idx="96">
                  <c:v>75.941083930516598</c:v>
                </c:pt>
                <c:pt idx="97">
                  <c:v>75.773291806760795</c:v>
                </c:pt>
                <c:pt idx="98">
                  <c:v>75.366248514458107</c:v>
                </c:pt>
                <c:pt idx="99">
                  <c:v>76.958886467902801</c:v>
                </c:pt>
                <c:pt idx="100">
                  <c:v>79.984196035270998</c:v>
                </c:pt>
                <c:pt idx="101">
                  <c:v>77.072117522784296</c:v>
                </c:pt>
                <c:pt idx="102">
                  <c:v>79.316607424168197</c:v>
                </c:pt>
                <c:pt idx="103">
                  <c:v>76.6454537545645</c:v>
                </c:pt>
                <c:pt idx="104">
                  <c:v>74.165591205041196</c:v>
                </c:pt>
                <c:pt idx="105">
                  <c:v>74.050332714294996</c:v>
                </c:pt>
                <c:pt idx="106">
                  <c:v>73.865307856436004</c:v>
                </c:pt>
                <c:pt idx="107">
                  <c:v>73.823173287351594</c:v>
                </c:pt>
                <c:pt idx="108">
                  <c:v>75.857167152951206</c:v>
                </c:pt>
                <c:pt idx="109">
                  <c:v>75.134777353614894</c:v>
                </c:pt>
                <c:pt idx="110">
                  <c:v>75.776499579705501</c:v>
                </c:pt>
                <c:pt idx="111">
                  <c:v>73.407169908142194</c:v>
                </c:pt>
                <c:pt idx="112">
                  <c:v>76.191609649012605</c:v>
                </c:pt>
                <c:pt idx="113">
                  <c:v>76.280484183760095</c:v>
                </c:pt>
                <c:pt idx="114">
                  <c:v>78.209447956963402</c:v>
                </c:pt>
                <c:pt idx="115">
                  <c:v>80.770487393644402</c:v>
                </c:pt>
                <c:pt idx="116">
                  <c:v>80.973865813366203</c:v>
                </c:pt>
                <c:pt idx="117">
                  <c:v>81.729569111646001</c:v>
                </c:pt>
                <c:pt idx="118">
                  <c:v>78.0116998024845</c:v>
                </c:pt>
                <c:pt idx="119">
                  <c:v>77.513650734112005</c:v>
                </c:pt>
                <c:pt idx="120">
                  <c:v>80.248404415538303</c:v>
                </c:pt>
                <c:pt idx="121">
                  <c:v>79.832758579970104</c:v>
                </c:pt>
                <c:pt idx="122">
                  <c:v>79.035835261530806</c:v>
                </c:pt>
                <c:pt idx="123">
                  <c:v>82.880222610533593</c:v>
                </c:pt>
                <c:pt idx="124">
                  <c:v>78.320905661046595</c:v>
                </c:pt>
                <c:pt idx="125">
                  <c:v>80.453543587894998</c:v>
                </c:pt>
                <c:pt idx="126">
                  <c:v>81.680250495777102</c:v>
                </c:pt>
                <c:pt idx="127">
                  <c:v>75.008236804323303</c:v>
                </c:pt>
                <c:pt idx="128">
                  <c:v>84.649797398419807</c:v>
                </c:pt>
                <c:pt idx="129">
                  <c:v>84.667167614616602</c:v>
                </c:pt>
                <c:pt idx="130">
                  <c:v>85.713239805479901</c:v>
                </c:pt>
                <c:pt idx="131">
                  <c:v>84.790921940916107</c:v>
                </c:pt>
                <c:pt idx="132">
                  <c:v>87.850943739178703</c:v>
                </c:pt>
                <c:pt idx="133">
                  <c:v>83.049710567975495</c:v>
                </c:pt>
                <c:pt idx="134">
                  <c:v>91.813403761136399</c:v>
                </c:pt>
                <c:pt idx="135">
                  <c:v>95.614170796100893</c:v>
                </c:pt>
                <c:pt idx="136">
                  <c:v>89.886766729182298</c:v>
                </c:pt>
                <c:pt idx="137">
                  <c:v>96.418059973972404</c:v>
                </c:pt>
                <c:pt idx="138">
                  <c:v>92.706942726231503</c:v>
                </c:pt>
                <c:pt idx="139">
                  <c:v>95.584493455484505</c:v>
                </c:pt>
                <c:pt idx="140">
                  <c:v>96.630301757508803</c:v>
                </c:pt>
                <c:pt idx="141">
                  <c:v>95.344030038558003</c:v>
                </c:pt>
                <c:pt idx="142">
                  <c:v>97.133027398592205</c:v>
                </c:pt>
                <c:pt idx="143">
                  <c:v>100.526280806495</c:v>
                </c:pt>
                <c:pt idx="144">
                  <c:v>90.308615548792403</c:v>
                </c:pt>
                <c:pt idx="145">
                  <c:v>100.83561546705999</c:v>
                </c:pt>
                <c:pt idx="146">
                  <c:v>102.955543482116</c:v>
                </c:pt>
                <c:pt idx="147">
                  <c:v>104.761047358676</c:v>
                </c:pt>
                <c:pt idx="148">
                  <c:v>105.81758698372199</c:v>
                </c:pt>
                <c:pt idx="149">
                  <c:v>105.681592752497</c:v>
                </c:pt>
                <c:pt idx="150">
                  <c:v>104.433616759603</c:v>
                </c:pt>
                <c:pt idx="151">
                  <c:v>105.826348219388</c:v>
                </c:pt>
                <c:pt idx="152">
                  <c:v>102.87698900119599</c:v>
                </c:pt>
                <c:pt idx="153">
                  <c:v>110.881906508228</c:v>
                </c:pt>
                <c:pt idx="154">
                  <c:v>102.95146685056601</c:v>
                </c:pt>
                <c:pt idx="155">
                  <c:v>107.404745695324</c:v>
                </c:pt>
                <c:pt idx="156">
                  <c:v>103.066823036179</c:v>
                </c:pt>
                <c:pt idx="157">
                  <c:v>102.998490672776</c:v>
                </c:pt>
                <c:pt idx="158">
                  <c:v>98.256053620205194</c:v>
                </c:pt>
                <c:pt idx="159">
                  <c:v>97.844634102049795</c:v>
                </c:pt>
                <c:pt idx="160">
                  <c:v>102.476914284523</c:v>
                </c:pt>
                <c:pt idx="161">
                  <c:v>100.745599053029</c:v>
                </c:pt>
                <c:pt idx="162">
                  <c:v>108.56453842214199</c:v>
                </c:pt>
                <c:pt idx="163">
                  <c:v>107.34459721040299</c:v>
                </c:pt>
                <c:pt idx="164">
                  <c:v>101.39074330396301</c:v>
                </c:pt>
                <c:pt idx="165">
                  <c:v>110.30764850438401</c:v>
                </c:pt>
                <c:pt idx="166">
                  <c:v>113.17498160886301</c:v>
                </c:pt>
                <c:pt idx="167">
                  <c:v>110.983180239025</c:v>
                </c:pt>
                <c:pt idx="168">
                  <c:v>108.394314999061</c:v>
                </c:pt>
                <c:pt idx="169">
                  <c:v>102.71649131247101</c:v>
                </c:pt>
                <c:pt idx="170">
                  <c:v>104.61445688804</c:v>
                </c:pt>
                <c:pt idx="171">
                  <c:v>106.18835118471</c:v>
                </c:pt>
                <c:pt idx="172">
                  <c:v>105.960753972078</c:v>
                </c:pt>
                <c:pt idx="173">
                  <c:v>105.654994091056</c:v>
                </c:pt>
                <c:pt idx="174">
                  <c:v>106.426978027302</c:v>
                </c:pt>
                <c:pt idx="175">
                  <c:v>103.17724224308201</c:v>
                </c:pt>
                <c:pt idx="176">
                  <c:v>106.761080713504</c:v>
                </c:pt>
                <c:pt idx="177">
                  <c:v>102.60680179903601</c:v>
                </c:pt>
                <c:pt idx="178">
                  <c:v>105.256907023924</c:v>
                </c:pt>
                <c:pt idx="179">
                  <c:v>100.481610530392</c:v>
                </c:pt>
                <c:pt idx="180">
                  <c:v>104.995510633633</c:v>
                </c:pt>
                <c:pt idx="181">
                  <c:v>107.50831407742299</c:v>
                </c:pt>
                <c:pt idx="182">
                  <c:v>107.83304805009899</c:v>
                </c:pt>
                <c:pt idx="183">
                  <c:v>101.924400766464</c:v>
                </c:pt>
                <c:pt idx="184">
                  <c:v>102.787804978568</c:v>
                </c:pt>
                <c:pt idx="185">
                  <c:v>99.856638506015798</c:v>
                </c:pt>
                <c:pt idx="186">
                  <c:v>100.83456471040699</c:v>
                </c:pt>
                <c:pt idx="187">
                  <c:v>100.755707676659</c:v>
                </c:pt>
                <c:pt idx="188">
                  <c:v>101.81131993456199</c:v>
                </c:pt>
                <c:pt idx="189">
                  <c:v>99.315199351355901</c:v>
                </c:pt>
                <c:pt idx="190">
                  <c:v>97.997068974824899</c:v>
                </c:pt>
                <c:pt idx="191">
                  <c:v>89.957859281152494</c:v>
                </c:pt>
                <c:pt idx="192">
                  <c:v>95.919962770644801</c:v>
                </c:pt>
                <c:pt idx="193">
                  <c:v>92.770430842481204</c:v>
                </c:pt>
                <c:pt idx="194">
                  <c:v>96.387191091911504</c:v>
                </c:pt>
                <c:pt idx="195">
                  <c:v>96.294294491630097</c:v>
                </c:pt>
                <c:pt idx="196">
                  <c:v>87.788895727146098</c:v>
                </c:pt>
                <c:pt idx="197">
                  <c:v>99.402962445043997</c:v>
                </c:pt>
                <c:pt idx="198">
                  <c:v>94.0776848661027</c:v>
                </c:pt>
                <c:pt idx="199">
                  <c:v>94.141326523316806</c:v>
                </c:pt>
                <c:pt idx="200">
                  <c:v>94.235968422027497</c:v>
                </c:pt>
                <c:pt idx="201">
                  <c:v>95.607624392042695</c:v>
                </c:pt>
                <c:pt idx="202">
                  <c:v>95.458137180422099</c:v>
                </c:pt>
                <c:pt idx="203">
                  <c:v>97.713316919772197</c:v>
                </c:pt>
                <c:pt idx="204">
                  <c:v>88.479605456182099</c:v>
                </c:pt>
                <c:pt idx="205">
                  <c:v>96.526125829221101</c:v>
                </c:pt>
                <c:pt idx="206">
                  <c:v>97.302273444544198</c:v>
                </c:pt>
                <c:pt idx="207">
                  <c:v>106.452379971422</c:v>
                </c:pt>
                <c:pt idx="208">
                  <c:v>88.559607696791701</c:v>
                </c:pt>
                <c:pt idx="209">
                  <c:v>92.388492479978495</c:v>
                </c:pt>
                <c:pt idx="210">
                  <c:v>89.467282607521</c:v>
                </c:pt>
                <c:pt idx="211">
                  <c:v>93.543397507071404</c:v>
                </c:pt>
                <c:pt idx="212">
                  <c:v>89.025222697242199</c:v>
                </c:pt>
                <c:pt idx="213">
                  <c:v>87.214244515155301</c:v>
                </c:pt>
                <c:pt idx="214">
                  <c:v>89.016316430955101</c:v>
                </c:pt>
                <c:pt idx="215">
                  <c:v>93.566087208103099</c:v>
                </c:pt>
                <c:pt idx="216">
                  <c:v>86.882759712496096</c:v>
                </c:pt>
                <c:pt idx="217">
                  <c:v>94.022207913432396</c:v>
                </c:pt>
                <c:pt idx="218">
                  <c:v>89.557659406623998</c:v>
                </c:pt>
                <c:pt idx="219">
                  <c:v>91.578408203649204</c:v>
                </c:pt>
                <c:pt idx="220">
                  <c:v>91.252685206808096</c:v>
                </c:pt>
                <c:pt idx="221">
                  <c:v>90.283927081294195</c:v>
                </c:pt>
                <c:pt idx="222">
                  <c:v>94.833143275527306</c:v>
                </c:pt>
                <c:pt idx="223">
                  <c:v>94.273977432053897</c:v>
                </c:pt>
                <c:pt idx="224">
                  <c:v>100.210747767858</c:v>
                </c:pt>
                <c:pt idx="225">
                  <c:v>102.65858884740101</c:v>
                </c:pt>
                <c:pt idx="226">
                  <c:v>103.646552218377</c:v>
                </c:pt>
                <c:pt idx="227">
                  <c:v>100.43489384541201</c:v>
                </c:pt>
                <c:pt idx="228">
                  <c:v>107.380841750641</c:v>
                </c:pt>
                <c:pt idx="229">
                  <c:v>97.772891304216202</c:v>
                </c:pt>
                <c:pt idx="230">
                  <c:v>109.78711114172999</c:v>
                </c:pt>
                <c:pt idx="231">
                  <c:v>109.443700797828</c:v>
                </c:pt>
                <c:pt idx="232">
                  <c:v>113.896518472023</c:v>
                </c:pt>
                <c:pt idx="233">
                  <c:v>111.769757252292</c:v>
                </c:pt>
                <c:pt idx="234">
                  <c:v>109.61089432481501</c:v>
                </c:pt>
                <c:pt idx="235">
                  <c:v>103.886158323446</c:v>
                </c:pt>
                <c:pt idx="236">
                  <c:v>103.652293286844</c:v>
                </c:pt>
                <c:pt idx="237">
                  <c:v>101.995735776728</c:v>
                </c:pt>
                <c:pt idx="238">
                  <c:v>98.522245398029398</c:v>
                </c:pt>
                <c:pt idx="239">
                  <c:v>101.762016391307</c:v>
                </c:pt>
                <c:pt idx="240">
                  <c:v>102.84262977126301</c:v>
                </c:pt>
                <c:pt idx="241">
                  <c:v>100.85488655725401</c:v>
                </c:pt>
                <c:pt idx="242">
                  <c:v>97.130867573324295</c:v>
                </c:pt>
                <c:pt idx="243">
                  <c:v>97.174012265450997</c:v>
                </c:pt>
                <c:pt idx="244">
                  <c:v>98.445113707138006</c:v>
                </c:pt>
                <c:pt idx="245">
                  <c:v>99.691176579770001</c:v>
                </c:pt>
                <c:pt idx="246">
                  <c:v>100.565105576498</c:v>
                </c:pt>
                <c:pt idx="247">
                  <c:v>99.024821065662394</c:v>
                </c:pt>
                <c:pt idx="248">
                  <c:v>100.412361947345</c:v>
                </c:pt>
                <c:pt idx="249">
                  <c:v>108.76366557272</c:v>
                </c:pt>
                <c:pt idx="250">
                  <c:v>102.054062986151</c:v>
                </c:pt>
                <c:pt idx="251">
                  <c:v>101.989126707879</c:v>
                </c:pt>
                <c:pt idx="252">
                  <c:v>102.59001396017101</c:v>
                </c:pt>
                <c:pt idx="253">
                  <c:v>99.455302657637901</c:v>
                </c:pt>
                <c:pt idx="254">
                  <c:v>101.424048173185</c:v>
                </c:pt>
                <c:pt idx="255">
                  <c:v>93.927265291374198</c:v>
                </c:pt>
                <c:pt idx="256">
                  <c:v>100.59133508600399</c:v>
                </c:pt>
                <c:pt idx="257">
                  <c:v>98.893797828390305</c:v>
                </c:pt>
                <c:pt idx="258">
                  <c:v>99.467686977956106</c:v>
                </c:pt>
                <c:pt idx="259">
                  <c:v>103.24163517155201</c:v>
                </c:pt>
                <c:pt idx="260">
                  <c:v>110.961454537855</c:v>
                </c:pt>
                <c:pt idx="261">
                  <c:v>104.515876278449</c:v>
                </c:pt>
                <c:pt idx="262">
                  <c:v>106.450975482985</c:v>
                </c:pt>
                <c:pt idx="263">
                  <c:v>102.23250272967201</c:v>
                </c:pt>
                <c:pt idx="264">
                  <c:v>101.866881471721</c:v>
                </c:pt>
                <c:pt idx="265">
                  <c:v>106.027458935391</c:v>
                </c:pt>
                <c:pt idx="266">
                  <c:v>108.65131219618701</c:v>
                </c:pt>
                <c:pt idx="267">
                  <c:v>112.10853568243699</c:v>
                </c:pt>
                <c:pt idx="268">
                  <c:v>105.339025874905</c:v>
                </c:pt>
                <c:pt idx="269">
                  <c:v>110.54404425098799</c:v>
                </c:pt>
                <c:pt idx="270">
                  <c:v>107.804859151562</c:v>
                </c:pt>
                <c:pt idx="271">
                  <c:v>106.098269729872</c:v>
                </c:pt>
                <c:pt idx="272">
                  <c:v>102.172814924021</c:v>
                </c:pt>
                <c:pt idx="273">
                  <c:v>103.95527595511901</c:v>
                </c:pt>
                <c:pt idx="274">
                  <c:v>104.52715833952</c:v>
                </c:pt>
                <c:pt idx="275">
                  <c:v>112.279136849967</c:v>
                </c:pt>
                <c:pt idx="276">
                  <c:v>97.071328992727103</c:v>
                </c:pt>
                <c:pt idx="277">
                  <c:v>106.250430469245</c:v>
                </c:pt>
                <c:pt idx="278">
                  <c:v>104.263287172896</c:v>
                </c:pt>
                <c:pt idx="279">
                  <c:v>105.39432420806</c:v>
                </c:pt>
                <c:pt idx="280">
                  <c:v>105.37609417165601</c:v>
                </c:pt>
                <c:pt idx="281">
                  <c:v>107.198291389426</c:v>
                </c:pt>
                <c:pt idx="282">
                  <c:v>108.53303233977201</c:v>
                </c:pt>
                <c:pt idx="283">
                  <c:v>110.302505962518</c:v>
                </c:pt>
                <c:pt idx="284">
                  <c:v>106.591424003589</c:v>
                </c:pt>
                <c:pt idx="285">
                  <c:v>106.22958303622499</c:v>
                </c:pt>
                <c:pt idx="286">
                  <c:v>102.23613678636001</c:v>
                </c:pt>
                <c:pt idx="287">
                  <c:v>104.057108827218</c:v>
                </c:pt>
                <c:pt idx="288">
                  <c:v>104.184676426039</c:v>
                </c:pt>
                <c:pt idx="289">
                  <c:v>108.00006780393601</c:v>
                </c:pt>
                <c:pt idx="290">
                  <c:v>108.99533542649699</c:v>
                </c:pt>
                <c:pt idx="291">
                  <c:v>108.884956734659</c:v>
                </c:pt>
                <c:pt idx="292">
                  <c:v>117.21289449987501</c:v>
                </c:pt>
                <c:pt idx="293">
                  <c:v>108.10262964621</c:v>
                </c:pt>
                <c:pt idx="294">
                  <c:v>111.351204278625</c:v>
                </c:pt>
                <c:pt idx="295">
                  <c:v>113.36082070344099</c:v>
                </c:pt>
                <c:pt idx="296">
                  <c:v>114.09695332062</c:v>
                </c:pt>
                <c:pt idx="297">
                  <c:v>112.862439075324</c:v>
                </c:pt>
                <c:pt idx="298">
                  <c:v>117.754326642442</c:v>
                </c:pt>
                <c:pt idx="299">
                  <c:v>116.92316532949</c:v>
                </c:pt>
                <c:pt idx="300">
                  <c:v>114.25136206094101</c:v>
                </c:pt>
                <c:pt idx="301">
                  <c:v>109.142168420616</c:v>
                </c:pt>
                <c:pt idx="302">
                  <c:v>107.03241055848601</c:v>
                </c:pt>
                <c:pt idx="303">
                  <c:v>107.245570718099</c:v>
                </c:pt>
                <c:pt idx="304">
                  <c:v>116.611254112293</c:v>
                </c:pt>
                <c:pt idx="305">
                  <c:v>109.269194125759</c:v>
                </c:pt>
                <c:pt idx="306">
                  <c:v>109.860647631549</c:v>
                </c:pt>
                <c:pt idx="307">
                  <c:v>112.852440390713</c:v>
                </c:pt>
                <c:pt idx="308">
                  <c:v>112.01479594009</c:v>
                </c:pt>
                <c:pt idx="309">
                  <c:v>115.57124618384699</c:v>
                </c:pt>
                <c:pt idx="310">
                  <c:v>112.28527875392901</c:v>
                </c:pt>
                <c:pt idx="311">
                  <c:v>111.154560797564</c:v>
                </c:pt>
                <c:pt idx="312">
                  <c:v>114.28752646907699</c:v>
                </c:pt>
                <c:pt idx="313">
                  <c:v>113.721311021926</c:v>
                </c:pt>
                <c:pt idx="314">
                  <c:v>115.399380199725</c:v>
                </c:pt>
                <c:pt idx="315">
                  <c:v>119.680405642739</c:v>
                </c:pt>
                <c:pt idx="316">
                  <c:v>117.14973627995199</c:v>
                </c:pt>
                <c:pt idx="317">
                  <c:v>118.561909437197</c:v>
                </c:pt>
                <c:pt idx="318">
                  <c:v>117.559767440852</c:v>
                </c:pt>
                <c:pt idx="319">
                  <c:v>115.893989960406</c:v>
                </c:pt>
                <c:pt idx="320">
                  <c:v>119.458421279991</c:v>
                </c:pt>
                <c:pt idx="321">
                  <c:v>115.377853729104</c:v>
                </c:pt>
                <c:pt idx="322">
                  <c:v>114.328198470449</c:v>
                </c:pt>
                <c:pt idx="323">
                  <c:v>108.016463127938</c:v>
                </c:pt>
                <c:pt idx="324">
                  <c:v>121.095598725195</c:v>
                </c:pt>
                <c:pt idx="325">
                  <c:v>119.330758243654</c:v>
                </c:pt>
                <c:pt idx="326">
                  <c:v>119.219698547311</c:v>
                </c:pt>
                <c:pt idx="327">
                  <c:v>126.63046491171799</c:v>
                </c:pt>
                <c:pt idx="328">
                  <c:v>118.6972546539</c:v>
                </c:pt>
                <c:pt idx="329">
                  <c:v>119.290884464562</c:v>
                </c:pt>
                <c:pt idx="330">
                  <c:v>119.621150985216</c:v>
                </c:pt>
                <c:pt idx="331">
                  <c:v>116.11476337088899</c:v>
                </c:pt>
                <c:pt idx="332">
                  <c:v>122.177195751547</c:v>
                </c:pt>
                <c:pt idx="333">
                  <c:v>113.412744830818</c:v>
                </c:pt>
                <c:pt idx="334">
                  <c:v>121.765473766585</c:v>
                </c:pt>
                <c:pt idx="335">
                  <c:v>125.257716293022</c:v>
                </c:pt>
                <c:pt idx="336">
                  <c:v>126.29425258664401</c:v>
                </c:pt>
                <c:pt idx="337">
                  <c:v>128.75307025274401</c:v>
                </c:pt>
                <c:pt idx="338">
                  <c:v>133.10233382975599</c:v>
                </c:pt>
                <c:pt idx="339">
                  <c:v>138.595589458185</c:v>
                </c:pt>
                <c:pt idx="340">
                  <c:v>125.029241063683</c:v>
                </c:pt>
                <c:pt idx="341">
                  <c:v>133.614814966469</c:v>
                </c:pt>
                <c:pt idx="342">
                  <c:v>130.51226023773299</c:v>
                </c:pt>
                <c:pt idx="343">
                  <c:v>132.70896261223601</c:v>
                </c:pt>
                <c:pt idx="344">
                  <c:v>131.15402684054001</c:v>
                </c:pt>
                <c:pt idx="345">
                  <c:v>133.923094038275</c:v>
                </c:pt>
                <c:pt idx="346">
                  <c:v>138.571722510125</c:v>
                </c:pt>
                <c:pt idx="347">
                  <c:v>144.7654332649</c:v>
                </c:pt>
                <c:pt idx="348">
                  <c:v>133.26788611017301</c:v>
                </c:pt>
                <c:pt idx="349">
                  <c:v>137.40429168453301</c:v>
                </c:pt>
                <c:pt idx="350">
                  <c:v>138.51059881606199</c:v>
                </c:pt>
                <c:pt idx="351">
                  <c:v>140.66169347348401</c:v>
                </c:pt>
                <c:pt idx="352">
                  <c:v>139.19341138208301</c:v>
                </c:pt>
                <c:pt idx="353">
                  <c:v>142.68446913409099</c:v>
                </c:pt>
                <c:pt idx="354">
                  <c:v>123.75419643820101</c:v>
                </c:pt>
                <c:pt idx="355">
                  <c:v>146.91963065430099</c:v>
                </c:pt>
                <c:pt idx="356">
                  <c:v>144.445637992462</c:v>
                </c:pt>
                <c:pt idx="357">
                  <c:v>152.91286083255201</c:v>
                </c:pt>
                <c:pt idx="358">
                  <c:v>151.30076997853001</c:v>
                </c:pt>
                <c:pt idx="359">
                  <c:v>151.425095298569</c:v>
                </c:pt>
                <c:pt idx="360">
                  <c:v>148.41378697259501</c:v>
                </c:pt>
                <c:pt idx="361">
                  <c:v>152.48810780402599</c:v>
                </c:pt>
                <c:pt idx="362">
                  <c:v>147.20972406934899</c:v>
                </c:pt>
                <c:pt idx="363">
                  <c:v>147.15128736866001</c:v>
                </c:pt>
                <c:pt idx="364">
                  <c:v>151.43838122694601</c:v>
                </c:pt>
                <c:pt idx="365">
                  <c:v>149.34114001567301</c:v>
                </c:pt>
                <c:pt idx="366">
                  <c:v>151.65172161510301</c:v>
                </c:pt>
                <c:pt idx="367">
                  <c:v>136.35518226774201</c:v>
                </c:pt>
                <c:pt idx="368">
                  <c:v>141.63624895621101</c:v>
                </c:pt>
                <c:pt idx="369">
                  <c:v>134.49461627996399</c:v>
                </c:pt>
                <c:pt idx="370">
                  <c:v>113.94626628677101</c:v>
                </c:pt>
                <c:pt idx="371">
                  <c:v>99.930734926941</c:v>
                </c:pt>
                <c:pt idx="372">
                  <c:v>82.214685912117801</c:v>
                </c:pt>
                <c:pt idx="373">
                  <c:v>53.763098793572503</c:v>
                </c:pt>
                <c:pt idx="374">
                  <c:v>53.207530329327703</c:v>
                </c:pt>
                <c:pt idx="375">
                  <c:v>75.979976385025793</c:v>
                </c:pt>
                <c:pt idx="376">
                  <c:v>93.721868356514804</c:v>
                </c:pt>
                <c:pt idx="377">
                  <c:v>92.683960870257096</c:v>
                </c:pt>
                <c:pt idx="378">
                  <c:v>97.900221217983599</c:v>
                </c:pt>
                <c:pt idx="379">
                  <c:v>104.588114114136</c:v>
                </c:pt>
                <c:pt idx="380">
                  <c:v>107.901633007185</c:v>
                </c:pt>
                <c:pt idx="381">
                  <c:v>109.994196364155</c:v>
                </c:pt>
                <c:pt idx="382">
                  <c:v>116.24830944369199</c:v>
                </c:pt>
                <c:pt idx="383">
                  <c:v>114.988387677088</c:v>
                </c:pt>
                <c:pt idx="384">
                  <c:v>117.95767854343499</c:v>
                </c:pt>
                <c:pt idx="385">
                  <c:v>116.506768738689</c:v>
                </c:pt>
                <c:pt idx="386">
                  <c:v>119.138215967376</c:v>
                </c:pt>
                <c:pt idx="387">
                  <c:v>118.409066644546</c:v>
                </c:pt>
                <c:pt idx="388">
                  <c:v>120.70419487643601</c:v>
                </c:pt>
                <c:pt idx="389">
                  <c:v>120.015840959591</c:v>
                </c:pt>
                <c:pt idx="390">
                  <c:v>119.85491431807201</c:v>
                </c:pt>
                <c:pt idx="391">
                  <c:v>121.060590873084</c:v>
                </c:pt>
                <c:pt idx="392">
                  <c:v>123.192787056021</c:v>
                </c:pt>
                <c:pt idx="393">
                  <c:v>104.562700456553</c:v>
                </c:pt>
                <c:pt idx="394">
                  <c:v>109.418067032827</c:v>
                </c:pt>
                <c:pt idx="395">
                  <c:v>111.61740283317801</c:v>
                </c:pt>
                <c:pt idx="396">
                  <c:v>111.77750565285299</c:v>
                </c:pt>
                <c:pt idx="397">
                  <c:v>111.664172170378</c:v>
                </c:pt>
                <c:pt idx="398">
                  <c:v>41.198731342119103</c:v>
                </c:pt>
                <c:pt idx="399">
                  <c:v>55.7022847531249</c:v>
                </c:pt>
                <c:pt idx="400">
                  <c:v>83.351508660881606</c:v>
                </c:pt>
                <c:pt idx="401">
                  <c:v>100.046094390772</c:v>
                </c:pt>
                <c:pt idx="402">
                  <c:v>107.218509953569</c:v>
                </c:pt>
                <c:pt idx="403">
                  <c:v>119.721513001522</c:v>
                </c:pt>
                <c:pt idx="404">
                  <c:v>116.30281433851999</c:v>
                </c:pt>
                <c:pt idx="405">
                  <c:v>126.398277156714</c:v>
                </c:pt>
                <c:pt idx="406">
                  <c:v>112.957262191114</c:v>
                </c:pt>
                <c:pt idx="407">
                  <c:v>126.42171875102299</c:v>
                </c:pt>
                <c:pt idx="408">
                  <c:v>124.177211765541</c:v>
                </c:pt>
                <c:pt idx="409">
                  <c:v>129.19545690747299</c:v>
                </c:pt>
                <c:pt idx="410">
                  <c:v>125.22173672351499</c:v>
                </c:pt>
                <c:pt idx="411">
                  <c:v>127.113867037972</c:v>
                </c:pt>
                <c:pt idx="412">
                  <c:v>121.584206870508</c:v>
                </c:pt>
                <c:pt idx="413">
                  <c:v>121.83639468102299</c:v>
                </c:pt>
                <c:pt idx="414">
                  <c:v>122.39231924124</c:v>
                </c:pt>
                <c:pt idx="415">
                  <c:v>121.568740408162</c:v>
                </c:pt>
                <c:pt idx="416">
                  <c:v>103.464615755477</c:v>
                </c:pt>
                <c:pt idx="417">
                  <c:v>103.34923562069601</c:v>
                </c:pt>
                <c:pt idx="418">
                  <c:v>102.895429506824</c:v>
                </c:pt>
                <c:pt idx="419">
                  <c:v>107.26410836780801</c:v>
                </c:pt>
                <c:pt idx="420">
                  <c:v>109.720783784828</c:v>
                </c:pt>
                <c:pt idx="421">
                  <c:v>112.051245478216</c:v>
                </c:pt>
                <c:pt idx="422">
                  <c:v>105.968922552115</c:v>
                </c:pt>
                <c:pt idx="423">
                  <c:v>117.645885987154</c:v>
                </c:pt>
                <c:pt idx="424">
                  <c:v>117.371631295112</c:v>
                </c:pt>
                <c:pt idx="425">
                  <c:v>114.738095559237</c:v>
                </c:pt>
                <c:pt idx="426">
                  <c:v>119.55536389914</c:v>
                </c:pt>
                <c:pt idx="427">
                  <c:v>118.250332776913</c:v>
                </c:pt>
                <c:pt idx="428">
                  <c:v>119.59538526609801</c:v>
                </c:pt>
                <c:pt idx="429">
                  <c:v>119.601150888077</c:v>
                </c:pt>
                <c:pt idx="430">
                  <c:v>119.252915441063</c:v>
                </c:pt>
                <c:pt idx="431">
                  <c:v>116.667854211001</c:v>
                </c:pt>
                <c:pt idx="432">
                  <c:v>123.499904834174</c:v>
                </c:pt>
                <c:pt idx="433">
                  <c:v>118.97305138162</c:v>
                </c:pt>
                <c:pt idx="434">
                  <c:v>120.01589465478899</c:v>
                </c:pt>
                <c:pt idx="435">
                  <c:v>118.018561959743</c:v>
                </c:pt>
                <c:pt idx="436">
                  <c:v>124.00775904937301</c:v>
                </c:pt>
                <c:pt idx="437">
                  <c:v>118.39460257476399</c:v>
                </c:pt>
                <c:pt idx="438">
                  <c:v>117.15666194198199</c:v>
                </c:pt>
                <c:pt idx="439">
                  <c:v>114.719013073567</c:v>
                </c:pt>
                <c:pt idx="440">
                  <c:v>113.42013598664001</c:v>
                </c:pt>
                <c:pt idx="441">
                  <c:v>109.252642407016</c:v>
                </c:pt>
                <c:pt idx="442">
                  <c:v>106.480357906603</c:v>
                </c:pt>
                <c:pt idx="443">
                  <c:v>110.841116052442</c:v>
                </c:pt>
                <c:pt idx="444">
                  <c:v>113.024937062912</c:v>
                </c:pt>
                <c:pt idx="445">
                  <c:v>113.081998149101</c:v>
                </c:pt>
                <c:pt idx="446">
                  <c:v>110.470142257719</c:v>
                </c:pt>
                <c:pt idx="447">
                  <c:v>110.103725685165</c:v>
                </c:pt>
                <c:pt idx="448">
                  <c:v>112.04481320892</c:v>
                </c:pt>
                <c:pt idx="449">
                  <c:v>113.79775406303899</c:v>
                </c:pt>
                <c:pt idx="450">
                  <c:v>114.140420481993</c:v>
                </c:pt>
                <c:pt idx="451">
                  <c:v>112.903244387694</c:v>
                </c:pt>
                <c:pt idx="452">
                  <c:v>113.779767415029</c:v>
                </c:pt>
                <c:pt idx="453">
                  <c:v>117.10164341639199</c:v>
                </c:pt>
                <c:pt idx="454">
                  <c:v>115.024435260893</c:v>
                </c:pt>
                <c:pt idx="455">
                  <c:v>114.07175201888499</c:v>
                </c:pt>
                <c:pt idx="456">
                  <c:v>117.170632282498</c:v>
                </c:pt>
                <c:pt idx="457">
                  <c:v>106.155285168144</c:v>
                </c:pt>
                <c:pt idx="458">
                  <c:v>114.943049862498</c:v>
                </c:pt>
                <c:pt idx="459">
                  <c:v>106.368924160597</c:v>
                </c:pt>
                <c:pt idx="460">
                  <c:v>115.584325030728</c:v>
                </c:pt>
                <c:pt idx="461">
                  <c:v>117.269836769611</c:v>
                </c:pt>
                <c:pt idx="462">
                  <c:v>118.54486412563401</c:v>
                </c:pt>
                <c:pt idx="463">
                  <c:v>118.75880412083799</c:v>
                </c:pt>
                <c:pt idx="464">
                  <c:v>120.560590586331</c:v>
                </c:pt>
                <c:pt idx="465">
                  <c:v>118.607523359411</c:v>
                </c:pt>
                <c:pt idx="466">
                  <c:v>124.279055894039</c:v>
                </c:pt>
                <c:pt idx="467">
                  <c:v>122.615265115879</c:v>
                </c:pt>
                <c:pt idx="468">
                  <c:v>119.296162337737</c:v>
                </c:pt>
                <c:pt idx="469">
                  <c:v>120.774959554829</c:v>
                </c:pt>
                <c:pt idx="470">
                  <c:v>121.735546513888</c:v>
                </c:pt>
                <c:pt idx="471">
                  <c:v>124.04008091789299</c:v>
                </c:pt>
                <c:pt idx="472">
                  <c:v>118.021684843076</c:v>
                </c:pt>
                <c:pt idx="473">
                  <c:v>124.615854002657</c:v>
                </c:pt>
                <c:pt idx="474">
                  <c:v>119.942710664383</c:v>
                </c:pt>
                <c:pt idx="475">
                  <c:v>123.081619942556</c:v>
                </c:pt>
                <c:pt idx="476">
                  <c:v>124.38922086201801</c:v>
                </c:pt>
                <c:pt idx="477">
                  <c:v>121.487441019854</c:v>
                </c:pt>
                <c:pt idx="478">
                  <c:v>122.23462894509299</c:v>
                </c:pt>
                <c:pt idx="479">
                  <c:v>126.84973547792799</c:v>
                </c:pt>
                <c:pt idx="480">
                  <c:v>115.382101176441</c:v>
                </c:pt>
                <c:pt idx="481">
                  <c:v>126.19694911675801</c:v>
                </c:pt>
                <c:pt idx="482">
                  <c:v>128.63000702127101</c:v>
                </c:pt>
                <c:pt idx="483">
                  <c:v>125.686123703547</c:v>
                </c:pt>
                <c:pt idx="484">
                  <c:v>121.89030379220701</c:v>
                </c:pt>
                <c:pt idx="485">
                  <c:v>121.475301339808</c:v>
                </c:pt>
                <c:pt idx="486">
                  <c:v>111.798826331992</c:v>
                </c:pt>
                <c:pt idx="487">
                  <c:v>122.590683327371</c:v>
                </c:pt>
                <c:pt idx="488">
                  <c:v>116.428411909755</c:v>
                </c:pt>
                <c:pt idx="489">
                  <c:v>123.706382685679</c:v>
                </c:pt>
                <c:pt idx="490">
                  <c:v>125.613122936808</c:v>
                </c:pt>
                <c:pt idx="491">
                  <c:v>124.530560950911</c:v>
                </c:pt>
                <c:pt idx="492">
                  <c:v>124.091276849979</c:v>
                </c:pt>
                <c:pt idx="493">
                  <c:v>127.965040018298</c:v>
                </c:pt>
                <c:pt idx="494">
                  <c:v>126.195955639128</c:v>
                </c:pt>
                <c:pt idx="495">
                  <c:v>128.46390591385801</c:v>
                </c:pt>
                <c:pt idx="496">
                  <c:v>132.40352853940701</c:v>
                </c:pt>
                <c:pt idx="497">
                  <c:v>123.72465258530001</c:v>
                </c:pt>
                <c:pt idx="498">
                  <c:v>126.94385136042401</c:v>
                </c:pt>
                <c:pt idx="499">
                  <c:v>123.929326301038</c:v>
                </c:pt>
                <c:pt idx="500">
                  <c:v>119.312923651768</c:v>
                </c:pt>
                <c:pt idx="501">
                  <c:v>107.178170585476</c:v>
                </c:pt>
                <c:pt idx="502">
                  <c:v>115.28547378149101</c:v>
                </c:pt>
                <c:pt idx="503">
                  <c:v>111.440096203096</c:v>
                </c:pt>
                <c:pt idx="504">
                  <c:v>123.16521364489699</c:v>
                </c:pt>
                <c:pt idx="505">
                  <c:v>113.966436424496</c:v>
                </c:pt>
                <c:pt idx="506">
                  <c:v>111.78638805208</c:v>
                </c:pt>
                <c:pt idx="507">
                  <c:v>65.898237814200101</c:v>
                </c:pt>
                <c:pt idx="508">
                  <c:v>59.454252205250597</c:v>
                </c:pt>
                <c:pt idx="509">
                  <c:v>64.904230345988495</c:v>
                </c:pt>
                <c:pt idx="510">
                  <c:v>90.973873057725001</c:v>
                </c:pt>
                <c:pt idx="511">
                  <c:v>107.648020660596</c:v>
                </c:pt>
                <c:pt idx="512">
                  <c:v>114.162453600475</c:v>
                </c:pt>
                <c:pt idx="513">
                  <c:v>118.966150855604</c:v>
                </c:pt>
                <c:pt idx="514">
                  <c:v>112.333890373644</c:v>
                </c:pt>
                <c:pt idx="515">
                  <c:v>112.263012027264</c:v>
                </c:pt>
                <c:pt idx="516">
                  <c:v>114.75490615711099</c:v>
                </c:pt>
                <c:pt idx="517">
                  <c:v>101.220076289123</c:v>
                </c:pt>
                <c:pt idx="518">
                  <c:v>114.90353258117599</c:v>
                </c:pt>
                <c:pt idx="519">
                  <c:v>111.273247555932</c:v>
                </c:pt>
                <c:pt idx="520">
                  <c:v>93.716275380089101</c:v>
                </c:pt>
                <c:pt idx="521">
                  <c:v>107.904044915181</c:v>
                </c:pt>
                <c:pt idx="522">
                  <c:v>98.706563992494097</c:v>
                </c:pt>
                <c:pt idx="523">
                  <c:v>93.744605115612003</c:v>
                </c:pt>
                <c:pt idx="524">
                  <c:v>47.955686788750299</c:v>
                </c:pt>
                <c:pt idx="525">
                  <c:v>65.585737248052794</c:v>
                </c:pt>
                <c:pt idx="526">
                  <c:v>102.61687731016499</c:v>
                </c:pt>
                <c:pt idx="527">
                  <c:v>104.215499534093</c:v>
                </c:pt>
                <c:pt idx="528">
                  <c:v>94.517829873845102</c:v>
                </c:pt>
                <c:pt idx="529">
                  <c:v>98.709173715097805</c:v>
                </c:pt>
                <c:pt idx="530">
                  <c:v>91.259346249728395</c:v>
                </c:pt>
                <c:pt idx="531">
                  <c:v>91.7714895034877</c:v>
                </c:pt>
                <c:pt idx="532">
                  <c:v>78.456129297472998</c:v>
                </c:pt>
                <c:pt idx="533">
                  <c:v>94.032342885466306</c:v>
                </c:pt>
                <c:pt idx="534">
                  <c:v>95.263639376575</c:v>
                </c:pt>
                <c:pt idx="535">
                  <c:v>107.110433809745</c:v>
                </c:pt>
                <c:pt idx="536">
                  <c:v>97.761110934883007</c:v>
                </c:pt>
                <c:pt idx="537">
                  <c:v>92.3583123841088</c:v>
                </c:pt>
                <c:pt idx="538">
                  <c:v>101.01660176797699</c:v>
                </c:pt>
                <c:pt idx="539">
                  <c:v>100.999346798144</c:v>
                </c:pt>
                <c:pt idx="540">
                  <c:v>99.600806913228894</c:v>
                </c:pt>
                <c:pt idx="541">
                  <c:v>110.741190376837</c:v>
                </c:pt>
                <c:pt idx="542">
                  <c:v>118.48365016325199</c:v>
                </c:pt>
                <c:pt idx="543">
                  <c:v>119.746943513266</c:v>
                </c:pt>
                <c:pt idx="544">
                  <c:v>110.97640436313699</c:v>
                </c:pt>
                <c:pt idx="545">
                  <c:v>115.69380645403599</c:v>
                </c:pt>
                <c:pt idx="546">
                  <c:v>114.023139242646</c:v>
                </c:pt>
                <c:pt idx="547">
                  <c:v>116.186848454971</c:v>
                </c:pt>
                <c:pt idx="548">
                  <c:v>119.646034840211</c:v>
                </c:pt>
                <c:pt idx="549">
                  <c:v>115.494650460442</c:v>
                </c:pt>
                <c:pt idx="550">
                  <c:v>119.33364675119</c:v>
                </c:pt>
                <c:pt idx="551">
                  <c:v>118.091825026488</c:v>
                </c:pt>
                <c:pt idx="552">
                  <c:v>100.516704727204</c:v>
                </c:pt>
                <c:pt idx="553">
                  <c:v>100.40075841008</c:v>
                </c:pt>
                <c:pt idx="554">
                  <c:v>104.47996496528999</c:v>
                </c:pt>
                <c:pt idx="555">
                  <c:v>105.07003208838201</c:v>
                </c:pt>
                <c:pt idx="556">
                  <c:v>113.4558778774</c:v>
                </c:pt>
                <c:pt idx="557">
                  <c:v>106.320544414766</c:v>
                </c:pt>
                <c:pt idx="558">
                  <c:v>109.809516086204</c:v>
                </c:pt>
                <c:pt idx="559">
                  <c:v>104.4744517189</c:v>
                </c:pt>
                <c:pt idx="560">
                  <c:v>105.363520752726</c:v>
                </c:pt>
                <c:pt idx="561">
                  <c:v>114.00276506932499</c:v>
                </c:pt>
                <c:pt idx="562">
                  <c:v>106.18222379065</c:v>
                </c:pt>
                <c:pt idx="563">
                  <c:v>106.288863431218</c:v>
                </c:pt>
                <c:pt idx="564">
                  <c:v>112.975946293972</c:v>
                </c:pt>
                <c:pt idx="565">
                  <c:v>112.87223515577099</c:v>
                </c:pt>
                <c:pt idx="566">
                  <c:v>105.858155079562</c:v>
                </c:pt>
                <c:pt idx="567">
                  <c:v>108.035904083589</c:v>
                </c:pt>
                <c:pt idx="568">
                  <c:v>111.324261729631</c:v>
                </c:pt>
                <c:pt idx="569">
                  <c:v>110.768409661946</c:v>
                </c:pt>
                <c:pt idx="570">
                  <c:v>108.944916388397</c:v>
                </c:pt>
                <c:pt idx="571">
                  <c:v>112.35288449167101</c:v>
                </c:pt>
                <c:pt idx="572">
                  <c:v>109.494526987738</c:v>
                </c:pt>
                <c:pt idx="573">
                  <c:v>111.33618523198299</c:v>
                </c:pt>
                <c:pt idx="574">
                  <c:v>110.098845737471</c:v>
                </c:pt>
                <c:pt idx="575">
                  <c:v>111.326515064959</c:v>
                </c:pt>
                <c:pt idx="576">
                  <c:v>111.68316780526</c:v>
                </c:pt>
                <c:pt idx="577">
                  <c:v>112.39290122321501</c:v>
                </c:pt>
                <c:pt idx="578">
                  <c:v>112.83594146943</c:v>
                </c:pt>
                <c:pt idx="579">
                  <c:v>111.908337874103</c:v>
                </c:pt>
                <c:pt idx="580">
                  <c:v>113.125713705225</c:v>
                </c:pt>
              </c:numCache>
            </c:numRef>
          </c:val>
          <c:smooth val="0"/>
          <c:extLst>
            <c:ext xmlns:c16="http://schemas.microsoft.com/office/drawing/2014/chart" uri="{C3380CC4-5D6E-409C-BE32-E72D297353CC}">
              <c16:uniqueId val="{00000002-41E5-405B-8987-C0886986E401}"/>
            </c:ext>
          </c:extLst>
        </c:ser>
        <c:ser>
          <c:idx val="3"/>
          <c:order val="3"/>
          <c:tx>
            <c:strRef>
              <c:f>'JDmetra+'!$E$5</c:f>
              <c:strCache>
                <c:ptCount val="1"/>
                <c:pt idx="0">
                  <c:v>乗用車季節調整済指数</c:v>
                </c:pt>
              </c:strCache>
            </c:strRef>
          </c:tx>
          <c:spPr>
            <a:ln w="38100" cap="rnd" cmpd="dbl">
              <a:solidFill>
                <a:schemeClr val="accent4">
                  <a:lumMod val="50000"/>
                </a:schemeClr>
              </a:solidFill>
              <a:prstDash val="solid"/>
              <a:round/>
            </a:ln>
            <a:effectLst/>
          </c:spPr>
          <c:marker>
            <c:symbol val="none"/>
          </c:marker>
          <c:cat>
            <c:numRef>
              <c:f>'JDmetra+'!$A$6:$A$598</c:f>
              <c:numCache>
                <c:formatCode>yyyy"年"m"月";@</c:formatCode>
                <c:ptCount val="593"/>
                <c:pt idx="0">
                  <c:v>28491</c:v>
                </c:pt>
                <c:pt idx="1">
                  <c:v>28522</c:v>
                </c:pt>
                <c:pt idx="2">
                  <c:v>28550</c:v>
                </c:pt>
                <c:pt idx="3">
                  <c:v>28581</c:v>
                </c:pt>
                <c:pt idx="4">
                  <c:v>28611</c:v>
                </c:pt>
                <c:pt idx="5">
                  <c:v>28642</c:v>
                </c:pt>
                <c:pt idx="6">
                  <c:v>28672</c:v>
                </c:pt>
                <c:pt idx="7">
                  <c:v>28703</c:v>
                </c:pt>
                <c:pt idx="8">
                  <c:v>28734</c:v>
                </c:pt>
                <c:pt idx="9">
                  <c:v>28764</c:v>
                </c:pt>
                <c:pt idx="10">
                  <c:v>28795</c:v>
                </c:pt>
                <c:pt idx="11">
                  <c:v>28825</c:v>
                </c:pt>
                <c:pt idx="12">
                  <c:v>28856</c:v>
                </c:pt>
                <c:pt idx="13">
                  <c:v>28887</c:v>
                </c:pt>
                <c:pt idx="14">
                  <c:v>28915</c:v>
                </c:pt>
                <c:pt idx="15">
                  <c:v>28946</c:v>
                </c:pt>
                <c:pt idx="16">
                  <c:v>28976</c:v>
                </c:pt>
                <c:pt idx="17">
                  <c:v>29007</c:v>
                </c:pt>
                <c:pt idx="18">
                  <c:v>29037</c:v>
                </c:pt>
                <c:pt idx="19">
                  <c:v>29068</c:v>
                </c:pt>
                <c:pt idx="20">
                  <c:v>29099</c:v>
                </c:pt>
                <c:pt idx="21">
                  <c:v>29129</c:v>
                </c:pt>
                <c:pt idx="22">
                  <c:v>29160</c:v>
                </c:pt>
                <c:pt idx="23">
                  <c:v>29190</c:v>
                </c:pt>
                <c:pt idx="24">
                  <c:v>29221</c:v>
                </c:pt>
                <c:pt idx="25">
                  <c:v>29252</c:v>
                </c:pt>
                <c:pt idx="26">
                  <c:v>29281</c:v>
                </c:pt>
                <c:pt idx="27">
                  <c:v>29312</c:v>
                </c:pt>
                <c:pt idx="28">
                  <c:v>29342</c:v>
                </c:pt>
                <c:pt idx="29">
                  <c:v>29373</c:v>
                </c:pt>
                <c:pt idx="30">
                  <c:v>29403</c:v>
                </c:pt>
                <c:pt idx="31">
                  <c:v>29434</c:v>
                </c:pt>
                <c:pt idx="32">
                  <c:v>29465</c:v>
                </c:pt>
                <c:pt idx="33">
                  <c:v>29495</c:v>
                </c:pt>
                <c:pt idx="34">
                  <c:v>29526</c:v>
                </c:pt>
                <c:pt idx="35">
                  <c:v>29556</c:v>
                </c:pt>
                <c:pt idx="36">
                  <c:v>29587</c:v>
                </c:pt>
                <c:pt idx="37">
                  <c:v>29618</c:v>
                </c:pt>
                <c:pt idx="38">
                  <c:v>29646</c:v>
                </c:pt>
                <c:pt idx="39">
                  <c:v>29677</c:v>
                </c:pt>
                <c:pt idx="40">
                  <c:v>29707</c:v>
                </c:pt>
                <c:pt idx="41">
                  <c:v>29738</c:v>
                </c:pt>
                <c:pt idx="42">
                  <c:v>29768</c:v>
                </c:pt>
                <c:pt idx="43">
                  <c:v>29799</c:v>
                </c:pt>
                <c:pt idx="44">
                  <c:v>29830</c:v>
                </c:pt>
                <c:pt idx="45">
                  <c:v>29860</c:v>
                </c:pt>
                <c:pt idx="46">
                  <c:v>29891</c:v>
                </c:pt>
                <c:pt idx="47">
                  <c:v>29921</c:v>
                </c:pt>
                <c:pt idx="48">
                  <c:v>29952</c:v>
                </c:pt>
                <c:pt idx="49">
                  <c:v>29983</c:v>
                </c:pt>
                <c:pt idx="50">
                  <c:v>30011</c:v>
                </c:pt>
                <c:pt idx="51">
                  <c:v>30042</c:v>
                </c:pt>
                <c:pt idx="52">
                  <c:v>30072</c:v>
                </c:pt>
                <c:pt idx="53">
                  <c:v>30103</c:v>
                </c:pt>
                <c:pt idx="54">
                  <c:v>30133</c:v>
                </c:pt>
                <c:pt idx="55">
                  <c:v>30164</c:v>
                </c:pt>
                <c:pt idx="56">
                  <c:v>30195</c:v>
                </c:pt>
                <c:pt idx="57">
                  <c:v>30225</c:v>
                </c:pt>
                <c:pt idx="58">
                  <c:v>30256</c:v>
                </c:pt>
                <c:pt idx="59">
                  <c:v>30286</c:v>
                </c:pt>
                <c:pt idx="60">
                  <c:v>30317</c:v>
                </c:pt>
                <c:pt idx="61">
                  <c:v>30348</c:v>
                </c:pt>
                <c:pt idx="62">
                  <c:v>30376</c:v>
                </c:pt>
                <c:pt idx="63">
                  <c:v>30407</c:v>
                </c:pt>
                <c:pt idx="64">
                  <c:v>30437</c:v>
                </c:pt>
                <c:pt idx="65">
                  <c:v>30468</c:v>
                </c:pt>
                <c:pt idx="66">
                  <c:v>30498</c:v>
                </c:pt>
                <c:pt idx="67">
                  <c:v>30529</c:v>
                </c:pt>
                <c:pt idx="68">
                  <c:v>30560</c:v>
                </c:pt>
                <c:pt idx="69">
                  <c:v>30590</c:v>
                </c:pt>
                <c:pt idx="70">
                  <c:v>30621</c:v>
                </c:pt>
                <c:pt idx="71">
                  <c:v>30651</c:v>
                </c:pt>
                <c:pt idx="72">
                  <c:v>30682</c:v>
                </c:pt>
                <c:pt idx="73">
                  <c:v>30713</c:v>
                </c:pt>
                <c:pt idx="74">
                  <c:v>30742</c:v>
                </c:pt>
                <c:pt idx="75">
                  <c:v>30773</c:v>
                </c:pt>
                <c:pt idx="76">
                  <c:v>30803</c:v>
                </c:pt>
                <c:pt idx="77">
                  <c:v>30834</c:v>
                </c:pt>
                <c:pt idx="78">
                  <c:v>30864</c:v>
                </c:pt>
                <c:pt idx="79">
                  <c:v>30895</c:v>
                </c:pt>
                <c:pt idx="80">
                  <c:v>30926</c:v>
                </c:pt>
                <c:pt idx="81">
                  <c:v>30956</c:v>
                </c:pt>
                <c:pt idx="82">
                  <c:v>30987</c:v>
                </c:pt>
                <c:pt idx="83">
                  <c:v>31017</c:v>
                </c:pt>
                <c:pt idx="84">
                  <c:v>31048</c:v>
                </c:pt>
                <c:pt idx="85">
                  <c:v>31079</c:v>
                </c:pt>
                <c:pt idx="86">
                  <c:v>31107</c:v>
                </c:pt>
                <c:pt idx="87">
                  <c:v>31138</c:v>
                </c:pt>
                <c:pt idx="88">
                  <c:v>31168</c:v>
                </c:pt>
                <c:pt idx="89">
                  <c:v>31199</c:v>
                </c:pt>
                <c:pt idx="90">
                  <c:v>31229</c:v>
                </c:pt>
                <c:pt idx="91">
                  <c:v>31260</c:v>
                </c:pt>
                <c:pt idx="92">
                  <c:v>31291</c:v>
                </c:pt>
                <c:pt idx="93">
                  <c:v>31321</c:v>
                </c:pt>
                <c:pt idx="94">
                  <c:v>31352</c:v>
                </c:pt>
                <c:pt idx="95">
                  <c:v>31382</c:v>
                </c:pt>
                <c:pt idx="96">
                  <c:v>31413</c:v>
                </c:pt>
                <c:pt idx="97">
                  <c:v>31444</c:v>
                </c:pt>
                <c:pt idx="98">
                  <c:v>31472</c:v>
                </c:pt>
                <c:pt idx="99">
                  <c:v>31503</c:v>
                </c:pt>
                <c:pt idx="100">
                  <c:v>31533</c:v>
                </c:pt>
                <c:pt idx="101">
                  <c:v>31564</c:v>
                </c:pt>
                <c:pt idx="102">
                  <c:v>31594</c:v>
                </c:pt>
                <c:pt idx="103">
                  <c:v>31625</c:v>
                </c:pt>
                <c:pt idx="104">
                  <c:v>31656</c:v>
                </c:pt>
                <c:pt idx="105">
                  <c:v>31686</c:v>
                </c:pt>
                <c:pt idx="106">
                  <c:v>31717</c:v>
                </c:pt>
                <c:pt idx="107">
                  <c:v>31747</c:v>
                </c:pt>
                <c:pt idx="108">
                  <c:v>31778</c:v>
                </c:pt>
                <c:pt idx="109">
                  <c:v>31809</c:v>
                </c:pt>
                <c:pt idx="110">
                  <c:v>31837</c:v>
                </c:pt>
                <c:pt idx="111">
                  <c:v>31868</c:v>
                </c:pt>
                <c:pt idx="112">
                  <c:v>31898</c:v>
                </c:pt>
                <c:pt idx="113">
                  <c:v>31929</c:v>
                </c:pt>
                <c:pt idx="114">
                  <c:v>31959</c:v>
                </c:pt>
                <c:pt idx="115">
                  <c:v>31990</c:v>
                </c:pt>
                <c:pt idx="116">
                  <c:v>32021</c:v>
                </c:pt>
                <c:pt idx="117">
                  <c:v>32051</c:v>
                </c:pt>
                <c:pt idx="118">
                  <c:v>32082</c:v>
                </c:pt>
                <c:pt idx="119">
                  <c:v>32112</c:v>
                </c:pt>
                <c:pt idx="120">
                  <c:v>32143</c:v>
                </c:pt>
                <c:pt idx="121">
                  <c:v>32174</c:v>
                </c:pt>
                <c:pt idx="122">
                  <c:v>32203</c:v>
                </c:pt>
                <c:pt idx="123">
                  <c:v>32234</c:v>
                </c:pt>
                <c:pt idx="124">
                  <c:v>32264</c:v>
                </c:pt>
                <c:pt idx="125">
                  <c:v>32295</c:v>
                </c:pt>
                <c:pt idx="126">
                  <c:v>32325</c:v>
                </c:pt>
                <c:pt idx="127">
                  <c:v>32356</c:v>
                </c:pt>
                <c:pt idx="128">
                  <c:v>32387</c:v>
                </c:pt>
                <c:pt idx="129">
                  <c:v>32417</c:v>
                </c:pt>
                <c:pt idx="130">
                  <c:v>32448</c:v>
                </c:pt>
                <c:pt idx="131">
                  <c:v>32478</c:v>
                </c:pt>
                <c:pt idx="132">
                  <c:v>32509</c:v>
                </c:pt>
                <c:pt idx="133">
                  <c:v>32540</c:v>
                </c:pt>
                <c:pt idx="134">
                  <c:v>32568</c:v>
                </c:pt>
                <c:pt idx="135">
                  <c:v>32599</c:v>
                </c:pt>
                <c:pt idx="136">
                  <c:v>32629</c:v>
                </c:pt>
                <c:pt idx="137">
                  <c:v>32660</c:v>
                </c:pt>
                <c:pt idx="138">
                  <c:v>32690</c:v>
                </c:pt>
                <c:pt idx="139">
                  <c:v>32721</c:v>
                </c:pt>
                <c:pt idx="140">
                  <c:v>32752</c:v>
                </c:pt>
                <c:pt idx="141">
                  <c:v>32782</c:v>
                </c:pt>
                <c:pt idx="142">
                  <c:v>32813</c:v>
                </c:pt>
                <c:pt idx="143">
                  <c:v>32843</c:v>
                </c:pt>
                <c:pt idx="144">
                  <c:v>32874</c:v>
                </c:pt>
                <c:pt idx="145">
                  <c:v>32905</c:v>
                </c:pt>
                <c:pt idx="146">
                  <c:v>32933</c:v>
                </c:pt>
                <c:pt idx="147">
                  <c:v>32964</c:v>
                </c:pt>
                <c:pt idx="148">
                  <c:v>32994</c:v>
                </c:pt>
                <c:pt idx="149">
                  <c:v>33025</c:v>
                </c:pt>
                <c:pt idx="150">
                  <c:v>33055</c:v>
                </c:pt>
                <c:pt idx="151">
                  <c:v>33086</c:v>
                </c:pt>
                <c:pt idx="152">
                  <c:v>33117</c:v>
                </c:pt>
                <c:pt idx="153">
                  <c:v>33147</c:v>
                </c:pt>
                <c:pt idx="154">
                  <c:v>33178</c:v>
                </c:pt>
                <c:pt idx="155">
                  <c:v>33208</c:v>
                </c:pt>
                <c:pt idx="156">
                  <c:v>33239</c:v>
                </c:pt>
                <c:pt idx="157">
                  <c:v>33270</c:v>
                </c:pt>
                <c:pt idx="158">
                  <c:v>33298</c:v>
                </c:pt>
                <c:pt idx="159">
                  <c:v>33329</c:v>
                </c:pt>
                <c:pt idx="160">
                  <c:v>33359</c:v>
                </c:pt>
                <c:pt idx="161">
                  <c:v>33390</c:v>
                </c:pt>
                <c:pt idx="162">
                  <c:v>33420</c:v>
                </c:pt>
                <c:pt idx="163">
                  <c:v>33451</c:v>
                </c:pt>
                <c:pt idx="164">
                  <c:v>33482</c:v>
                </c:pt>
                <c:pt idx="165">
                  <c:v>33512</c:v>
                </c:pt>
                <c:pt idx="166">
                  <c:v>33543</c:v>
                </c:pt>
                <c:pt idx="167">
                  <c:v>33573</c:v>
                </c:pt>
                <c:pt idx="168">
                  <c:v>33604</c:v>
                </c:pt>
                <c:pt idx="169">
                  <c:v>33635</c:v>
                </c:pt>
                <c:pt idx="170">
                  <c:v>33664</c:v>
                </c:pt>
                <c:pt idx="171">
                  <c:v>33695</c:v>
                </c:pt>
                <c:pt idx="172">
                  <c:v>33725</c:v>
                </c:pt>
                <c:pt idx="173">
                  <c:v>33756</c:v>
                </c:pt>
                <c:pt idx="174">
                  <c:v>33786</c:v>
                </c:pt>
                <c:pt idx="175">
                  <c:v>33817</c:v>
                </c:pt>
                <c:pt idx="176">
                  <c:v>33848</c:v>
                </c:pt>
                <c:pt idx="177">
                  <c:v>33878</c:v>
                </c:pt>
                <c:pt idx="178">
                  <c:v>33909</c:v>
                </c:pt>
                <c:pt idx="179">
                  <c:v>33939</c:v>
                </c:pt>
                <c:pt idx="180">
                  <c:v>33970</c:v>
                </c:pt>
                <c:pt idx="181">
                  <c:v>34001</c:v>
                </c:pt>
                <c:pt idx="182">
                  <c:v>34029</c:v>
                </c:pt>
                <c:pt idx="183">
                  <c:v>34060</c:v>
                </c:pt>
                <c:pt idx="184">
                  <c:v>34090</c:v>
                </c:pt>
                <c:pt idx="185">
                  <c:v>34121</c:v>
                </c:pt>
                <c:pt idx="186">
                  <c:v>34151</c:v>
                </c:pt>
                <c:pt idx="187">
                  <c:v>34182</c:v>
                </c:pt>
                <c:pt idx="188">
                  <c:v>34213</c:v>
                </c:pt>
                <c:pt idx="189">
                  <c:v>34243</c:v>
                </c:pt>
                <c:pt idx="190">
                  <c:v>34274</c:v>
                </c:pt>
                <c:pt idx="191">
                  <c:v>34304</c:v>
                </c:pt>
                <c:pt idx="192">
                  <c:v>34335</c:v>
                </c:pt>
                <c:pt idx="193">
                  <c:v>34366</c:v>
                </c:pt>
                <c:pt idx="194">
                  <c:v>34394</c:v>
                </c:pt>
                <c:pt idx="195">
                  <c:v>34425</c:v>
                </c:pt>
                <c:pt idx="196">
                  <c:v>34455</c:v>
                </c:pt>
                <c:pt idx="197">
                  <c:v>34486</c:v>
                </c:pt>
                <c:pt idx="198">
                  <c:v>34516</c:v>
                </c:pt>
                <c:pt idx="199">
                  <c:v>34547</c:v>
                </c:pt>
                <c:pt idx="200">
                  <c:v>34578</c:v>
                </c:pt>
                <c:pt idx="201">
                  <c:v>34608</c:v>
                </c:pt>
                <c:pt idx="202">
                  <c:v>34639</c:v>
                </c:pt>
                <c:pt idx="203">
                  <c:v>34669</c:v>
                </c:pt>
                <c:pt idx="204">
                  <c:v>34700</c:v>
                </c:pt>
                <c:pt idx="205">
                  <c:v>34731</c:v>
                </c:pt>
                <c:pt idx="206">
                  <c:v>34759</c:v>
                </c:pt>
                <c:pt idx="207">
                  <c:v>34790</c:v>
                </c:pt>
                <c:pt idx="208">
                  <c:v>34820</c:v>
                </c:pt>
                <c:pt idx="209">
                  <c:v>34851</c:v>
                </c:pt>
                <c:pt idx="210">
                  <c:v>34881</c:v>
                </c:pt>
                <c:pt idx="211">
                  <c:v>34912</c:v>
                </c:pt>
                <c:pt idx="212">
                  <c:v>34943</c:v>
                </c:pt>
                <c:pt idx="213">
                  <c:v>34973</c:v>
                </c:pt>
                <c:pt idx="214">
                  <c:v>35004</c:v>
                </c:pt>
                <c:pt idx="215">
                  <c:v>35034</c:v>
                </c:pt>
                <c:pt idx="216">
                  <c:v>35065</c:v>
                </c:pt>
                <c:pt idx="217">
                  <c:v>35096</c:v>
                </c:pt>
                <c:pt idx="218">
                  <c:v>35125</c:v>
                </c:pt>
                <c:pt idx="219">
                  <c:v>35156</c:v>
                </c:pt>
                <c:pt idx="220">
                  <c:v>35186</c:v>
                </c:pt>
                <c:pt idx="221">
                  <c:v>35217</c:v>
                </c:pt>
                <c:pt idx="222">
                  <c:v>35247</c:v>
                </c:pt>
                <c:pt idx="223">
                  <c:v>35278</c:v>
                </c:pt>
                <c:pt idx="224">
                  <c:v>35309</c:v>
                </c:pt>
                <c:pt idx="225">
                  <c:v>35339</c:v>
                </c:pt>
                <c:pt idx="226">
                  <c:v>35370</c:v>
                </c:pt>
                <c:pt idx="227">
                  <c:v>35400</c:v>
                </c:pt>
                <c:pt idx="228">
                  <c:v>35431</c:v>
                </c:pt>
                <c:pt idx="229">
                  <c:v>35462</c:v>
                </c:pt>
                <c:pt idx="230">
                  <c:v>35490</c:v>
                </c:pt>
                <c:pt idx="231">
                  <c:v>35521</c:v>
                </c:pt>
                <c:pt idx="232">
                  <c:v>35551</c:v>
                </c:pt>
                <c:pt idx="233">
                  <c:v>35582</c:v>
                </c:pt>
                <c:pt idx="234">
                  <c:v>35612</c:v>
                </c:pt>
                <c:pt idx="235">
                  <c:v>35643</c:v>
                </c:pt>
                <c:pt idx="236">
                  <c:v>35674</c:v>
                </c:pt>
                <c:pt idx="237">
                  <c:v>35704</c:v>
                </c:pt>
                <c:pt idx="238">
                  <c:v>35735</c:v>
                </c:pt>
                <c:pt idx="239">
                  <c:v>35765</c:v>
                </c:pt>
                <c:pt idx="240">
                  <c:v>35796</c:v>
                </c:pt>
                <c:pt idx="241">
                  <c:v>35827</c:v>
                </c:pt>
                <c:pt idx="242">
                  <c:v>35855</c:v>
                </c:pt>
                <c:pt idx="243">
                  <c:v>35886</c:v>
                </c:pt>
                <c:pt idx="244">
                  <c:v>35916</c:v>
                </c:pt>
                <c:pt idx="245">
                  <c:v>35947</c:v>
                </c:pt>
                <c:pt idx="246">
                  <c:v>35977</c:v>
                </c:pt>
                <c:pt idx="247">
                  <c:v>36008</c:v>
                </c:pt>
                <c:pt idx="248">
                  <c:v>36039</c:v>
                </c:pt>
                <c:pt idx="249">
                  <c:v>36069</c:v>
                </c:pt>
                <c:pt idx="250">
                  <c:v>36100</c:v>
                </c:pt>
                <c:pt idx="251">
                  <c:v>36130</c:v>
                </c:pt>
                <c:pt idx="252">
                  <c:v>36161</c:v>
                </c:pt>
                <c:pt idx="253">
                  <c:v>36192</c:v>
                </c:pt>
                <c:pt idx="254">
                  <c:v>36220</c:v>
                </c:pt>
                <c:pt idx="255">
                  <c:v>36251</c:v>
                </c:pt>
                <c:pt idx="256">
                  <c:v>36281</c:v>
                </c:pt>
                <c:pt idx="257">
                  <c:v>36312</c:v>
                </c:pt>
                <c:pt idx="258">
                  <c:v>36342</c:v>
                </c:pt>
                <c:pt idx="259">
                  <c:v>36373</c:v>
                </c:pt>
                <c:pt idx="260">
                  <c:v>36404</c:v>
                </c:pt>
                <c:pt idx="261">
                  <c:v>36434</c:v>
                </c:pt>
                <c:pt idx="262">
                  <c:v>36465</c:v>
                </c:pt>
                <c:pt idx="263">
                  <c:v>36495</c:v>
                </c:pt>
                <c:pt idx="264">
                  <c:v>36526</c:v>
                </c:pt>
                <c:pt idx="265">
                  <c:v>36557</c:v>
                </c:pt>
                <c:pt idx="266">
                  <c:v>36586</c:v>
                </c:pt>
                <c:pt idx="267">
                  <c:v>36617</c:v>
                </c:pt>
                <c:pt idx="268">
                  <c:v>36647</c:v>
                </c:pt>
                <c:pt idx="269">
                  <c:v>36678</c:v>
                </c:pt>
                <c:pt idx="270">
                  <c:v>36708</c:v>
                </c:pt>
                <c:pt idx="271">
                  <c:v>36739</c:v>
                </c:pt>
                <c:pt idx="272">
                  <c:v>36770</c:v>
                </c:pt>
                <c:pt idx="273">
                  <c:v>36800</c:v>
                </c:pt>
                <c:pt idx="274">
                  <c:v>36831</c:v>
                </c:pt>
                <c:pt idx="275">
                  <c:v>36861</c:v>
                </c:pt>
                <c:pt idx="276">
                  <c:v>36892</c:v>
                </c:pt>
                <c:pt idx="277">
                  <c:v>36923</c:v>
                </c:pt>
                <c:pt idx="278">
                  <c:v>36951</c:v>
                </c:pt>
                <c:pt idx="279">
                  <c:v>36982</c:v>
                </c:pt>
                <c:pt idx="280">
                  <c:v>37012</c:v>
                </c:pt>
                <c:pt idx="281">
                  <c:v>37043</c:v>
                </c:pt>
                <c:pt idx="282">
                  <c:v>37073</c:v>
                </c:pt>
                <c:pt idx="283">
                  <c:v>37104</c:v>
                </c:pt>
                <c:pt idx="284">
                  <c:v>37135</c:v>
                </c:pt>
                <c:pt idx="285">
                  <c:v>37165</c:v>
                </c:pt>
                <c:pt idx="286">
                  <c:v>37196</c:v>
                </c:pt>
                <c:pt idx="287">
                  <c:v>37226</c:v>
                </c:pt>
                <c:pt idx="288">
                  <c:v>37257</c:v>
                </c:pt>
                <c:pt idx="289">
                  <c:v>37288</c:v>
                </c:pt>
                <c:pt idx="290">
                  <c:v>37316</c:v>
                </c:pt>
                <c:pt idx="291">
                  <c:v>37347</c:v>
                </c:pt>
                <c:pt idx="292">
                  <c:v>37377</c:v>
                </c:pt>
                <c:pt idx="293">
                  <c:v>37408</c:v>
                </c:pt>
                <c:pt idx="294">
                  <c:v>37438</c:v>
                </c:pt>
                <c:pt idx="295">
                  <c:v>37469</c:v>
                </c:pt>
                <c:pt idx="296">
                  <c:v>37500</c:v>
                </c:pt>
                <c:pt idx="297">
                  <c:v>37530</c:v>
                </c:pt>
                <c:pt idx="298">
                  <c:v>37561</c:v>
                </c:pt>
                <c:pt idx="299">
                  <c:v>37591</c:v>
                </c:pt>
                <c:pt idx="300">
                  <c:v>37622</c:v>
                </c:pt>
                <c:pt idx="301">
                  <c:v>37653</c:v>
                </c:pt>
                <c:pt idx="302">
                  <c:v>37681</c:v>
                </c:pt>
                <c:pt idx="303">
                  <c:v>37712</c:v>
                </c:pt>
                <c:pt idx="304">
                  <c:v>37742</c:v>
                </c:pt>
                <c:pt idx="305">
                  <c:v>37773</c:v>
                </c:pt>
                <c:pt idx="306">
                  <c:v>37803</c:v>
                </c:pt>
                <c:pt idx="307">
                  <c:v>37834</c:v>
                </c:pt>
                <c:pt idx="308">
                  <c:v>37865</c:v>
                </c:pt>
                <c:pt idx="309">
                  <c:v>37895</c:v>
                </c:pt>
                <c:pt idx="310">
                  <c:v>37926</c:v>
                </c:pt>
                <c:pt idx="311">
                  <c:v>37956</c:v>
                </c:pt>
                <c:pt idx="312">
                  <c:v>37987</c:v>
                </c:pt>
                <c:pt idx="313">
                  <c:v>38018</c:v>
                </c:pt>
                <c:pt idx="314">
                  <c:v>38047</c:v>
                </c:pt>
                <c:pt idx="315">
                  <c:v>38078</c:v>
                </c:pt>
                <c:pt idx="316">
                  <c:v>38108</c:v>
                </c:pt>
                <c:pt idx="317">
                  <c:v>38139</c:v>
                </c:pt>
                <c:pt idx="318">
                  <c:v>38169</c:v>
                </c:pt>
                <c:pt idx="319">
                  <c:v>38200</c:v>
                </c:pt>
                <c:pt idx="320">
                  <c:v>38231</c:v>
                </c:pt>
                <c:pt idx="321">
                  <c:v>38261</c:v>
                </c:pt>
                <c:pt idx="322">
                  <c:v>38292</c:v>
                </c:pt>
                <c:pt idx="323">
                  <c:v>38322</c:v>
                </c:pt>
                <c:pt idx="324">
                  <c:v>38353</c:v>
                </c:pt>
                <c:pt idx="325">
                  <c:v>38384</c:v>
                </c:pt>
                <c:pt idx="326">
                  <c:v>38412</c:v>
                </c:pt>
                <c:pt idx="327">
                  <c:v>38443</c:v>
                </c:pt>
                <c:pt idx="328">
                  <c:v>38473</c:v>
                </c:pt>
                <c:pt idx="329">
                  <c:v>38504</c:v>
                </c:pt>
                <c:pt idx="330">
                  <c:v>38534</c:v>
                </c:pt>
                <c:pt idx="331">
                  <c:v>38565</c:v>
                </c:pt>
                <c:pt idx="332">
                  <c:v>38596</c:v>
                </c:pt>
                <c:pt idx="333">
                  <c:v>38626</c:v>
                </c:pt>
                <c:pt idx="334">
                  <c:v>38657</c:v>
                </c:pt>
                <c:pt idx="335">
                  <c:v>38687</c:v>
                </c:pt>
                <c:pt idx="336">
                  <c:v>38718</c:v>
                </c:pt>
                <c:pt idx="337">
                  <c:v>38749</c:v>
                </c:pt>
                <c:pt idx="338">
                  <c:v>38777</c:v>
                </c:pt>
                <c:pt idx="339">
                  <c:v>38808</c:v>
                </c:pt>
                <c:pt idx="340">
                  <c:v>38838</c:v>
                </c:pt>
                <c:pt idx="341">
                  <c:v>38869</c:v>
                </c:pt>
                <c:pt idx="342">
                  <c:v>38899</c:v>
                </c:pt>
                <c:pt idx="343">
                  <c:v>38930</c:v>
                </c:pt>
                <c:pt idx="344">
                  <c:v>38961</c:v>
                </c:pt>
                <c:pt idx="345">
                  <c:v>38991</c:v>
                </c:pt>
                <c:pt idx="346">
                  <c:v>39022</c:v>
                </c:pt>
                <c:pt idx="347">
                  <c:v>39052</c:v>
                </c:pt>
                <c:pt idx="348">
                  <c:v>39083</c:v>
                </c:pt>
                <c:pt idx="349">
                  <c:v>39114</c:v>
                </c:pt>
                <c:pt idx="350">
                  <c:v>39142</c:v>
                </c:pt>
                <c:pt idx="351">
                  <c:v>39173</c:v>
                </c:pt>
                <c:pt idx="352">
                  <c:v>39203</c:v>
                </c:pt>
                <c:pt idx="353">
                  <c:v>39234</c:v>
                </c:pt>
                <c:pt idx="354">
                  <c:v>39264</c:v>
                </c:pt>
                <c:pt idx="355">
                  <c:v>39295</c:v>
                </c:pt>
                <c:pt idx="356">
                  <c:v>39326</c:v>
                </c:pt>
                <c:pt idx="357">
                  <c:v>39356</c:v>
                </c:pt>
                <c:pt idx="358">
                  <c:v>39387</c:v>
                </c:pt>
                <c:pt idx="359">
                  <c:v>39417</c:v>
                </c:pt>
                <c:pt idx="360">
                  <c:v>39448</c:v>
                </c:pt>
                <c:pt idx="361">
                  <c:v>39479</c:v>
                </c:pt>
                <c:pt idx="362">
                  <c:v>39508</c:v>
                </c:pt>
                <c:pt idx="363">
                  <c:v>39539</c:v>
                </c:pt>
                <c:pt idx="364">
                  <c:v>39569</c:v>
                </c:pt>
                <c:pt idx="365">
                  <c:v>39600</c:v>
                </c:pt>
                <c:pt idx="366">
                  <c:v>39630</c:v>
                </c:pt>
                <c:pt idx="367">
                  <c:v>39661</c:v>
                </c:pt>
                <c:pt idx="368">
                  <c:v>39692</c:v>
                </c:pt>
                <c:pt idx="369">
                  <c:v>39722</c:v>
                </c:pt>
                <c:pt idx="370">
                  <c:v>39753</c:v>
                </c:pt>
                <c:pt idx="371">
                  <c:v>39783</c:v>
                </c:pt>
                <c:pt idx="372">
                  <c:v>39814</c:v>
                </c:pt>
                <c:pt idx="373">
                  <c:v>39845</c:v>
                </c:pt>
                <c:pt idx="374">
                  <c:v>39873</c:v>
                </c:pt>
                <c:pt idx="375">
                  <c:v>39904</c:v>
                </c:pt>
                <c:pt idx="376">
                  <c:v>39934</c:v>
                </c:pt>
                <c:pt idx="377">
                  <c:v>39965</c:v>
                </c:pt>
                <c:pt idx="378">
                  <c:v>39995</c:v>
                </c:pt>
                <c:pt idx="379">
                  <c:v>40026</c:v>
                </c:pt>
                <c:pt idx="380">
                  <c:v>40057</c:v>
                </c:pt>
                <c:pt idx="381">
                  <c:v>40087</c:v>
                </c:pt>
                <c:pt idx="382">
                  <c:v>40118</c:v>
                </c:pt>
                <c:pt idx="383">
                  <c:v>40148</c:v>
                </c:pt>
                <c:pt idx="384">
                  <c:v>40179</c:v>
                </c:pt>
                <c:pt idx="385">
                  <c:v>40210</c:v>
                </c:pt>
                <c:pt idx="386">
                  <c:v>40238</c:v>
                </c:pt>
                <c:pt idx="387">
                  <c:v>40269</c:v>
                </c:pt>
                <c:pt idx="388">
                  <c:v>40299</c:v>
                </c:pt>
                <c:pt idx="389">
                  <c:v>40330</c:v>
                </c:pt>
                <c:pt idx="390">
                  <c:v>40360</c:v>
                </c:pt>
                <c:pt idx="391">
                  <c:v>40391</c:v>
                </c:pt>
                <c:pt idx="392">
                  <c:v>40422</c:v>
                </c:pt>
                <c:pt idx="393">
                  <c:v>40452</c:v>
                </c:pt>
                <c:pt idx="394">
                  <c:v>40483</c:v>
                </c:pt>
                <c:pt idx="395">
                  <c:v>40513</c:v>
                </c:pt>
                <c:pt idx="396">
                  <c:v>40544</c:v>
                </c:pt>
                <c:pt idx="397">
                  <c:v>40575</c:v>
                </c:pt>
                <c:pt idx="398">
                  <c:v>40603</c:v>
                </c:pt>
                <c:pt idx="399">
                  <c:v>40634</c:v>
                </c:pt>
                <c:pt idx="400">
                  <c:v>40664</c:v>
                </c:pt>
                <c:pt idx="401">
                  <c:v>40695</c:v>
                </c:pt>
                <c:pt idx="402">
                  <c:v>40725</c:v>
                </c:pt>
                <c:pt idx="403">
                  <c:v>40756</c:v>
                </c:pt>
                <c:pt idx="404">
                  <c:v>40787</c:v>
                </c:pt>
                <c:pt idx="405">
                  <c:v>40817</c:v>
                </c:pt>
                <c:pt idx="406">
                  <c:v>40848</c:v>
                </c:pt>
                <c:pt idx="407">
                  <c:v>40878</c:v>
                </c:pt>
                <c:pt idx="408">
                  <c:v>40909</c:v>
                </c:pt>
                <c:pt idx="409">
                  <c:v>40940</c:v>
                </c:pt>
                <c:pt idx="410">
                  <c:v>40969</c:v>
                </c:pt>
                <c:pt idx="411">
                  <c:v>41000</c:v>
                </c:pt>
                <c:pt idx="412">
                  <c:v>41030</c:v>
                </c:pt>
                <c:pt idx="413">
                  <c:v>41061</c:v>
                </c:pt>
                <c:pt idx="414">
                  <c:v>41091</c:v>
                </c:pt>
                <c:pt idx="415">
                  <c:v>41122</c:v>
                </c:pt>
                <c:pt idx="416">
                  <c:v>41153</c:v>
                </c:pt>
                <c:pt idx="417">
                  <c:v>41183</c:v>
                </c:pt>
                <c:pt idx="418">
                  <c:v>41214</c:v>
                </c:pt>
                <c:pt idx="419">
                  <c:v>41244</c:v>
                </c:pt>
                <c:pt idx="420">
                  <c:v>41275</c:v>
                </c:pt>
                <c:pt idx="421">
                  <c:v>41306</c:v>
                </c:pt>
                <c:pt idx="422">
                  <c:v>41334</c:v>
                </c:pt>
                <c:pt idx="423">
                  <c:v>41365</c:v>
                </c:pt>
                <c:pt idx="424">
                  <c:v>41395</c:v>
                </c:pt>
                <c:pt idx="425">
                  <c:v>41426</c:v>
                </c:pt>
                <c:pt idx="426">
                  <c:v>41456</c:v>
                </c:pt>
                <c:pt idx="427">
                  <c:v>41487</c:v>
                </c:pt>
                <c:pt idx="428">
                  <c:v>41518</c:v>
                </c:pt>
                <c:pt idx="429">
                  <c:v>41548</c:v>
                </c:pt>
                <c:pt idx="430">
                  <c:v>41579</c:v>
                </c:pt>
                <c:pt idx="431">
                  <c:v>41609</c:v>
                </c:pt>
                <c:pt idx="432">
                  <c:v>41640</c:v>
                </c:pt>
                <c:pt idx="433">
                  <c:v>41671</c:v>
                </c:pt>
                <c:pt idx="434">
                  <c:v>41699</c:v>
                </c:pt>
                <c:pt idx="435">
                  <c:v>41730</c:v>
                </c:pt>
                <c:pt idx="436">
                  <c:v>41760</c:v>
                </c:pt>
                <c:pt idx="437">
                  <c:v>41791</c:v>
                </c:pt>
                <c:pt idx="438">
                  <c:v>41821</c:v>
                </c:pt>
                <c:pt idx="439">
                  <c:v>41852</c:v>
                </c:pt>
                <c:pt idx="440">
                  <c:v>41883</c:v>
                </c:pt>
                <c:pt idx="441">
                  <c:v>41913</c:v>
                </c:pt>
                <c:pt idx="442">
                  <c:v>41944</c:v>
                </c:pt>
                <c:pt idx="443">
                  <c:v>41974</c:v>
                </c:pt>
                <c:pt idx="444">
                  <c:v>42005</c:v>
                </c:pt>
                <c:pt idx="445">
                  <c:v>42036</c:v>
                </c:pt>
                <c:pt idx="446">
                  <c:v>42064</c:v>
                </c:pt>
                <c:pt idx="447">
                  <c:v>42095</c:v>
                </c:pt>
                <c:pt idx="448">
                  <c:v>42125</c:v>
                </c:pt>
                <c:pt idx="449">
                  <c:v>42156</c:v>
                </c:pt>
                <c:pt idx="450">
                  <c:v>42186</c:v>
                </c:pt>
                <c:pt idx="451">
                  <c:v>42217</c:v>
                </c:pt>
                <c:pt idx="452">
                  <c:v>42248</c:v>
                </c:pt>
                <c:pt idx="453">
                  <c:v>42278</c:v>
                </c:pt>
                <c:pt idx="454">
                  <c:v>42309</c:v>
                </c:pt>
                <c:pt idx="455">
                  <c:v>42339</c:v>
                </c:pt>
                <c:pt idx="456">
                  <c:v>42370</c:v>
                </c:pt>
                <c:pt idx="457">
                  <c:v>42401</c:v>
                </c:pt>
                <c:pt idx="458">
                  <c:v>42430</c:v>
                </c:pt>
                <c:pt idx="459">
                  <c:v>42461</c:v>
                </c:pt>
                <c:pt idx="460">
                  <c:v>42491</c:v>
                </c:pt>
                <c:pt idx="461">
                  <c:v>42522</c:v>
                </c:pt>
                <c:pt idx="462">
                  <c:v>42552</c:v>
                </c:pt>
                <c:pt idx="463">
                  <c:v>42583</c:v>
                </c:pt>
                <c:pt idx="464">
                  <c:v>42614</c:v>
                </c:pt>
                <c:pt idx="465">
                  <c:v>42644</c:v>
                </c:pt>
                <c:pt idx="466">
                  <c:v>42675</c:v>
                </c:pt>
                <c:pt idx="467">
                  <c:v>42705</c:v>
                </c:pt>
                <c:pt idx="468">
                  <c:v>42736</c:v>
                </c:pt>
                <c:pt idx="469">
                  <c:v>42767</c:v>
                </c:pt>
                <c:pt idx="470">
                  <c:v>42795</c:v>
                </c:pt>
                <c:pt idx="471">
                  <c:v>42826</c:v>
                </c:pt>
                <c:pt idx="472">
                  <c:v>42856</c:v>
                </c:pt>
                <c:pt idx="473">
                  <c:v>42887</c:v>
                </c:pt>
                <c:pt idx="474">
                  <c:v>42917</c:v>
                </c:pt>
                <c:pt idx="475">
                  <c:v>42948</c:v>
                </c:pt>
                <c:pt idx="476">
                  <c:v>42979</c:v>
                </c:pt>
                <c:pt idx="477">
                  <c:v>43009</c:v>
                </c:pt>
                <c:pt idx="478">
                  <c:v>43040</c:v>
                </c:pt>
                <c:pt idx="479">
                  <c:v>43070</c:v>
                </c:pt>
                <c:pt idx="480">
                  <c:v>43101</c:v>
                </c:pt>
                <c:pt idx="481">
                  <c:v>43132</c:v>
                </c:pt>
                <c:pt idx="482">
                  <c:v>43160</c:v>
                </c:pt>
                <c:pt idx="483">
                  <c:v>43191</c:v>
                </c:pt>
                <c:pt idx="484">
                  <c:v>43221</c:v>
                </c:pt>
                <c:pt idx="485">
                  <c:v>43252</c:v>
                </c:pt>
                <c:pt idx="486">
                  <c:v>43282</c:v>
                </c:pt>
                <c:pt idx="487">
                  <c:v>43313</c:v>
                </c:pt>
                <c:pt idx="488">
                  <c:v>43344</c:v>
                </c:pt>
                <c:pt idx="489">
                  <c:v>43374</c:v>
                </c:pt>
                <c:pt idx="490">
                  <c:v>43405</c:v>
                </c:pt>
                <c:pt idx="491">
                  <c:v>43435</c:v>
                </c:pt>
                <c:pt idx="492">
                  <c:v>43466</c:v>
                </c:pt>
                <c:pt idx="493">
                  <c:v>43497</c:v>
                </c:pt>
                <c:pt idx="494">
                  <c:v>43525</c:v>
                </c:pt>
                <c:pt idx="495">
                  <c:v>43556</c:v>
                </c:pt>
                <c:pt idx="496">
                  <c:v>43586</c:v>
                </c:pt>
                <c:pt idx="497">
                  <c:v>43617</c:v>
                </c:pt>
                <c:pt idx="498">
                  <c:v>43647</c:v>
                </c:pt>
                <c:pt idx="499">
                  <c:v>43678</c:v>
                </c:pt>
                <c:pt idx="500">
                  <c:v>43709</c:v>
                </c:pt>
                <c:pt idx="501">
                  <c:v>43739</c:v>
                </c:pt>
                <c:pt idx="502">
                  <c:v>43770</c:v>
                </c:pt>
                <c:pt idx="503">
                  <c:v>43800</c:v>
                </c:pt>
                <c:pt idx="504">
                  <c:v>43831</c:v>
                </c:pt>
                <c:pt idx="505">
                  <c:v>43862</c:v>
                </c:pt>
                <c:pt idx="506">
                  <c:v>43891</c:v>
                </c:pt>
                <c:pt idx="507">
                  <c:v>43922</c:v>
                </c:pt>
                <c:pt idx="508">
                  <c:v>43952</c:v>
                </c:pt>
                <c:pt idx="509">
                  <c:v>43983</c:v>
                </c:pt>
                <c:pt idx="510">
                  <c:v>44013</c:v>
                </c:pt>
                <c:pt idx="511">
                  <c:v>44044</c:v>
                </c:pt>
                <c:pt idx="512">
                  <c:v>44075</c:v>
                </c:pt>
                <c:pt idx="513">
                  <c:v>44105</c:v>
                </c:pt>
                <c:pt idx="514">
                  <c:v>44136</c:v>
                </c:pt>
                <c:pt idx="515">
                  <c:v>44166</c:v>
                </c:pt>
                <c:pt idx="516">
                  <c:v>44197</c:v>
                </c:pt>
                <c:pt idx="517">
                  <c:v>44228</c:v>
                </c:pt>
                <c:pt idx="518">
                  <c:v>44256</c:v>
                </c:pt>
                <c:pt idx="519">
                  <c:v>44287</c:v>
                </c:pt>
                <c:pt idx="520">
                  <c:v>44317</c:v>
                </c:pt>
                <c:pt idx="521">
                  <c:v>44348</c:v>
                </c:pt>
                <c:pt idx="522">
                  <c:v>44378</c:v>
                </c:pt>
                <c:pt idx="523">
                  <c:v>44409</c:v>
                </c:pt>
                <c:pt idx="524">
                  <c:v>44440</c:v>
                </c:pt>
                <c:pt idx="525">
                  <c:v>44470</c:v>
                </c:pt>
                <c:pt idx="526">
                  <c:v>44501</c:v>
                </c:pt>
                <c:pt idx="527">
                  <c:v>44531</c:v>
                </c:pt>
                <c:pt idx="528">
                  <c:v>44562</c:v>
                </c:pt>
                <c:pt idx="529">
                  <c:v>44593</c:v>
                </c:pt>
                <c:pt idx="530">
                  <c:v>44621</c:v>
                </c:pt>
                <c:pt idx="531">
                  <c:v>44652</c:v>
                </c:pt>
                <c:pt idx="532">
                  <c:v>44682</c:v>
                </c:pt>
                <c:pt idx="533">
                  <c:v>44713</c:v>
                </c:pt>
                <c:pt idx="534">
                  <c:v>44743</c:v>
                </c:pt>
                <c:pt idx="535">
                  <c:v>44774</c:v>
                </c:pt>
                <c:pt idx="536">
                  <c:v>44805</c:v>
                </c:pt>
                <c:pt idx="537">
                  <c:v>44835</c:v>
                </c:pt>
                <c:pt idx="538">
                  <c:v>44866</c:v>
                </c:pt>
                <c:pt idx="539">
                  <c:v>44896</c:v>
                </c:pt>
                <c:pt idx="540">
                  <c:v>44927</c:v>
                </c:pt>
                <c:pt idx="541">
                  <c:v>44958</c:v>
                </c:pt>
                <c:pt idx="542">
                  <c:v>44986</c:v>
                </c:pt>
                <c:pt idx="543">
                  <c:v>45017</c:v>
                </c:pt>
                <c:pt idx="544">
                  <c:v>45047</c:v>
                </c:pt>
                <c:pt idx="545">
                  <c:v>45078</c:v>
                </c:pt>
                <c:pt idx="546">
                  <c:v>45108</c:v>
                </c:pt>
                <c:pt idx="547">
                  <c:v>45139</c:v>
                </c:pt>
                <c:pt idx="548">
                  <c:v>45170</c:v>
                </c:pt>
                <c:pt idx="549">
                  <c:v>45200</c:v>
                </c:pt>
                <c:pt idx="550">
                  <c:v>45231</c:v>
                </c:pt>
                <c:pt idx="551">
                  <c:v>45261</c:v>
                </c:pt>
                <c:pt idx="552">
                  <c:v>45292</c:v>
                </c:pt>
                <c:pt idx="553">
                  <c:v>45323</c:v>
                </c:pt>
                <c:pt idx="554">
                  <c:v>45352</c:v>
                </c:pt>
                <c:pt idx="555">
                  <c:v>45383</c:v>
                </c:pt>
                <c:pt idx="556">
                  <c:v>45413</c:v>
                </c:pt>
                <c:pt idx="557">
                  <c:v>45444</c:v>
                </c:pt>
                <c:pt idx="558">
                  <c:v>45474</c:v>
                </c:pt>
                <c:pt idx="559">
                  <c:v>45505</c:v>
                </c:pt>
                <c:pt idx="560">
                  <c:v>45536</c:v>
                </c:pt>
                <c:pt idx="561">
                  <c:v>45566</c:v>
                </c:pt>
                <c:pt idx="562">
                  <c:v>45597</c:v>
                </c:pt>
                <c:pt idx="563">
                  <c:v>45627</c:v>
                </c:pt>
                <c:pt idx="564">
                  <c:v>45658</c:v>
                </c:pt>
                <c:pt idx="565">
                  <c:v>45689</c:v>
                </c:pt>
                <c:pt idx="566">
                  <c:v>45717</c:v>
                </c:pt>
                <c:pt idx="567">
                  <c:v>45748</c:v>
                </c:pt>
                <c:pt idx="568">
                  <c:v>45778</c:v>
                </c:pt>
                <c:pt idx="569">
                  <c:v>45809</c:v>
                </c:pt>
                <c:pt idx="570">
                  <c:v>45839</c:v>
                </c:pt>
                <c:pt idx="571">
                  <c:v>45870</c:v>
                </c:pt>
                <c:pt idx="572">
                  <c:v>45901</c:v>
                </c:pt>
                <c:pt idx="573">
                  <c:v>45931</c:v>
                </c:pt>
                <c:pt idx="574">
                  <c:v>45962</c:v>
                </c:pt>
                <c:pt idx="575">
                  <c:v>45992</c:v>
                </c:pt>
                <c:pt idx="576">
                  <c:v>46023</c:v>
                </c:pt>
                <c:pt idx="577">
                  <c:v>46054</c:v>
                </c:pt>
                <c:pt idx="578">
                  <c:v>46082</c:v>
                </c:pt>
                <c:pt idx="579">
                  <c:v>46113</c:v>
                </c:pt>
                <c:pt idx="580">
                  <c:v>46143</c:v>
                </c:pt>
                <c:pt idx="581">
                  <c:v>46174</c:v>
                </c:pt>
                <c:pt idx="582">
                  <c:v>46204</c:v>
                </c:pt>
                <c:pt idx="583">
                  <c:v>46235</c:v>
                </c:pt>
                <c:pt idx="584">
                  <c:v>46266</c:v>
                </c:pt>
                <c:pt idx="585">
                  <c:v>46296</c:v>
                </c:pt>
                <c:pt idx="586">
                  <c:v>46327</c:v>
                </c:pt>
                <c:pt idx="587">
                  <c:v>46357</c:v>
                </c:pt>
                <c:pt idx="588">
                  <c:v>46388</c:v>
                </c:pt>
                <c:pt idx="589">
                  <c:v>46419</c:v>
                </c:pt>
                <c:pt idx="590">
                  <c:v>46447</c:v>
                </c:pt>
                <c:pt idx="591">
                  <c:v>46478</c:v>
                </c:pt>
                <c:pt idx="592">
                  <c:v>46508</c:v>
                </c:pt>
              </c:numCache>
            </c:numRef>
          </c:cat>
          <c:val>
            <c:numRef>
              <c:f>'JDmetra+'!$E$6:$E$598</c:f>
              <c:numCache>
                <c:formatCode>#,##0.0_ ;[Red]\-#,##0.0\ </c:formatCode>
                <c:ptCount val="593"/>
                <c:pt idx="0">
                  <c:v>54.1</c:v>
                </c:pt>
                <c:pt idx="1">
                  <c:v>52.4</c:v>
                </c:pt>
                <c:pt idx="2">
                  <c:v>57.1</c:v>
                </c:pt>
                <c:pt idx="3">
                  <c:v>54.2</c:v>
                </c:pt>
                <c:pt idx="4">
                  <c:v>55.6</c:v>
                </c:pt>
                <c:pt idx="5">
                  <c:v>55.4</c:v>
                </c:pt>
                <c:pt idx="6">
                  <c:v>53.4</c:v>
                </c:pt>
                <c:pt idx="7">
                  <c:v>56.4</c:v>
                </c:pt>
                <c:pt idx="8">
                  <c:v>55</c:v>
                </c:pt>
                <c:pt idx="9">
                  <c:v>54.8</c:v>
                </c:pt>
                <c:pt idx="10">
                  <c:v>55.6</c:v>
                </c:pt>
                <c:pt idx="11">
                  <c:v>54.9</c:v>
                </c:pt>
                <c:pt idx="12">
                  <c:v>55.7</c:v>
                </c:pt>
                <c:pt idx="13">
                  <c:v>56.7</c:v>
                </c:pt>
                <c:pt idx="14">
                  <c:v>56</c:v>
                </c:pt>
                <c:pt idx="15">
                  <c:v>55.6</c:v>
                </c:pt>
                <c:pt idx="16">
                  <c:v>61.5</c:v>
                </c:pt>
                <c:pt idx="17">
                  <c:v>58.2</c:v>
                </c:pt>
                <c:pt idx="18">
                  <c:v>58.4</c:v>
                </c:pt>
                <c:pt idx="19">
                  <c:v>62.3</c:v>
                </c:pt>
                <c:pt idx="20">
                  <c:v>56.7</c:v>
                </c:pt>
                <c:pt idx="21">
                  <c:v>63.2</c:v>
                </c:pt>
                <c:pt idx="22">
                  <c:v>64</c:v>
                </c:pt>
                <c:pt idx="23">
                  <c:v>62.8</c:v>
                </c:pt>
                <c:pt idx="24">
                  <c:v>63.4</c:v>
                </c:pt>
                <c:pt idx="25">
                  <c:v>69.400000000000006</c:v>
                </c:pt>
                <c:pt idx="26">
                  <c:v>65</c:v>
                </c:pt>
                <c:pt idx="27">
                  <c:v>69</c:v>
                </c:pt>
                <c:pt idx="28">
                  <c:v>66.7</c:v>
                </c:pt>
                <c:pt idx="29">
                  <c:v>66.900000000000006</c:v>
                </c:pt>
                <c:pt idx="30">
                  <c:v>70.8</c:v>
                </c:pt>
                <c:pt idx="31">
                  <c:v>65.7</c:v>
                </c:pt>
                <c:pt idx="32">
                  <c:v>70.599999999999994</c:v>
                </c:pt>
                <c:pt idx="33">
                  <c:v>68.2</c:v>
                </c:pt>
                <c:pt idx="34">
                  <c:v>62</c:v>
                </c:pt>
                <c:pt idx="35">
                  <c:v>68.099999999999994</c:v>
                </c:pt>
                <c:pt idx="36">
                  <c:v>69</c:v>
                </c:pt>
                <c:pt idx="37">
                  <c:v>66.5</c:v>
                </c:pt>
                <c:pt idx="38">
                  <c:v>69</c:v>
                </c:pt>
                <c:pt idx="39">
                  <c:v>69.8</c:v>
                </c:pt>
                <c:pt idx="40">
                  <c:v>66.5</c:v>
                </c:pt>
                <c:pt idx="41">
                  <c:v>68.5</c:v>
                </c:pt>
                <c:pt idx="42">
                  <c:v>67.2</c:v>
                </c:pt>
                <c:pt idx="43">
                  <c:v>61.4</c:v>
                </c:pt>
                <c:pt idx="44">
                  <c:v>66</c:v>
                </c:pt>
                <c:pt idx="45">
                  <c:v>65.7</c:v>
                </c:pt>
                <c:pt idx="46">
                  <c:v>66.5</c:v>
                </c:pt>
                <c:pt idx="47">
                  <c:v>67.7</c:v>
                </c:pt>
                <c:pt idx="48">
                  <c:v>66.5</c:v>
                </c:pt>
                <c:pt idx="49">
                  <c:v>68.099999999999994</c:v>
                </c:pt>
                <c:pt idx="50">
                  <c:v>70.400000000000006</c:v>
                </c:pt>
                <c:pt idx="51">
                  <c:v>66.900000000000006</c:v>
                </c:pt>
                <c:pt idx="52">
                  <c:v>65.900000000000006</c:v>
                </c:pt>
                <c:pt idx="53">
                  <c:v>67.3</c:v>
                </c:pt>
                <c:pt idx="54">
                  <c:v>65.7</c:v>
                </c:pt>
                <c:pt idx="55">
                  <c:v>66.099999999999994</c:v>
                </c:pt>
                <c:pt idx="56">
                  <c:v>65.7</c:v>
                </c:pt>
                <c:pt idx="57">
                  <c:v>62.7</c:v>
                </c:pt>
                <c:pt idx="58">
                  <c:v>66.5</c:v>
                </c:pt>
                <c:pt idx="59">
                  <c:v>64.8</c:v>
                </c:pt>
                <c:pt idx="60">
                  <c:v>67.5</c:v>
                </c:pt>
                <c:pt idx="61">
                  <c:v>67.5</c:v>
                </c:pt>
                <c:pt idx="62">
                  <c:v>71.400000000000006</c:v>
                </c:pt>
                <c:pt idx="63">
                  <c:v>66.900000000000006</c:v>
                </c:pt>
                <c:pt idx="64">
                  <c:v>67.8</c:v>
                </c:pt>
                <c:pt idx="65">
                  <c:v>69.3</c:v>
                </c:pt>
                <c:pt idx="66">
                  <c:v>69.8</c:v>
                </c:pt>
                <c:pt idx="67">
                  <c:v>69.8</c:v>
                </c:pt>
                <c:pt idx="68">
                  <c:v>73.3</c:v>
                </c:pt>
                <c:pt idx="69">
                  <c:v>67</c:v>
                </c:pt>
                <c:pt idx="70">
                  <c:v>72.7</c:v>
                </c:pt>
                <c:pt idx="71">
                  <c:v>72.5</c:v>
                </c:pt>
                <c:pt idx="72">
                  <c:v>68.900000000000006</c:v>
                </c:pt>
                <c:pt idx="73">
                  <c:v>71</c:v>
                </c:pt>
                <c:pt idx="74">
                  <c:v>67.8</c:v>
                </c:pt>
                <c:pt idx="75">
                  <c:v>67</c:v>
                </c:pt>
                <c:pt idx="76">
                  <c:v>72.8</c:v>
                </c:pt>
                <c:pt idx="77">
                  <c:v>69.2</c:v>
                </c:pt>
                <c:pt idx="78">
                  <c:v>68.5</c:v>
                </c:pt>
                <c:pt idx="79">
                  <c:v>70.8</c:v>
                </c:pt>
                <c:pt idx="80">
                  <c:v>65.099999999999994</c:v>
                </c:pt>
                <c:pt idx="81">
                  <c:v>69</c:v>
                </c:pt>
                <c:pt idx="82">
                  <c:v>69.099999999999994</c:v>
                </c:pt>
                <c:pt idx="83">
                  <c:v>68.099999999999994</c:v>
                </c:pt>
                <c:pt idx="84">
                  <c:v>71.400000000000006</c:v>
                </c:pt>
                <c:pt idx="85">
                  <c:v>71.8</c:v>
                </c:pt>
                <c:pt idx="86">
                  <c:v>73.3</c:v>
                </c:pt>
                <c:pt idx="87">
                  <c:v>75.3</c:v>
                </c:pt>
                <c:pt idx="88">
                  <c:v>74.599999999999994</c:v>
                </c:pt>
                <c:pt idx="89">
                  <c:v>71.599999999999994</c:v>
                </c:pt>
                <c:pt idx="90">
                  <c:v>74.5</c:v>
                </c:pt>
                <c:pt idx="91">
                  <c:v>75.8</c:v>
                </c:pt>
                <c:pt idx="92">
                  <c:v>72.7</c:v>
                </c:pt>
                <c:pt idx="93">
                  <c:v>79.3</c:v>
                </c:pt>
                <c:pt idx="94">
                  <c:v>76.7</c:v>
                </c:pt>
                <c:pt idx="95">
                  <c:v>77</c:v>
                </c:pt>
                <c:pt idx="96">
                  <c:v>78.3</c:v>
                </c:pt>
                <c:pt idx="97">
                  <c:v>76</c:v>
                </c:pt>
                <c:pt idx="98">
                  <c:v>75.5</c:v>
                </c:pt>
                <c:pt idx="99">
                  <c:v>76.8</c:v>
                </c:pt>
                <c:pt idx="100">
                  <c:v>75.3</c:v>
                </c:pt>
                <c:pt idx="101">
                  <c:v>76</c:v>
                </c:pt>
                <c:pt idx="102">
                  <c:v>80.900000000000006</c:v>
                </c:pt>
                <c:pt idx="103">
                  <c:v>74.2</c:v>
                </c:pt>
                <c:pt idx="104">
                  <c:v>78.3</c:v>
                </c:pt>
                <c:pt idx="105">
                  <c:v>75.5</c:v>
                </c:pt>
                <c:pt idx="106">
                  <c:v>70.400000000000006</c:v>
                </c:pt>
                <c:pt idx="107">
                  <c:v>76</c:v>
                </c:pt>
                <c:pt idx="108">
                  <c:v>75.2</c:v>
                </c:pt>
                <c:pt idx="109">
                  <c:v>75.900000000000006</c:v>
                </c:pt>
                <c:pt idx="110">
                  <c:v>77.599999999999994</c:v>
                </c:pt>
                <c:pt idx="111">
                  <c:v>74.599999999999994</c:v>
                </c:pt>
                <c:pt idx="112">
                  <c:v>69.3</c:v>
                </c:pt>
                <c:pt idx="113">
                  <c:v>78.3</c:v>
                </c:pt>
                <c:pt idx="114">
                  <c:v>79.099999999999994</c:v>
                </c:pt>
                <c:pt idx="115">
                  <c:v>79.5</c:v>
                </c:pt>
                <c:pt idx="116">
                  <c:v>82.9</c:v>
                </c:pt>
                <c:pt idx="117">
                  <c:v>79.5</c:v>
                </c:pt>
                <c:pt idx="118">
                  <c:v>78.7</c:v>
                </c:pt>
                <c:pt idx="119">
                  <c:v>79.400000000000006</c:v>
                </c:pt>
                <c:pt idx="120">
                  <c:v>78</c:v>
                </c:pt>
                <c:pt idx="121">
                  <c:v>82</c:v>
                </c:pt>
                <c:pt idx="122">
                  <c:v>80.400000000000006</c:v>
                </c:pt>
                <c:pt idx="123">
                  <c:v>82.4</c:v>
                </c:pt>
                <c:pt idx="124">
                  <c:v>78.3</c:v>
                </c:pt>
                <c:pt idx="125">
                  <c:v>81.7</c:v>
                </c:pt>
                <c:pt idx="126">
                  <c:v>81.599999999999994</c:v>
                </c:pt>
                <c:pt idx="127">
                  <c:v>74</c:v>
                </c:pt>
                <c:pt idx="128">
                  <c:v>85.9</c:v>
                </c:pt>
                <c:pt idx="129">
                  <c:v>82.4</c:v>
                </c:pt>
                <c:pt idx="130">
                  <c:v>84.9</c:v>
                </c:pt>
                <c:pt idx="131">
                  <c:v>84.2</c:v>
                </c:pt>
                <c:pt idx="132">
                  <c:v>88.9</c:v>
                </c:pt>
                <c:pt idx="133">
                  <c:v>83.6</c:v>
                </c:pt>
                <c:pt idx="134">
                  <c:v>92.8</c:v>
                </c:pt>
                <c:pt idx="135">
                  <c:v>92.6</c:v>
                </c:pt>
                <c:pt idx="136">
                  <c:v>92.6</c:v>
                </c:pt>
                <c:pt idx="137">
                  <c:v>97.3</c:v>
                </c:pt>
                <c:pt idx="138">
                  <c:v>91.8</c:v>
                </c:pt>
                <c:pt idx="139">
                  <c:v>97.3</c:v>
                </c:pt>
                <c:pt idx="140">
                  <c:v>96.2</c:v>
                </c:pt>
                <c:pt idx="141">
                  <c:v>94.2</c:v>
                </c:pt>
                <c:pt idx="142">
                  <c:v>96.3</c:v>
                </c:pt>
                <c:pt idx="143">
                  <c:v>97.4</c:v>
                </c:pt>
                <c:pt idx="144">
                  <c:v>93.4</c:v>
                </c:pt>
                <c:pt idx="145">
                  <c:v>102.4</c:v>
                </c:pt>
                <c:pt idx="146">
                  <c:v>102.1</c:v>
                </c:pt>
                <c:pt idx="147">
                  <c:v>103.6</c:v>
                </c:pt>
                <c:pt idx="148">
                  <c:v>109.1</c:v>
                </c:pt>
                <c:pt idx="149">
                  <c:v>103.9</c:v>
                </c:pt>
                <c:pt idx="150">
                  <c:v>104.4</c:v>
                </c:pt>
                <c:pt idx="151">
                  <c:v>109.2</c:v>
                </c:pt>
                <c:pt idx="152">
                  <c:v>100.8</c:v>
                </c:pt>
                <c:pt idx="153">
                  <c:v>110.9</c:v>
                </c:pt>
                <c:pt idx="154">
                  <c:v>102.4</c:v>
                </c:pt>
                <c:pt idx="155">
                  <c:v>104.6</c:v>
                </c:pt>
                <c:pt idx="156">
                  <c:v>105.9</c:v>
                </c:pt>
                <c:pt idx="157">
                  <c:v>105.4</c:v>
                </c:pt>
                <c:pt idx="158">
                  <c:v>97.3</c:v>
                </c:pt>
                <c:pt idx="159">
                  <c:v>98.5</c:v>
                </c:pt>
                <c:pt idx="160">
                  <c:v>104.9</c:v>
                </c:pt>
                <c:pt idx="161">
                  <c:v>96.8</c:v>
                </c:pt>
                <c:pt idx="162">
                  <c:v>109.4</c:v>
                </c:pt>
                <c:pt idx="163">
                  <c:v>106.6</c:v>
                </c:pt>
                <c:pt idx="164">
                  <c:v>102.5</c:v>
                </c:pt>
                <c:pt idx="165">
                  <c:v>109.7</c:v>
                </c:pt>
                <c:pt idx="166">
                  <c:v>110.1</c:v>
                </c:pt>
                <c:pt idx="167">
                  <c:v>110.1</c:v>
                </c:pt>
                <c:pt idx="168">
                  <c:v>111.1</c:v>
                </c:pt>
                <c:pt idx="169">
                  <c:v>105.3</c:v>
                </c:pt>
                <c:pt idx="170">
                  <c:v>107.8</c:v>
                </c:pt>
                <c:pt idx="171">
                  <c:v>106.2</c:v>
                </c:pt>
                <c:pt idx="172">
                  <c:v>102.8</c:v>
                </c:pt>
                <c:pt idx="173">
                  <c:v>106.7</c:v>
                </c:pt>
                <c:pt idx="174">
                  <c:v>106.1</c:v>
                </c:pt>
                <c:pt idx="175">
                  <c:v>98.3</c:v>
                </c:pt>
                <c:pt idx="176">
                  <c:v>110.3</c:v>
                </c:pt>
                <c:pt idx="177">
                  <c:v>99.3</c:v>
                </c:pt>
                <c:pt idx="178">
                  <c:v>102.7</c:v>
                </c:pt>
                <c:pt idx="179">
                  <c:v>101.6</c:v>
                </c:pt>
                <c:pt idx="180">
                  <c:v>106.9</c:v>
                </c:pt>
                <c:pt idx="181">
                  <c:v>106.1</c:v>
                </c:pt>
                <c:pt idx="182">
                  <c:v>102.1</c:v>
                </c:pt>
                <c:pt idx="183">
                  <c:v>101.5</c:v>
                </c:pt>
                <c:pt idx="184">
                  <c:v>105.5</c:v>
                </c:pt>
                <c:pt idx="185">
                  <c:v>99.6</c:v>
                </c:pt>
                <c:pt idx="186">
                  <c:v>101</c:v>
                </c:pt>
                <c:pt idx="187">
                  <c:v>102.1</c:v>
                </c:pt>
                <c:pt idx="188">
                  <c:v>101.4</c:v>
                </c:pt>
                <c:pt idx="189">
                  <c:v>100.5</c:v>
                </c:pt>
                <c:pt idx="190">
                  <c:v>98</c:v>
                </c:pt>
                <c:pt idx="191">
                  <c:v>91.8</c:v>
                </c:pt>
                <c:pt idx="192">
                  <c:v>92.9</c:v>
                </c:pt>
                <c:pt idx="193">
                  <c:v>93.1</c:v>
                </c:pt>
                <c:pt idx="194">
                  <c:v>96</c:v>
                </c:pt>
                <c:pt idx="195">
                  <c:v>95.3</c:v>
                </c:pt>
                <c:pt idx="196">
                  <c:v>88.7</c:v>
                </c:pt>
                <c:pt idx="197">
                  <c:v>99.1</c:v>
                </c:pt>
                <c:pt idx="198">
                  <c:v>94.5</c:v>
                </c:pt>
                <c:pt idx="199">
                  <c:v>93.6</c:v>
                </c:pt>
                <c:pt idx="200">
                  <c:v>94.5</c:v>
                </c:pt>
                <c:pt idx="201">
                  <c:v>96.1</c:v>
                </c:pt>
                <c:pt idx="202">
                  <c:v>95.5</c:v>
                </c:pt>
                <c:pt idx="203">
                  <c:v>98.8</c:v>
                </c:pt>
                <c:pt idx="204">
                  <c:v>90.2</c:v>
                </c:pt>
                <c:pt idx="205">
                  <c:v>94.4</c:v>
                </c:pt>
                <c:pt idx="206">
                  <c:v>96.9</c:v>
                </c:pt>
                <c:pt idx="207">
                  <c:v>104.1</c:v>
                </c:pt>
                <c:pt idx="208">
                  <c:v>90.3</c:v>
                </c:pt>
                <c:pt idx="209">
                  <c:v>92.7</c:v>
                </c:pt>
                <c:pt idx="210">
                  <c:v>89.5</c:v>
                </c:pt>
                <c:pt idx="211">
                  <c:v>92.8</c:v>
                </c:pt>
                <c:pt idx="212">
                  <c:v>87.7</c:v>
                </c:pt>
                <c:pt idx="213">
                  <c:v>87.7</c:v>
                </c:pt>
                <c:pt idx="214">
                  <c:v>89.7</c:v>
                </c:pt>
                <c:pt idx="215">
                  <c:v>91.8</c:v>
                </c:pt>
                <c:pt idx="216">
                  <c:v>89.5</c:v>
                </c:pt>
                <c:pt idx="217">
                  <c:v>92.6</c:v>
                </c:pt>
                <c:pt idx="218">
                  <c:v>91.1</c:v>
                </c:pt>
                <c:pt idx="219">
                  <c:v>90.4</c:v>
                </c:pt>
                <c:pt idx="220">
                  <c:v>90.9</c:v>
                </c:pt>
                <c:pt idx="221">
                  <c:v>90.4</c:v>
                </c:pt>
                <c:pt idx="222">
                  <c:v>93.9</c:v>
                </c:pt>
                <c:pt idx="223">
                  <c:v>93.1</c:v>
                </c:pt>
                <c:pt idx="224">
                  <c:v>100.7</c:v>
                </c:pt>
                <c:pt idx="225">
                  <c:v>102</c:v>
                </c:pt>
                <c:pt idx="226">
                  <c:v>101.6</c:v>
                </c:pt>
                <c:pt idx="227">
                  <c:v>101</c:v>
                </c:pt>
                <c:pt idx="228">
                  <c:v>111.6</c:v>
                </c:pt>
                <c:pt idx="229">
                  <c:v>97.9</c:v>
                </c:pt>
                <c:pt idx="230">
                  <c:v>108.8</c:v>
                </c:pt>
                <c:pt idx="231">
                  <c:v>109.4</c:v>
                </c:pt>
                <c:pt idx="232">
                  <c:v>112.9</c:v>
                </c:pt>
                <c:pt idx="233">
                  <c:v>111.5</c:v>
                </c:pt>
                <c:pt idx="234">
                  <c:v>109.7</c:v>
                </c:pt>
                <c:pt idx="235">
                  <c:v>105.9</c:v>
                </c:pt>
                <c:pt idx="236">
                  <c:v>103.5</c:v>
                </c:pt>
                <c:pt idx="237">
                  <c:v>101.4</c:v>
                </c:pt>
                <c:pt idx="238">
                  <c:v>100.3</c:v>
                </c:pt>
                <c:pt idx="239">
                  <c:v>101.8</c:v>
                </c:pt>
                <c:pt idx="240">
                  <c:v>102.8</c:v>
                </c:pt>
                <c:pt idx="241">
                  <c:v>101.6</c:v>
                </c:pt>
                <c:pt idx="242">
                  <c:v>97.1</c:v>
                </c:pt>
                <c:pt idx="243">
                  <c:v>97</c:v>
                </c:pt>
                <c:pt idx="244">
                  <c:v>97.9</c:v>
                </c:pt>
                <c:pt idx="245">
                  <c:v>100.1</c:v>
                </c:pt>
                <c:pt idx="246">
                  <c:v>100.8</c:v>
                </c:pt>
                <c:pt idx="247">
                  <c:v>98.2</c:v>
                </c:pt>
                <c:pt idx="248">
                  <c:v>100.8</c:v>
                </c:pt>
                <c:pt idx="249">
                  <c:v>105.2</c:v>
                </c:pt>
                <c:pt idx="250">
                  <c:v>102.3</c:v>
                </c:pt>
                <c:pt idx="251">
                  <c:v>102.5</c:v>
                </c:pt>
                <c:pt idx="252">
                  <c:v>103.1</c:v>
                </c:pt>
                <c:pt idx="253">
                  <c:v>100.7</c:v>
                </c:pt>
                <c:pt idx="254">
                  <c:v>102.1</c:v>
                </c:pt>
                <c:pt idx="255">
                  <c:v>93.2</c:v>
                </c:pt>
                <c:pt idx="256">
                  <c:v>101.8</c:v>
                </c:pt>
                <c:pt idx="257">
                  <c:v>98.9</c:v>
                </c:pt>
                <c:pt idx="258">
                  <c:v>100.3</c:v>
                </c:pt>
                <c:pt idx="259">
                  <c:v>104.1</c:v>
                </c:pt>
                <c:pt idx="260">
                  <c:v>110.9</c:v>
                </c:pt>
                <c:pt idx="261">
                  <c:v>104.5</c:v>
                </c:pt>
                <c:pt idx="262">
                  <c:v>106.7</c:v>
                </c:pt>
                <c:pt idx="263">
                  <c:v>102.9</c:v>
                </c:pt>
                <c:pt idx="264">
                  <c:v>101.1</c:v>
                </c:pt>
                <c:pt idx="265">
                  <c:v>104.1</c:v>
                </c:pt>
                <c:pt idx="266">
                  <c:v>107.9</c:v>
                </c:pt>
                <c:pt idx="267">
                  <c:v>110.1</c:v>
                </c:pt>
                <c:pt idx="268">
                  <c:v>107.1</c:v>
                </c:pt>
                <c:pt idx="269">
                  <c:v>109.9</c:v>
                </c:pt>
                <c:pt idx="270">
                  <c:v>108.1</c:v>
                </c:pt>
                <c:pt idx="271">
                  <c:v>107.4</c:v>
                </c:pt>
                <c:pt idx="272">
                  <c:v>101.2</c:v>
                </c:pt>
                <c:pt idx="273">
                  <c:v>104.2</c:v>
                </c:pt>
                <c:pt idx="274">
                  <c:v>105.3</c:v>
                </c:pt>
                <c:pt idx="275">
                  <c:v>112.2</c:v>
                </c:pt>
                <c:pt idx="276">
                  <c:v>98.3</c:v>
                </c:pt>
                <c:pt idx="277">
                  <c:v>106.7</c:v>
                </c:pt>
                <c:pt idx="278">
                  <c:v>104.2</c:v>
                </c:pt>
                <c:pt idx="279">
                  <c:v>104.8</c:v>
                </c:pt>
                <c:pt idx="280">
                  <c:v>104.4</c:v>
                </c:pt>
                <c:pt idx="281">
                  <c:v>106.7</c:v>
                </c:pt>
                <c:pt idx="282">
                  <c:v>108.3</c:v>
                </c:pt>
                <c:pt idx="283">
                  <c:v>111.5</c:v>
                </c:pt>
                <c:pt idx="284">
                  <c:v>106.3</c:v>
                </c:pt>
                <c:pt idx="285">
                  <c:v>106.7</c:v>
                </c:pt>
                <c:pt idx="286">
                  <c:v>101.2</c:v>
                </c:pt>
                <c:pt idx="287">
                  <c:v>105.7</c:v>
                </c:pt>
                <c:pt idx="288">
                  <c:v>106.4</c:v>
                </c:pt>
                <c:pt idx="289">
                  <c:v>108.3</c:v>
                </c:pt>
                <c:pt idx="290">
                  <c:v>108.7</c:v>
                </c:pt>
                <c:pt idx="291">
                  <c:v>108.7</c:v>
                </c:pt>
                <c:pt idx="292">
                  <c:v>116.8</c:v>
                </c:pt>
                <c:pt idx="293">
                  <c:v>107.8</c:v>
                </c:pt>
                <c:pt idx="294">
                  <c:v>107.9</c:v>
                </c:pt>
                <c:pt idx="295">
                  <c:v>113.7</c:v>
                </c:pt>
                <c:pt idx="296">
                  <c:v>116.3</c:v>
                </c:pt>
                <c:pt idx="297">
                  <c:v>113.5</c:v>
                </c:pt>
                <c:pt idx="298">
                  <c:v>116.3</c:v>
                </c:pt>
                <c:pt idx="299">
                  <c:v>119.9</c:v>
                </c:pt>
                <c:pt idx="300">
                  <c:v>114.9</c:v>
                </c:pt>
                <c:pt idx="301">
                  <c:v>109.7</c:v>
                </c:pt>
                <c:pt idx="302">
                  <c:v>108.8</c:v>
                </c:pt>
                <c:pt idx="303">
                  <c:v>106.4</c:v>
                </c:pt>
                <c:pt idx="304">
                  <c:v>112.6</c:v>
                </c:pt>
                <c:pt idx="305">
                  <c:v>110</c:v>
                </c:pt>
                <c:pt idx="306">
                  <c:v>110.8</c:v>
                </c:pt>
                <c:pt idx="307">
                  <c:v>111.8</c:v>
                </c:pt>
                <c:pt idx="308">
                  <c:v>112.3</c:v>
                </c:pt>
                <c:pt idx="309">
                  <c:v>115.5</c:v>
                </c:pt>
                <c:pt idx="310">
                  <c:v>113.2</c:v>
                </c:pt>
                <c:pt idx="311">
                  <c:v>111.7</c:v>
                </c:pt>
                <c:pt idx="312">
                  <c:v>114.8</c:v>
                </c:pt>
                <c:pt idx="313">
                  <c:v>115.3</c:v>
                </c:pt>
                <c:pt idx="314">
                  <c:v>114.3</c:v>
                </c:pt>
                <c:pt idx="315">
                  <c:v>118.2</c:v>
                </c:pt>
                <c:pt idx="316">
                  <c:v>116.8</c:v>
                </c:pt>
                <c:pt idx="317">
                  <c:v>119.1</c:v>
                </c:pt>
                <c:pt idx="318">
                  <c:v>118.3</c:v>
                </c:pt>
                <c:pt idx="319">
                  <c:v>115.9</c:v>
                </c:pt>
                <c:pt idx="320">
                  <c:v>119.6</c:v>
                </c:pt>
                <c:pt idx="321">
                  <c:v>115.6</c:v>
                </c:pt>
                <c:pt idx="322">
                  <c:v>115.9</c:v>
                </c:pt>
                <c:pt idx="323">
                  <c:v>108.4</c:v>
                </c:pt>
                <c:pt idx="324">
                  <c:v>119.2</c:v>
                </c:pt>
                <c:pt idx="325">
                  <c:v>120</c:v>
                </c:pt>
                <c:pt idx="326">
                  <c:v>119.9</c:v>
                </c:pt>
                <c:pt idx="327">
                  <c:v>123.8</c:v>
                </c:pt>
                <c:pt idx="328">
                  <c:v>119.6</c:v>
                </c:pt>
                <c:pt idx="329">
                  <c:v>119.7</c:v>
                </c:pt>
                <c:pt idx="330">
                  <c:v>121</c:v>
                </c:pt>
                <c:pt idx="331">
                  <c:v>116.3</c:v>
                </c:pt>
                <c:pt idx="332">
                  <c:v>122.4</c:v>
                </c:pt>
                <c:pt idx="333">
                  <c:v>114.1</c:v>
                </c:pt>
                <c:pt idx="334">
                  <c:v>123.3</c:v>
                </c:pt>
                <c:pt idx="335">
                  <c:v>125.7</c:v>
                </c:pt>
                <c:pt idx="336">
                  <c:v>127.2</c:v>
                </c:pt>
                <c:pt idx="337">
                  <c:v>126.9</c:v>
                </c:pt>
                <c:pt idx="338">
                  <c:v>131.80000000000001</c:v>
                </c:pt>
                <c:pt idx="339">
                  <c:v>132.30000000000001</c:v>
                </c:pt>
                <c:pt idx="340">
                  <c:v>127.8</c:v>
                </c:pt>
                <c:pt idx="341">
                  <c:v>132.80000000000001</c:v>
                </c:pt>
                <c:pt idx="342">
                  <c:v>132.69999999999999</c:v>
                </c:pt>
                <c:pt idx="343">
                  <c:v>136.19999999999999</c:v>
                </c:pt>
                <c:pt idx="344">
                  <c:v>129.30000000000001</c:v>
                </c:pt>
                <c:pt idx="345">
                  <c:v>134.1</c:v>
                </c:pt>
                <c:pt idx="346">
                  <c:v>139.6</c:v>
                </c:pt>
                <c:pt idx="347">
                  <c:v>142.9</c:v>
                </c:pt>
                <c:pt idx="348">
                  <c:v>134.30000000000001</c:v>
                </c:pt>
                <c:pt idx="349">
                  <c:v>137.30000000000001</c:v>
                </c:pt>
                <c:pt idx="350">
                  <c:v>136.4</c:v>
                </c:pt>
                <c:pt idx="351">
                  <c:v>135.19999999999999</c:v>
                </c:pt>
                <c:pt idx="352">
                  <c:v>142.19999999999999</c:v>
                </c:pt>
                <c:pt idx="353">
                  <c:v>141.6</c:v>
                </c:pt>
                <c:pt idx="354">
                  <c:v>127</c:v>
                </c:pt>
                <c:pt idx="355">
                  <c:v>153.5</c:v>
                </c:pt>
                <c:pt idx="356">
                  <c:v>146</c:v>
                </c:pt>
                <c:pt idx="357">
                  <c:v>151.69999999999999</c:v>
                </c:pt>
                <c:pt idx="358">
                  <c:v>148.9</c:v>
                </c:pt>
                <c:pt idx="359">
                  <c:v>152</c:v>
                </c:pt>
                <c:pt idx="360">
                  <c:v>152.19999999999999</c:v>
                </c:pt>
                <c:pt idx="361">
                  <c:v>154.19999999999999</c:v>
                </c:pt>
                <c:pt idx="362">
                  <c:v>152.1</c:v>
                </c:pt>
                <c:pt idx="363">
                  <c:v>149.5</c:v>
                </c:pt>
                <c:pt idx="364">
                  <c:v>153.30000000000001</c:v>
                </c:pt>
                <c:pt idx="365">
                  <c:v>145.69999999999999</c:v>
                </c:pt>
                <c:pt idx="366">
                  <c:v>144.30000000000001</c:v>
                </c:pt>
                <c:pt idx="367">
                  <c:v>136.1</c:v>
                </c:pt>
                <c:pt idx="368">
                  <c:v>136.5</c:v>
                </c:pt>
                <c:pt idx="369">
                  <c:v>132.9</c:v>
                </c:pt>
                <c:pt idx="370">
                  <c:v>115.9</c:v>
                </c:pt>
                <c:pt idx="371">
                  <c:v>101.3</c:v>
                </c:pt>
                <c:pt idx="372">
                  <c:v>82</c:v>
                </c:pt>
                <c:pt idx="373">
                  <c:v>58.9</c:v>
                </c:pt>
                <c:pt idx="374">
                  <c:v>64</c:v>
                </c:pt>
                <c:pt idx="375">
                  <c:v>71.8</c:v>
                </c:pt>
                <c:pt idx="376">
                  <c:v>87.9</c:v>
                </c:pt>
                <c:pt idx="377">
                  <c:v>90.9</c:v>
                </c:pt>
                <c:pt idx="378">
                  <c:v>94.8</c:v>
                </c:pt>
                <c:pt idx="379">
                  <c:v>96.9</c:v>
                </c:pt>
                <c:pt idx="380">
                  <c:v>107.7</c:v>
                </c:pt>
                <c:pt idx="381">
                  <c:v>110.9</c:v>
                </c:pt>
                <c:pt idx="382">
                  <c:v>117.5</c:v>
                </c:pt>
                <c:pt idx="383">
                  <c:v>117</c:v>
                </c:pt>
                <c:pt idx="384">
                  <c:v>121.6</c:v>
                </c:pt>
                <c:pt idx="385">
                  <c:v>120.2</c:v>
                </c:pt>
                <c:pt idx="386">
                  <c:v>124</c:v>
                </c:pt>
                <c:pt idx="387">
                  <c:v>121.5</c:v>
                </c:pt>
                <c:pt idx="388">
                  <c:v>118.9</c:v>
                </c:pt>
                <c:pt idx="389">
                  <c:v>115.9</c:v>
                </c:pt>
                <c:pt idx="390">
                  <c:v>114.5</c:v>
                </c:pt>
                <c:pt idx="391">
                  <c:v>115.9</c:v>
                </c:pt>
                <c:pt idx="392">
                  <c:v>121.4</c:v>
                </c:pt>
                <c:pt idx="393">
                  <c:v>106.3</c:v>
                </c:pt>
                <c:pt idx="394">
                  <c:v>110.5</c:v>
                </c:pt>
                <c:pt idx="395">
                  <c:v>113</c:v>
                </c:pt>
                <c:pt idx="396">
                  <c:v>114.5</c:v>
                </c:pt>
                <c:pt idx="397">
                  <c:v>114.9</c:v>
                </c:pt>
                <c:pt idx="398">
                  <c:v>53.1</c:v>
                </c:pt>
                <c:pt idx="399">
                  <c:v>49.3</c:v>
                </c:pt>
                <c:pt idx="400">
                  <c:v>77.400000000000006</c:v>
                </c:pt>
                <c:pt idx="401">
                  <c:v>97.2</c:v>
                </c:pt>
                <c:pt idx="402">
                  <c:v>103.5</c:v>
                </c:pt>
                <c:pt idx="403">
                  <c:v>113.2</c:v>
                </c:pt>
                <c:pt idx="404">
                  <c:v>116.4</c:v>
                </c:pt>
                <c:pt idx="405">
                  <c:v>127.5</c:v>
                </c:pt>
                <c:pt idx="406">
                  <c:v>113.5</c:v>
                </c:pt>
                <c:pt idx="407">
                  <c:v>127.8</c:v>
                </c:pt>
                <c:pt idx="408">
                  <c:v>129.9</c:v>
                </c:pt>
                <c:pt idx="409">
                  <c:v>129.80000000000001</c:v>
                </c:pt>
                <c:pt idx="410">
                  <c:v>128</c:v>
                </c:pt>
                <c:pt idx="411">
                  <c:v>134.1</c:v>
                </c:pt>
                <c:pt idx="412">
                  <c:v>119.9</c:v>
                </c:pt>
                <c:pt idx="413">
                  <c:v>117.9</c:v>
                </c:pt>
                <c:pt idx="414">
                  <c:v>117.2</c:v>
                </c:pt>
                <c:pt idx="415">
                  <c:v>114.1</c:v>
                </c:pt>
                <c:pt idx="416">
                  <c:v>104.7</c:v>
                </c:pt>
                <c:pt idx="417">
                  <c:v>104.5</c:v>
                </c:pt>
                <c:pt idx="418">
                  <c:v>102.9</c:v>
                </c:pt>
                <c:pt idx="419">
                  <c:v>106.9</c:v>
                </c:pt>
                <c:pt idx="420">
                  <c:v>109.4</c:v>
                </c:pt>
                <c:pt idx="421">
                  <c:v>112.4</c:v>
                </c:pt>
                <c:pt idx="422">
                  <c:v>109.8</c:v>
                </c:pt>
                <c:pt idx="423">
                  <c:v>116.2</c:v>
                </c:pt>
                <c:pt idx="424">
                  <c:v>113.7</c:v>
                </c:pt>
                <c:pt idx="425">
                  <c:v>115.1</c:v>
                </c:pt>
                <c:pt idx="426">
                  <c:v>115</c:v>
                </c:pt>
                <c:pt idx="427">
                  <c:v>114.9</c:v>
                </c:pt>
                <c:pt idx="428">
                  <c:v>122.1</c:v>
                </c:pt>
                <c:pt idx="429">
                  <c:v>121</c:v>
                </c:pt>
                <c:pt idx="430">
                  <c:v>121.2</c:v>
                </c:pt>
                <c:pt idx="431">
                  <c:v>117.7</c:v>
                </c:pt>
                <c:pt idx="432">
                  <c:v>122.9</c:v>
                </c:pt>
                <c:pt idx="433">
                  <c:v>118.9</c:v>
                </c:pt>
                <c:pt idx="434">
                  <c:v>122.5</c:v>
                </c:pt>
                <c:pt idx="435">
                  <c:v>118</c:v>
                </c:pt>
                <c:pt idx="436">
                  <c:v>122.7</c:v>
                </c:pt>
                <c:pt idx="437">
                  <c:v>117.4</c:v>
                </c:pt>
                <c:pt idx="438">
                  <c:v>114</c:v>
                </c:pt>
                <c:pt idx="439">
                  <c:v>113.2</c:v>
                </c:pt>
                <c:pt idx="440">
                  <c:v>113.4</c:v>
                </c:pt>
                <c:pt idx="441">
                  <c:v>109.7</c:v>
                </c:pt>
                <c:pt idx="442">
                  <c:v>109.9</c:v>
                </c:pt>
                <c:pt idx="443">
                  <c:v>109.9</c:v>
                </c:pt>
                <c:pt idx="444">
                  <c:v>113.2</c:v>
                </c:pt>
                <c:pt idx="445">
                  <c:v>113.3</c:v>
                </c:pt>
                <c:pt idx="446">
                  <c:v>111.1</c:v>
                </c:pt>
                <c:pt idx="447">
                  <c:v>111.5</c:v>
                </c:pt>
                <c:pt idx="448">
                  <c:v>110.8</c:v>
                </c:pt>
                <c:pt idx="449">
                  <c:v>111.8</c:v>
                </c:pt>
                <c:pt idx="450">
                  <c:v>111.6</c:v>
                </c:pt>
                <c:pt idx="451">
                  <c:v>111.8</c:v>
                </c:pt>
                <c:pt idx="452">
                  <c:v>113.9</c:v>
                </c:pt>
                <c:pt idx="453">
                  <c:v>118.1</c:v>
                </c:pt>
                <c:pt idx="454">
                  <c:v>117.3</c:v>
                </c:pt>
                <c:pt idx="455">
                  <c:v>113</c:v>
                </c:pt>
                <c:pt idx="456">
                  <c:v>117.7</c:v>
                </c:pt>
                <c:pt idx="457">
                  <c:v>107.4</c:v>
                </c:pt>
                <c:pt idx="458">
                  <c:v>113.9</c:v>
                </c:pt>
                <c:pt idx="459">
                  <c:v>110.5</c:v>
                </c:pt>
                <c:pt idx="460">
                  <c:v>113.5</c:v>
                </c:pt>
                <c:pt idx="461">
                  <c:v>115.4</c:v>
                </c:pt>
                <c:pt idx="462">
                  <c:v>119.7</c:v>
                </c:pt>
                <c:pt idx="463">
                  <c:v>118.1</c:v>
                </c:pt>
                <c:pt idx="464">
                  <c:v>118.8</c:v>
                </c:pt>
                <c:pt idx="465">
                  <c:v>121.2</c:v>
                </c:pt>
                <c:pt idx="466">
                  <c:v>124.7</c:v>
                </c:pt>
                <c:pt idx="467">
                  <c:v>123.2</c:v>
                </c:pt>
                <c:pt idx="468">
                  <c:v>116.5</c:v>
                </c:pt>
                <c:pt idx="469">
                  <c:v>120</c:v>
                </c:pt>
                <c:pt idx="470">
                  <c:v>119.6</c:v>
                </c:pt>
                <c:pt idx="471">
                  <c:v>133.5</c:v>
                </c:pt>
                <c:pt idx="472">
                  <c:v>115</c:v>
                </c:pt>
                <c:pt idx="473">
                  <c:v>121.9</c:v>
                </c:pt>
                <c:pt idx="474">
                  <c:v>120.6</c:v>
                </c:pt>
                <c:pt idx="475">
                  <c:v>123.3</c:v>
                </c:pt>
                <c:pt idx="476">
                  <c:v>123.6</c:v>
                </c:pt>
                <c:pt idx="477">
                  <c:v>122.7</c:v>
                </c:pt>
                <c:pt idx="478">
                  <c:v>123.8</c:v>
                </c:pt>
                <c:pt idx="479">
                  <c:v>128.30000000000001</c:v>
                </c:pt>
                <c:pt idx="480">
                  <c:v>113.8</c:v>
                </c:pt>
                <c:pt idx="481">
                  <c:v>125.4</c:v>
                </c:pt>
                <c:pt idx="482">
                  <c:v>127.2</c:v>
                </c:pt>
                <c:pt idx="483">
                  <c:v>126.7</c:v>
                </c:pt>
                <c:pt idx="484">
                  <c:v>126.8</c:v>
                </c:pt>
                <c:pt idx="485">
                  <c:v>121.7</c:v>
                </c:pt>
                <c:pt idx="486">
                  <c:v>112.5</c:v>
                </c:pt>
                <c:pt idx="487">
                  <c:v>121.4</c:v>
                </c:pt>
                <c:pt idx="488">
                  <c:v>117.9</c:v>
                </c:pt>
                <c:pt idx="489">
                  <c:v>123</c:v>
                </c:pt>
                <c:pt idx="490">
                  <c:v>124</c:v>
                </c:pt>
                <c:pt idx="491">
                  <c:v>125.4</c:v>
                </c:pt>
                <c:pt idx="492">
                  <c:v>122</c:v>
                </c:pt>
                <c:pt idx="493">
                  <c:v>127.1</c:v>
                </c:pt>
                <c:pt idx="494">
                  <c:v>126.7</c:v>
                </c:pt>
                <c:pt idx="495">
                  <c:v>127.7</c:v>
                </c:pt>
                <c:pt idx="496">
                  <c:v>142.80000000000001</c:v>
                </c:pt>
                <c:pt idx="497">
                  <c:v>125.5</c:v>
                </c:pt>
                <c:pt idx="498">
                  <c:v>125.4</c:v>
                </c:pt>
                <c:pt idx="499">
                  <c:v>122.5</c:v>
                </c:pt>
                <c:pt idx="500">
                  <c:v>118.7</c:v>
                </c:pt>
                <c:pt idx="501">
                  <c:v>108.4</c:v>
                </c:pt>
                <c:pt idx="502">
                  <c:v>115.4</c:v>
                </c:pt>
                <c:pt idx="503">
                  <c:v>110.4</c:v>
                </c:pt>
                <c:pt idx="504">
                  <c:v>120.6</c:v>
                </c:pt>
                <c:pt idx="505">
                  <c:v>111.2</c:v>
                </c:pt>
                <c:pt idx="506">
                  <c:v>111.7</c:v>
                </c:pt>
                <c:pt idx="507">
                  <c:v>63.2</c:v>
                </c:pt>
                <c:pt idx="508">
                  <c:v>53.9</c:v>
                </c:pt>
                <c:pt idx="509">
                  <c:v>65.900000000000006</c:v>
                </c:pt>
                <c:pt idx="510">
                  <c:v>93.3</c:v>
                </c:pt>
                <c:pt idx="511">
                  <c:v>101.8</c:v>
                </c:pt>
                <c:pt idx="512">
                  <c:v>112.4</c:v>
                </c:pt>
                <c:pt idx="513">
                  <c:v>120.8</c:v>
                </c:pt>
                <c:pt idx="514">
                  <c:v>111.9</c:v>
                </c:pt>
                <c:pt idx="515">
                  <c:v>109.9</c:v>
                </c:pt>
                <c:pt idx="516">
                  <c:v>113.7</c:v>
                </c:pt>
                <c:pt idx="517">
                  <c:v>99.8</c:v>
                </c:pt>
                <c:pt idx="518">
                  <c:v>113.1</c:v>
                </c:pt>
                <c:pt idx="519">
                  <c:v>111</c:v>
                </c:pt>
                <c:pt idx="520">
                  <c:v>101.9</c:v>
                </c:pt>
                <c:pt idx="521">
                  <c:v>107.4</c:v>
                </c:pt>
                <c:pt idx="522">
                  <c:v>101.7</c:v>
                </c:pt>
                <c:pt idx="523">
                  <c:v>83.4</c:v>
                </c:pt>
                <c:pt idx="524">
                  <c:v>53.5</c:v>
                </c:pt>
                <c:pt idx="525">
                  <c:v>70.400000000000006</c:v>
                </c:pt>
                <c:pt idx="526">
                  <c:v>101.2</c:v>
                </c:pt>
                <c:pt idx="527">
                  <c:v>101.7</c:v>
                </c:pt>
                <c:pt idx="528">
                  <c:v>91.3</c:v>
                </c:pt>
                <c:pt idx="529">
                  <c:v>96.5</c:v>
                </c:pt>
                <c:pt idx="530">
                  <c:v>92.2</c:v>
                </c:pt>
                <c:pt idx="531">
                  <c:v>91.6</c:v>
                </c:pt>
                <c:pt idx="532">
                  <c:v>83.4</c:v>
                </c:pt>
                <c:pt idx="533">
                  <c:v>94.6</c:v>
                </c:pt>
                <c:pt idx="534">
                  <c:v>99.7</c:v>
                </c:pt>
                <c:pt idx="535">
                  <c:v>97.3</c:v>
                </c:pt>
                <c:pt idx="536">
                  <c:v>97.8</c:v>
                </c:pt>
                <c:pt idx="537">
                  <c:v>96</c:v>
                </c:pt>
                <c:pt idx="538">
                  <c:v>99.4</c:v>
                </c:pt>
                <c:pt idx="539">
                  <c:v>98.9</c:v>
                </c:pt>
                <c:pt idx="540">
                  <c:v>102.4</c:v>
                </c:pt>
                <c:pt idx="541">
                  <c:v>109.6</c:v>
                </c:pt>
                <c:pt idx="542">
                  <c:v>113.5</c:v>
                </c:pt>
                <c:pt idx="543">
                  <c:v>116.4</c:v>
                </c:pt>
                <c:pt idx="544">
                  <c:v>117.4</c:v>
                </c:pt>
                <c:pt idx="545">
                  <c:v>114.6</c:v>
                </c:pt>
                <c:pt idx="546">
                  <c:v>117</c:v>
                </c:pt>
                <c:pt idx="547">
                  <c:v>109.9</c:v>
                </c:pt>
                <c:pt idx="548">
                  <c:v>119.5</c:v>
                </c:pt>
                <c:pt idx="549">
                  <c:v>116.5</c:v>
                </c:pt>
                <c:pt idx="550">
                  <c:v>119.7</c:v>
                </c:pt>
                <c:pt idx="551">
                  <c:v>120.9</c:v>
                </c:pt>
                <c:pt idx="552">
                  <c:v>100.5</c:v>
                </c:pt>
                <c:pt idx="553">
                  <c:v>97.7</c:v>
                </c:pt>
                <c:pt idx="554">
                  <c:v>102.8</c:v>
                </c:pt>
                <c:pt idx="555">
                  <c:v>101.5</c:v>
                </c:pt>
                <c:pt idx="556">
                  <c:v>116.6</c:v>
                </c:pt>
                <c:pt idx="557">
                  <c:v>109.6</c:v>
                </c:pt>
                <c:pt idx="558">
                  <c:v>108.7</c:v>
                </c:pt>
                <c:pt idx="559">
                  <c:v>100.4</c:v>
                </c:pt>
                <c:pt idx="560">
                  <c:v>107.4</c:v>
                </c:pt>
                <c:pt idx="561">
                  <c:v>112.2</c:v>
                </c:pt>
                <c:pt idx="562">
                  <c:v>108.3</c:v>
                </c:pt>
                <c:pt idx="563">
                  <c:v>107.3</c:v>
                </c:pt>
                <c:pt idx="564">
                  <c:v>114.6</c:v>
                </c:pt>
                <c:pt idx="565">
                  <c:v>112.7</c:v>
                </c:pt>
                <c:pt idx="566">
                  <c:v>103.8</c:v>
                </c:pt>
                <c:pt idx="567">
                  <c:v>104.6</c:v>
                </c:pt>
                <c:pt idx="568">
                  <c:v>115.9</c:v>
                </c:pt>
              </c:numCache>
            </c:numRef>
          </c:val>
          <c:smooth val="0"/>
          <c:extLst>
            <c:ext xmlns:c16="http://schemas.microsoft.com/office/drawing/2014/chart" uri="{C3380CC4-5D6E-409C-BE32-E72D297353CC}">
              <c16:uniqueId val="{00000003-41E5-405B-8987-C0886986E401}"/>
            </c:ext>
          </c:extLst>
        </c:ser>
        <c:dLbls>
          <c:showLegendKey val="0"/>
          <c:showVal val="0"/>
          <c:showCatName val="0"/>
          <c:showSerName val="0"/>
          <c:showPercent val="0"/>
          <c:showBubbleSize val="0"/>
        </c:dLbls>
        <c:smooth val="0"/>
        <c:axId val="896965872"/>
        <c:axId val="896968752"/>
      </c:lineChart>
      <c:dateAx>
        <c:axId val="896965872"/>
        <c:scaling>
          <c:orientation val="minMax"/>
        </c:scaling>
        <c:delete val="0"/>
        <c:axPos val="b"/>
        <c:numFmt formatCode="yyyy&quot;年&quot;m&quot;月&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96968752"/>
        <c:crosses val="autoZero"/>
        <c:auto val="1"/>
        <c:lblOffset val="100"/>
        <c:baseTimeUnit val="months"/>
      </c:dateAx>
      <c:valAx>
        <c:axId val="896968752"/>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0_ ;[Red]\-#,##0\ " sourceLinked="0"/>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96965872"/>
        <c:crosses val="autoZero"/>
        <c:crossBetween val="between"/>
        <c:majorUnit val="10"/>
      </c:valAx>
      <c:spPr>
        <a:noFill/>
        <a:ln>
          <a:noFill/>
        </a:ln>
        <a:effectLst/>
      </c:spPr>
    </c:plotArea>
    <c:legend>
      <c:legendPos val="b"/>
      <c:layout>
        <c:manualLayout>
          <c:xMode val="edge"/>
          <c:yMode val="edge"/>
          <c:x val="4.50607506178516E-2"/>
          <c:y val="0.21173769621209804"/>
          <c:w val="0.14783470314385885"/>
          <c:h val="0.3161481663041146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4.2249770060793682E-2"/>
          <c:y val="5.1880674448767837E-2"/>
          <c:w val="0.9452146174035938"/>
          <c:h val="0.73964112462595877"/>
        </c:manualLayout>
      </c:layout>
      <c:lineChart>
        <c:grouping val="standard"/>
        <c:varyColors val="0"/>
        <c:ser>
          <c:idx val="0"/>
          <c:order val="0"/>
          <c:tx>
            <c:strRef>
              <c:f>'JDmetra+'!$B$5</c:f>
              <c:strCache>
                <c:ptCount val="1"/>
                <c:pt idx="0">
                  <c:v>乗用車原指数</c:v>
                </c:pt>
              </c:strCache>
            </c:strRef>
          </c:tx>
          <c:spPr>
            <a:ln w="28575" cap="rnd">
              <a:solidFill>
                <a:schemeClr val="accent4">
                  <a:lumMod val="50000"/>
                  <a:alpha val="59000"/>
                </a:schemeClr>
              </a:solidFill>
              <a:round/>
            </a:ln>
            <a:effectLst/>
          </c:spPr>
          <c:marker>
            <c:symbol val="none"/>
          </c:marker>
          <c:cat>
            <c:numRef>
              <c:f>'JDmetra+'!$A$354:$A$598</c:f>
              <c:numCache>
                <c:formatCode>yyyy"年"m"月";@</c:formatCode>
                <c:ptCount val="24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pt idx="222">
                  <c:v>45839</c:v>
                </c:pt>
                <c:pt idx="223">
                  <c:v>45870</c:v>
                </c:pt>
                <c:pt idx="224">
                  <c:v>45901</c:v>
                </c:pt>
                <c:pt idx="225">
                  <c:v>45931</c:v>
                </c:pt>
                <c:pt idx="226">
                  <c:v>45962</c:v>
                </c:pt>
                <c:pt idx="227">
                  <c:v>45992</c:v>
                </c:pt>
                <c:pt idx="228">
                  <c:v>46023</c:v>
                </c:pt>
                <c:pt idx="229">
                  <c:v>46054</c:v>
                </c:pt>
                <c:pt idx="230">
                  <c:v>46082</c:v>
                </c:pt>
                <c:pt idx="231">
                  <c:v>46113</c:v>
                </c:pt>
                <c:pt idx="232">
                  <c:v>46143</c:v>
                </c:pt>
                <c:pt idx="233">
                  <c:v>46174</c:v>
                </c:pt>
                <c:pt idx="234">
                  <c:v>46204</c:v>
                </c:pt>
                <c:pt idx="235">
                  <c:v>46235</c:v>
                </c:pt>
                <c:pt idx="236">
                  <c:v>46266</c:v>
                </c:pt>
                <c:pt idx="237">
                  <c:v>46296</c:v>
                </c:pt>
                <c:pt idx="238">
                  <c:v>46327</c:v>
                </c:pt>
                <c:pt idx="239">
                  <c:v>46357</c:v>
                </c:pt>
                <c:pt idx="240">
                  <c:v>46388</c:v>
                </c:pt>
                <c:pt idx="241">
                  <c:v>46419</c:v>
                </c:pt>
                <c:pt idx="242">
                  <c:v>46447</c:v>
                </c:pt>
                <c:pt idx="243">
                  <c:v>46478</c:v>
                </c:pt>
                <c:pt idx="244">
                  <c:v>46508</c:v>
                </c:pt>
              </c:numCache>
            </c:numRef>
          </c:cat>
          <c:val>
            <c:numRef>
              <c:f>'JDmetra+'!$B$354:$B$598</c:f>
              <c:numCache>
                <c:formatCode>#,##0.0_ ;[Red]\-#,##0.0\ </c:formatCode>
                <c:ptCount val="245"/>
                <c:pt idx="0">
                  <c:v>129.69999999999999</c:v>
                </c:pt>
                <c:pt idx="1">
                  <c:v>145.5</c:v>
                </c:pt>
                <c:pt idx="2">
                  <c:v>155.6</c:v>
                </c:pt>
                <c:pt idx="3">
                  <c:v>128</c:v>
                </c:pt>
                <c:pt idx="4">
                  <c:v>126</c:v>
                </c:pt>
                <c:pt idx="5">
                  <c:v>145.1</c:v>
                </c:pt>
                <c:pt idx="6">
                  <c:v>128.30000000000001</c:v>
                </c:pt>
                <c:pt idx="7">
                  <c:v>126.3</c:v>
                </c:pt>
                <c:pt idx="8">
                  <c:v>149.5</c:v>
                </c:pt>
                <c:pt idx="9">
                  <c:v>163</c:v>
                </c:pt>
                <c:pt idx="10">
                  <c:v>162.30000000000001</c:v>
                </c:pt>
                <c:pt idx="11">
                  <c:v>145.19999999999999</c:v>
                </c:pt>
                <c:pt idx="12">
                  <c:v>144.5</c:v>
                </c:pt>
                <c:pt idx="13">
                  <c:v>161.6</c:v>
                </c:pt>
                <c:pt idx="14">
                  <c:v>161.30000000000001</c:v>
                </c:pt>
                <c:pt idx="15">
                  <c:v>135.69999999999999</c:v>
                </c:pt>
                <c:pt idx="16">
                  <c:v>135.9</c:v>
                </c:pt>
                <c:pt idx="17">
                  <c:v>151.6</c:v>
                </c:pt>
                <c:pt idx="18">
                  <c:v>159.19999999999999</c:v>
                </c:pt>
                <c:pt idx="19">
                  <c:v>111.8</c:v>
                </c:pt>
                <c:pt idx="20">
                  <c:v>152.19999999999999</c:v>
                </c:pt>
                <c:pt idx="21">
                  <c:v>145.1</c:v>
                </c:pt>
                <c:pt idx="22">
                  <c:v>119.8</c:v>
                </c:pt>
                <c:pt idx="23">
                  <c:v>98.8</c:v>
                </c:pt>
                <c:pt idx="24">
                  <c:v>75.5</c:v>
                </c:pt>
                <c:pt idx="25">
                  <c:v>59.9</c:v>
                </c:pt>
                <c:pt idx="26">
                  <c:v>69.3</c:v>
                </c:pt>
                <c:pt idx="27">
                  <c:v>63.9</c:v>
                </c:pt>
                <c:pt idx="28">
                  <c:v>75.900000000000006</c:v>
                </c:pt>
                <c:pt idx="29">
                  <c:v>97.6</c:v>
                </c:pt>
                <c:pt idx="30">
                  <c:v>106.2</c:v>
                </c:pt>
                <c:pt idx="31">
                  <c:v>81.099999999999994</c:v>
                </c:pt>
                <c:pt idx="32">
                  <c:v>119.1</c:v>
                </c:pt>
                <c:pt idx="33">
                  <c:v>118</c:v>
                </c:pt>
                <c:pt idx="34">
                  <c:v>123.5</c:v>
                </c:pt>
                <c:pt idx="35">
                  <c:v>113.5</c:v>
                </c:pt>
                <c:pt idx="36">
                  <c:v>109</c:v>
                </c:pt>
                <c:pt idx="37">
                  <c:v>121.7</c:v>
                </c:pt>
                <c:pt idx="38">
                  <c:v>137.4</c:v>
                </c:pt>
                <c:pt idx="39">
                  <c:v>106.6</c:v>
                </c:pt>
                <c:pt idx="40">
                  <c:v>103.2</c:v>
                </c:pt>
                <c:pt idx="41">
                  <c:v>125.1</c:v>
                </c:pt>
                <c:pt idx="42">
                  <c:v>126.6</c:v>
                </c:pt>
                <c:pt idx="43">
                  <c:v>100.8</c:v>
                </c:pt>
                <c:pt idx="44">
                  <c:v>134.6</c:v>
                </c:pt>
                <c:pt idx="45">
                  <c:v>109.7</c:v>
                </c:pt>
                <c:pt idx="46">
                  <c:v>117.5</c:v>
                </c:pt>
                <c:pt idx="47">
                  <c:v>109.5</c:v>
                </c:pt>
                <c:pt idx="48">
                  <c:v>103.6</c:v>
                </c:pt>
                <c:pt idx="49">
                  <c:v>116.3</c:v>
                </c:pt>
                <c:pt idx="50">
                  <c:v>59.2</c:v>
                </c:pt>
                <c:pt idx="51">
                  <c:v>42.1</c:v>
                </c:pt>
                <c:pt idx="52">
                  <c:v>68.900000000000006</c:v>
                </c:pt>
                <c:pt idx="53">
                  <c:v>105.4</c:v>
                </c:pt>
                <c:pt idx="54">
                  <c:v>112.4</c:v>
                </c:pt>
                <c:pt idx="55">
                  <c:v>102.2</c:v>
                </c:pt>
                <c:pt idx="56">
                  <c:v>127.7</c:v>
                </c:pt>
                <c:pt idx="57">
                  <c:v>130.80000000000001</c:v>
                </c:pt>
                <c:pt idx="58">
                  <c:v>119.1</c:v>
                </c:pt>
                <c:pt idx="59">
                  <c:v>121.2</c:v>
                </c:pt>
                <c:pt idx="60">
                  <c:v>119.6</c:v>
                </c:pt>
                <c:pt idx="61">
                  <c:v>135.6</c:v>
                </c:pt>
                <c:pt idx="62">
                  <c:v>140.5</c:v>
                </c:pt>
                <c:pt idx="63">
                  <c:v>114.5</c:v>
                </c:pt>
                <c:pt idx="64">
                  <c:v>110</c:v>
                </c:pt>
                <c:pt idx="65">
                  <c:v>125</c:v>
                </c:pt>
                <c:pt idx="66">
                  <c:v>131.1</c:v>
                </c:pt>
                <c:pt idx="67">
                  <c:v>103.9</c:v>
                </c:pt>
                <c:pt idx="68">
                  <c:v>109</c:v>
                </c:pt>
                <c:pt idx="69">
                  <c:v>112.4</c:v>
                </c:pt>
                <c:pt idx="70">
                  <c:v>107.5</c:v>
                </c:pt>
                <c:pt idx="71">
                  <c:v>99.1</c:v>
                </c:pt>
                <c:pt idx="72">
                  <c:v>108.8</c:v>
                </c:pt>
                <c:pt idx="73">
                  <c:v>116.8</c:v>
                </c:pt>
                <c:pt idx="74">
                  <c:v>118.4</c:v>
                </c:pt>
                <c:pt idx="75">
                  <c:v>108.4</c:v>
                </c:pt>
                <c:pt idx="76">
                  <c:v>105.9</c:v>
                </c:pt>
                <c:pt idx="77">
                  <c:v>115.6</c:v>
                </c:pt>
                <c:pt idx="78">
                  <c:v>131.5</c:v>
                </c:pt>
                <c:pt idx="79">
                  <c:v>97.6</c:v>
                </c:pt>
                <c:pt idx="80">
                  <c:v>127.3</c:v>
                </c:pt>
                <c:pt idx="81">
                  <c:v>127.8</c:v>
                </c:pt>
                <c:pt idx="82">
                  <c:v>120.5</c:v>
                </c:pt>
                <c:pt idx="83">
                  <c:v>111.2</c:v>
                </c:pt>
                <c:pt idx="84">
                  <c:v>123.3</c:v>
                </c:pt>
                <c:pt idx="85">
                  <c:v>124</c:v>
                </c:pt>
                <c:pt idx="86">
                  <c:v>132.30000000000001</c:v>
                </c:pt>
                <c:pt idx="87">
                  <c:v>109.6</c:v>
                </c:pt>
                <c:pt idx="88">
                  <c:v>109.6</c:v>
                </c:pt>
                <c:pt idx="89">
                  <c:v>122.1</c:v>
                </c:pt>
                <c:pt idx="90">
                  <c:v>129.1</c:v>
                </c:pt>
                <c:pt idx="91">
                  <c:v>91.2</c:v>
                </c:pt>
                <c:pt idx="92">
                  <c:v>123.3</c:v>
                </c:pt>
                <c:pt idx="93">
                  <c:v>116.8</c:v>
                </c:pt>
                <c:pt idx="94">
                  <c:v>105.4</c:v>
                </c:pt>
                <c:pt idx="95">
                  <c:v>108.4</c:v>
                </c:pt>
                <c:pt idx="96">
                  <c:v>110.3</c:v>
                </c:pt>
                <c:pt idx="97">
                  <c:v>118.1</c:v>
                </c:pt>
                <c:pt idx="98">
                  <c:v>125.5</c:v>
                </c:pt>
                <c:pt idx="99">
                  <c:v>102.5</c:v>
                </c:pt>
                <c:pt idx="100">
                  <c:v>94.4</c:v>
                </c:pt>
                <c:pt idx="101">
                  <c:v>120.2</c:v>
                </c:pt>
                <c:pt idx="102">
                  <c:v>125.5</c:v>
                </c:pt>
                <c:pt idx="103">
                  <c:v>89.4</c:v>
                </c:pt>
                <c:pt idx="104">
                  <c:v>123.2</c:v>
                </c:pt>
                <c:pt idx="105">
                  <c:v>121.8</c:v>
                </c:pt>
                <c:pt idx="106">
                  <c:v>117.6</c:v>
                </c:pt>
                <c:pt idx="107">
                  <c:v>112.5</c:v>
                </c:pt>
                <c:pt idx="108">
                  <c:v>110.8</c:v>
                </c:pt>
                <c:pt idx="109">
                  <c:v>113</c:v>
                </c:pt>
                <c:pt idx="110">
                  <c:v>132.6</c:v>
                </c:pt>
                <c:pt idx="111">
                  <c:v>97.1</c:v>
                </c:pt>
                <c:pt idx="112">
                  <c:v>99.9</c:v>
                </c:pt>
                <c:pt idx="113">
                  <c:v>123.5</c:v>
                </c:pt>
                <c:pt idx="114">
                  <c:v>124.1</c:v>
                </c:pt>
                <c:pt idx="115">
                  <c:v>100.7</c:v>
                </c:pt>
                <c:pt idx="116">
                  <c:v>129.4</c:v>
                </c:pt>
                <c:pt idx="117">
                  <c:v>121.2</c:v>
                </c:pt>
                <c:pt idx="118">
                  <c:v>130.80000000000001</c:v>
                </c:pt>
                <c:pt idx="119">
                  <c:v>119.2</c:v>
                </c:pt>
                <c:pt idx="120">
                  <c:v>113.9</c:v>
                </c:pt>
                <c:pt idx="121">
                  <c:v>125.5</c:v>
                </c:pt>
                <c:pt idx="122">
                  <c:v>139.1</c:v>
                </c:pt>
                <c:pt idx="123">
                  <c:v>113.1</c:v>
                </c:pt>
                <c:pt idx="124">
                  <c:v>104.5</c:v>
                </c:pt>
                <c:pt idx="125">
                  <c:v>130.30000000000001</c:v>
                </c:pt>
                <c:pt idx="126">
                  <c:v>125</c:v>
                </c:pt>
                <c:pt idx="127">
                  <c:v>105.3</c:v>
                </c:pt>
                <c:pt idx="128">
                  <c:v>130.5</c:v>
                </c:pt>
                <c:pt idx="129">
                  <c:v>127.7</c:v>
                </c:pt>
                <c:pt idx="130">
                  <c:v>130.1</c:v>
                </c:pt>
                <c:pt idx="131">
                  <c:v>121.4</c:v>
                </c:pt>
                <c:pt idx="132">
                  <c:v>110.7</c:v>
                </c:pt>
                <c:pt idx="133">
                  <c:v>130.6</c:v>
                </c:pt>
                <c:pt idx="134">
                  <c:v>142.69999999999999</c:v>
                </c:pt>
                <c:pt idx="135">
                  <c:v>118.1</c:v>
                </c:pt>
                <c:pt idx="136">
                  <c:v>108.1</c:v>
                </c:pt>
                <c:pt idx="137">
                  <c:v>123.9</c:v>
                </c:pt>
                <c:pt idx="138">
                  <c:v>119.6</c:v>
                </c:pt>
                <c:pt idx="139">
                  <c:v>104.7</c:v>
                </c:pt>
                <c:pt idx="140">
                  <c:v>120.3</c:v>
                </c:pt>
                <c:pt idx="141">
                  <c:v>133.9</c:v>
                </c:pt>
                <c:pt idx="142">
                  <c:v>134.4</c:v>
                </c:pt>
                <c:pt idx="143">
                  <c:v>119.6</c:v>
                </c:pt>
                <c:pt idx="144">
                  <c:v>117.8</c:v>
                </c:pt>
                <c:pt idx="145">
                  <c:v>131.9</c:v>
                </c:pt>
                <c:pt idx="146">
                  <c:v>136.6</c:v>
                </c:pt>
                <c:pt idx="147">
                  <c:v>123.6</c:v>
                </c:pt>
                <c:pt idx="148">
                  <c:v>118.7</c:v>
                </c:pt>
                <c:pt idx="149">
                  <c:v>123</c:v>
                </c:pt>
                <c:pt idx="150">
                  <c:v>137.9</c:v>
                </c:pt>
                <c:pt idx="151">
                  <c:v>103.1</c:v>
                </c:pt>
                <c:pt idx="152">
                  <c:v>126.5</c:v>
                </c:pt>
                <c:pt idx="153">
                  <c:v>118.5</c:v>
                </c:pt>
                <c:pt idx="154">
                  <c:v>122.4</c:v>
                </c:pt>
                <c:pt idx="155">
                  <c:v>109.7</c:v>
                </c:pt>
                <c:pt idx="156">
                  <c:v>115.6</c:v>
                </c:pt>
                <c:pt idx="157">
                  <c:v>116.4</c:v>
                </c:pt>
                <c:pt idx="158">
                  <c:v>123.6</c:v>
                </c:pt>
                <c:pt idx="159">
                  <c:v>61</c:v>
                </c:pt>
                <c:pt idx="160">
                  <c:v>40.6</c:v>
                </c:pt>
                <c:pt idx="161">
                  <c:v>69</c:v>
                </c:pt>
                <c:pt idx="162">
                  <c:v>102.9</c:v>
                </c:pt>
                <c:pt idx="163">
                  <c:v>83.5</c:v>
                </c:pt>
                <c:pt idx="164">
                  <c:v>125.1</c:v>
                </c:pt>
                <c:pt idx="165">
                  <c:v>128.30000000000001</c:v>
                </c:pt>
                <c:pt idx="166">
                  <c:v>120.3</c:v>
                </c:pt>
                <c:pt idx="167">
                  <c:v>113.7</c:v>
                </c:pt>
                <c:pt idx="168">
                  <c:v>101.3</c:v>
                </c:pt>
                <c:pt idx="169">
                  <c:v>103.1</c:v>
                </c:pt>
                <c:pt idx="170">
                  <c:v>128.19999999999999</c:v>
                </c:pt>
                <c:pt idx="171">
                  <c:v>106.2</c:v>
                </c:pt>
                <c:pt idx="172">
                  <c:v>74.900000000000006</c:v>
                </c:pt>
                <c:pt idx="173">
                  <c:v>112</c:v>
                </c:pt>
                <c:pt idx="174">
                  <c:v>109</c:v>
                </c:pt>
                <c:pt idx="175">
                  <c:v>71.2</c:v>
                </c:pt>
                <c:pt idx="176">
                  <c:v>60.1</c:v>
                </c:pt>
                <c:pt idx="177">
                  <c:v>72.599999999999994</c:v>
                </c:pt>
                <c:pt idx="178">
                  <c:v>113.9</c:v>
                </c:pt>
                <c:pt idx="179">
                  <c:v>105.9</c:v>
                </c:pt>
                <c:pt idx="180">
                  <c:v>81</c:v>
                </c:pt>
                <c:pt idx="181">
                  <c:v>99.4</c:v>
                </c:pt>
                <c:pt idx="182">
                  <c:v>103.7</c:v>
                </c:pt>
                <c:pt idx="183">
                  <c:v>84.1</c:v>
                </c:pt>
                <c:pt idx="184">
                  <c:v>62.1</c:v>
                </c:pt>
                <c:pt idx="185">
                  <c:v>98.5</c:v>
                </c:pt>
                <c:pt idx="186">
                  <c:v>103.7</c:v>
                </c:pt>
                <c:pt idx="187">
                  <c:v>86.3</c:v>
                </c:pt>
                <c:pt idx="188">
                  <c:v>110.7</c:v>
                </c:pt>
                <c:pt idx="189">
                  <c:v>99.3</c:v>
                </c:pt>
                <c:pt idx="190">
                  <c:v>112.6</c:v>
                </c:pt>
                <c:pt idx="191">
                  <c:v>100.3</c:v>
                </c:pt>
                <c:pt idx="192">
                  <c:v>88.9</c:v>
                </c:pt>
                <c:pt idx="193">
                  <c:v>110.8</c:v>
                </c:pt>
                <c:pt idx="194">
                  <c:v>130.19999999999999</c:v>
                </c:pt>
                <c:pt idx="195">
                  <c:v>109.4</c:v>
                </c:pt>
                <c:pt idx="196">
                  <c:v>97.5</c:v>
                </c:pt>
                <c:pt idx="197">
                  <c:v>120.5</c:v>
                </c:pt>
                <c:pt idx="198">
                  <c:v>122.8</c:v>
                </c:pt>
                <c:pt idx="199">
                  <c:v>94.9</c:v>
                </c:pt>
                <c:pt idx="200">
                  <c:v>130.19999999999999</c:v>
                </c:pt>
                <c:pt idx="201">
                  <c:v>124.8</c:v>
                </c:pt>
                <c:pt idx="202">
                  <c:v>131.1</c:v>
                </c:pt>
                <c:pt idx="203">
                  <c:v>114.6</c:v>
                </c:pt>
                <c:pt idx="204">
                  <c:v>93</c:v>
                </c:pt>
                <c:pt idx="205">
                  <c:v>102</c:v>
                </c:pt>
                <c:pt idx="206">
                  <c:v>110.6</c:v>
                </c:pt>
                <c:pt idx="207">
                  <c:v>100</c:v>
                </c:pt>
                <c:pt idx="208">
                  <c:v>100.4</c:v>
                </c:pt>
                <c:pt idx="209">
                  <c:v>106.1</c:v>
                </c:pt>
                <c:pt idx="210">
                  <c:v>123.8</c:v>
                </c:pt>
                <c:pt idx="211">
                  <c:v>80.5</c:v>
                </c:pt>
                <c:pt idx="212">
                  <c:v>115.9</c:v>
                </c:pt>
                <c:pt idx="213">
                  <c:v>125.6</c:v>
                </c:pt>
                <c:pt idx="214">
                  <c:v>115.4</c:v>
                </c:pt>
                <c:pt idx="215">
                  <c:v>105</c:v>
                </c:pt>
                <c:pt idx="216">
                  <c:v>106</c:v>
                </c:pt>
                <c:pt idx="217">
                  <c:v>112.4</c:v>
                </c:pt>
                <c:pt idx="218">
                  <c:v>111.7</c:v>
                </c:pt>
                <c:pt idx="219">
                  <c:v>103</c:v>
                </c:pt>
                <c:pt idx="220">
                  <c:v>96.2</c:v>
                </c:pt>
              </c:numCache>
            </c:numRef>
          </c:val>
          <c:smooth val="0"/>
          <c:extLst>
            <c:ext xmlns:c16="http://schemas.microsoft.com/office/drawing/2014/chart" uri="{C3380CC4-5D6E-409C-BE32-E72D297353CC}">
              <c16:uniqueId val="{00000000-41E5-405B-8987-C0886986E401}"/>
            </c:ext>
          </c:extLst>
        </c:ser>
        <c:ser>
          <c:idx val="1"/>
          <c:order val="1"/>
          <c:tx>
            <c:strRef>
              <c:f>'JDmetra+'!$C$5</c:f>
              <c:strCache>
                <c:ptCount val="1"/>
                <c:pt idx="0">
                  <c:v>Taramo</c:v>
                </c:pt>
              </c:strCache>
            </c:strRef>
          </c:tx>
          <c:spPr>
            <a:ln w="22225" cap="rnd" cmpd="sng">
              <a:solidFill>
                <a:srgbClr val="C00000"/>
              </a:solidFill>
              <a:prstDash val="solid"/>
              <a:round/>
            </a:ln>
            <a:effectLst/>
          </c:spPr>
          <c:marker>
            <c:symbol val="none"/>
          </c:marker>
          <c:cat>
            <c:numRef>
              <c:f>'JDmetra+'!$A$354:$A$598</c:f>
              <c:numCache>
                <c:formatCode>yyyy"年"m"月";@</c:formatCode>
                <c:ptCount val="24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pt idx="222">
                  <c:v>45839</c:v>
                </c:pt>
                <c:pt idx="223">
                  <c:v>45870</c:v>
                </c:pt>
                <c:pt idx="224">
                  <c:v>45901</c:v>
                </c:pt>
                <c:pt idx="225">
                  <c:v>45931</c:v>
                </c:pt>
                <c:pt idx="226">
                  <c:v>45962</c:v>
                </c:pt>
                <c:pt idx="227">
                  <c:v>45992</c:v>
                </c:pt>
                <c:pt idx="228">
                  <c:v>46023</c:v>
                </c:pt>
                <c:pt idx="229">
                  <c:v>46054</c:v>
                </c:pt>
                <c:pt idx="230">
                  <c:v>46082</c:v>
                </c:pt>
                <c:pt idx="231">
                  <c:v>46113</c:v>
                </c:pt>
                <c:pt idx="232">
                  <c:v>46143</c:v>
                </c:pt>
                <c:pt idx="233">
                  <c:v>46174</c:v>
                </c:pt>
                <c:pt idx="234">
                  <c:v>46204</c:v>
                </c:pt>
                <c:pt idx="235">
                  <c:v>46235</c:v>
                </c:pt>
                <c:pt idx="236">
                  <c:v>46266</c:v>
                </c:pt>
                <c:pt idx="237">
                  <c:v>46296</c:v>
                </c:pt>
                <c:pt idx="238">
                  <c:v>46327</c:v>
                </c:pt>
                <c:pt idx="239">
                  <c:v>46357</c:v>
                </c:pt>
                <c:pt idx="240">
                  <c:v>46388</c:v>
                </c:pt>
                <c:pt idx="241">
                  <c:v>46419</c:v>
                </c:pt>
                <c:pt idx="242">
                  <c:v>46447</c:v>
                </c:pt>
                <c:pt idx="243">
                  <c:v>46478</c:v>
                </c:pt>
                <c:pt idx="244">
                  <c:v>46508</c:v>
                </c:pt>
              </c:numCache>
            </c:numRef>
          </c:cat>
          <c:val>
            <c:numRef>
              <c:f>'JDmetra+'!$C$354:$C$598</c:f>
              <c:numCache>
                <c:formatCode>#,##0.0_ ;[Red]\-#,##0.0\ </c:formatCode>
                <c:ptCount val="245"/>
                <c:pt idx="0">
                  <c:v>134.71320107757001</c:v>
                </c:pt>
                <c:pt idx="1">
                  <c:v>137.82620393798399</c:v>
                </c:pt>
                <c:pt idx="2">
                  <c:v>140.121688567669</c:v>
                </c:pt>
                <c:pt idx="3">
                  <c:v>138.333916313863</c:v>
                </c:pt>
                <c:pt idx="4">
                  <c:v>137.32633795745201</c:v>
                </c:pt>
                <c:pt idx="5">
                  <c:v>141.134524182213</c:v>
                </c:pt>
                <c:pt idx="6">
                  <c:v>121.031253959903</c:v>
                </c:pt>
                <c:pt idx="7">
                  <c:v>145.19603049973</c:v>
                </c:pt>
                <c:pt idx="8">
                  <c:v>144.964303140418</c:v>
                </c:pt>
                <c:pt idx="9">
                  <c:v>154.09410879538501</c:v>
                </c:pt>
                <c:pt idx="10">
                  <c:v>156.156410291962</c:v>
                </c:pt>
                <c:pt idx="11">
                  <c:v>151.98819014893999</c:v>
                </c:pt>
                <c:pt idx="12">
                  <c:v>150.11354568701199</c:v>
                </c:pt>
                <c:pt idx="13">
                  <c:v>153.35921997466099</c:v>
                </c:pt>
                <c:pt idx="14">
                  <c:v>149.461625933205</c:v>
                </c:pt>
                <c:pt idx="15">
                  <c:v>144.21388865985901</c:v>
                </c:pt>
                <c:pt idx="16">
                  <c:v>149.13661255365099</c:v>
                </c:pt>
                <c:pt idx="17">
                  <c:v>147.245195232448</c:v>
                </c:pt>
                <c:pt idx="18">
                  <c:v>148.06236430377001</c:v>
                </c:pt>
                <c:pt idx="19">
                  <c:v>135.557035300244</c:v>
                </c:pt>
                <c:pt idx="20">
                  <c:v>141.191050030394</c:v>
                </c:pt>
                <c:pt idx="21">
                  <c:v>136.232025020012</c:v>
                </c:pt>
                <c:pt idx="22">
                  <c:v>120.49836710813</c:v>
                </c:pt>
                <c:pt idx="23">
                  <c:v>100.094168101869</c:v>
                </c:pt>
                <c:pt idx="24">
                  <c:v>84.412040902843898</c:v>
                </c:pt>
                <c:pt idx="25">
                  <c:v>53.1181751297704</c:v>
                </c:pt>
                <c:pt idx="26">
                  <c:v>55.3004990084006</c:v>
                </c:pt>
                <c:pt idx="27">
                  <c:v>73.290882669359206</c:v>
                </c:pt>
                <c:pt idx="28">
                  <c:v>91.570982284795093</c:v>
                </c:pt>
                <c:pt idx="29">
                  <c:v>90.2191993600823</c:v>
                </c:pt>
                <c:pt idx="30">
                  <c:v>94.612852341126498</c:v>
                </c:pt>
                <c:pt idx="31">
                  <c:v>103.743355635898</c:v>
                </c:pt>
                <c:pt idx="32">
                  <c:v>107.667321287175</c:v>
                </c:pt>
                <c:pt idx="33">
                  <c:v>112.332562605909</c:v>
                </c:pt>
                <c:pt idx="34">
                  <c:v>121.659631014045</c:v>
                </c:pt>
                <c:pt idx="35">
                  <c:v>115.13962468424801</c:v>
                </c:pt>
                <c:pt idx="36">
                  <c:v>119.90316896825701</c:v>
                </c:pt>
                <c:pt idx="37">
                  <c:v>115.55886836905</c:v>
                </c:pt>
                <c:pt idx="38">
                  <c:v>120.303103908076</c:v>
                </c:pt>
                <c:pt idx="39">
                  <c:v>116.359711620692</c:v>
                </c:pt>
                <c:pt idx="40">
                  <c:v>118.816754220897</c:v>
                </c:pt>
                <c:pt idx="41">
                  <c:v>117.514250962738</c:v>
                </c:pt>
                <c:pt idx="42">
                  <c:v>117.425228895665</c:v>
                </c:pt>
                <c:pt idx="43">
                  <c:v>119.625372681955</c:v>
                </c:pt>
                <c:pt idx="44">
                  <c:v>123.28626215359</c:v>
                </c:pt>
                <c:pt idx="45">
                  <c:v>107.420279874158</c:v>
                </c:pt>
                <c:pt idx="46">
                  <c:v>113.66905726453901</c:v>
                </c:pt>
                <c:pt idx="47">
                  <c:v>111.637049457332</c:v>
                </c:pt>
                <c:pt idx="48">
                  <c:v>113.80332963596101</c:v>
                </c:pt>
                <c:pt idx="49">
                  <c:v>110.707610255934</c:v>
                </c:pt>
                <c:pt idx="50">
                  <c:v>41.991840488782898</c:v>
                </c:pt>
                <c:pt idx="51">
                  <c:v>54.7140102904876</c:v>
                </c:pt>
                <c:pt idx="52">
                  <c:v>81.858720497522498</c:v>
                </c:pt>
                <c:pt idx="53">
                  <c:v>97.6764270656451</c:v>
                </c:pt>
                <c:pt idx="54">
                  <c:v>105.63995842384701</c:v>
                </c:pt>
                <c:pt idx="55">
                  <c:v>117.49278441471699</c:v>
                </c:pt>
                <c:pt idx="56">
                  <c:v>117.05512812309399</c:v>
                </c:pt>
                <c:pt idx="57">
                  <c:v>128.55835426908899</c:v>
                </c:pt>
                <c:pt idx="58">
                  <c:v>116.051302106286</c:v>
                </c:pt>
                <c:pt idx="59">
                  <c:v>126.279247560706</c:v>
                </c:pt>
                <c:pt idx="60">
                  <c:v>126.05111006694</c:v>
                </c:pt>
                <c:pt idx="61">
                  <c:v>129.155961771855</c:v>
                </c:pt>
                <c:pt idx="62">
                  <c:v>126.181632964038</c:v>
                </c:pt>
                <c:pt idx="63">
                  <c:v>126.23713831520401</c:v>
                </c:pt>
                <c:pt idx="64">
                  <c:v>120.197532372876</c:v>
                </c:pt>
                <c:pt idx="65">
                  <c:v>120.154604557206</c:v>
                </c:pt>
                <c:pt idx="66">
                  <c:v>121.156631558708</c:v>
                </c:pt>
                <c:pt idx="67">
                  <c:v>119.34092455494</c:v>
                </c:pt>
                <c:pt idx="68">
                  <c:v>104.83361582663601</c:v>
                </c:pt>
                <c:pt idx="69">
                  <c:v>104.794070588371</c:v>
                </c:pt>
                <c:pt idx="70">
                  <c:v>104.63207059582901</c:v>
                </c:pt>
                <c:pt idx="71">
                  <c:v>107.37817617888101</c:v>
                </c:pt>
                <c:pt idx="72">
                  <c:v>111.69495154906301</c:v>
                </c:pt>
                <c:pt idx="73">
                  <c:v>111.558743747349</c:v>
                </c:pt>
                <c:pt idx="74">
                  <c:v>107.157885192341</c:v>
                </c:pt>
                <c:pt idx="75">
                  <c:v>116.61616542815599</c:v>
                </c:pt>
                <c:pt idx="76">
                  <c:v>116.310569967823</c:v>
                </c:pt>
                <c:pt idx="77">
                  <c:v>113.806040702095</c:v>
                </c:pt>
                <c:pt idx="78">
                  <c:v>118.634492330916</c:v>
                </c:pt>
                <c:pt idx="79">
                  <c:v>116.351357865382</c:v>
                </c:pt>
                <c:pt idx="80">
                  <c:v>120.20443939521</c:v>
                </c:pt>
                <c:pt idx="81">
                  <c:v>120.152964142672</c:v>
                </c:pt>
                <c:pt idx="82">
                  <c:v>119.835332530773</c:v>
                </c:pt>
                <c:pt idx="83">
                  <c:v>116.37590865688701</c:v>
                </c:pt>
                <c:pt idx="84">
                  <c:v>125.613558027853</c:v>
                </c:pt>
                <c:pt idx="85">
                  <c:v>119.218188264072</c:v>
                </c:pt>
                <c:pt idx="86">
                  <c:v>120.941844438578</c:v>
                </c:pt>
                <c:pt idx="87">
                  <c:v>117.52603607616599</c:v>
                </c:pt>
                <c:pt idx="88">
                  <c:v>123.39698840299501</c:v>
                </c:pt>
                <c:pt idx="89">
                  <c:v>117.561391419279</c:v>
                </c:pt>
                <c:pt idx="90">
                  <c:v>116.616983726187</c:v>
                </c:pt>
                <c:pt idx="91">
                  <c:v>113.347523766192</c:v>
                </c:pt>
                <c:pt idx="92">
                  <c:v>113.302753368418</c:v>
                </c:pt>
                <c:pt idx="93">
                  <c:v>108.954216947888</c:v>
                </c:pt>
                <c:pt idx="94">
                  <c:v>106.783399405327</c:v>
                </c:pt>
                <c:pt idx="95">
                  <c:v>110.166434475177</c:v>
                </c:pt>
                <c:pt idx="96">
                  <c:v>115.589792598915</c:v>
                </c:pt>
                <c:pt idx="97">
                  <c:v>113.809890913104</c:v>
                </c:pt>
                <c:pt idx="98">
                  <c:v>111.21432369883399</c:v>
                </c:pt>
                <c:pt idx="99">
                  <c:v>110.111979773104</c:v>
                </c:pt>
                <c:pt idx="100">
                  <c:v>112.097237643542</c:v>
                </c:pt>
                <c:pt idx="101">
                  <c:v>112.92722690463</c:v>
                </c:pt>
                <c:pt idx="102">
                  <c:v>113.52692556549501</c:v>
                </c:pt>
                <c:pt idx="103">
                  <c:v>111.798666434711</c:v>
                </c:pt>
                <c:pt idx="104">
                  <c:v>113.07760121550599</c:v>
                </c:pt>
                <c:pt idx="105">
                  <c:v>116.35390095486299</c:v>
                </c:pt>
                <c:pt idx="106">
                  <c:v>114.75515229712801</c:v>
                </c:pt>
                <c:pt idx="107">
                  <c:v>113.450359567555</c:v>
                </c:pt>
                <c:pt idx="108">
                  <c:v>119.525506409653</c:v>
                </c:pt>
                <c:pt idx="109">
                  <c:v>108.378016904581</c:v>
                </c:pt>
                <c:pt idx="110">
                  <c:v>115.374503594769</c:v>
                </c:pt>
                <c:pt idx="111">
                  <c:v>106.99208337026801</c:v>
                </c:pt>
                <c:pt idx="112">
                  <c:v>115.868036898781</c:v>
                </c:pt>
                <c:pt idx="113">
                  <c:v>116.508569572529</c:v>
                </c:pt>
                <c:pt idx="114">
                  <c:v>118.584354240034</c:v>
                </c:pt>
                <c:pt idx="115">
                  <c:v>117.530465263466</c:v>
                </c:pt>
                <c:pt idx="116">
                  <c:v>119.216640042937</c:v>
                </c:pt>
                <c:pt idx="117">
                  <c:v>118.30666689095</c:v>
                </c:pt>
                <c:pt idx="118">
                  <c:v>123.83172392457099</c:v>
                </c:pt>
                <c:pt idx="119">
                  <c:v>122.20496230681999</c:v>
                </c:pt>
                <c:pt idx="120">
                  <c:v>120.79660724165799</c:v>
                </c:pt>
                <c:pt idx="121">
                  <c:v>121.717045310274</c:v>
                </c:pt>
                <c:pt idx="122">
                  <c:v>121.88182553134401</c:v>
                </c:pt>
                <c:pt idx="123">
                  <c:v>124.575003489305</c:v>
                </c:pt>
                <c:pt idx="124">
                  <c:v>118.650104691275</c:v>
                </c:pt>
                <c:pt idx="125">
                  <c:v>123.56011852060701</c:v>
                </c:pt>
                <c:pt idx="126">
                  <c:v>120.23268738278701</c:v>
                </c:pt>
                <c:pt idx="127">
                  <c:v>122.28175181128999</c:v>
                </c:pt>
                <c:pt idx="128">
                  <c:v>123.266165403771</c:v>
                </c:pt>
                <c:pt idx="129">
                  <c:v>121.561858847887</c:v>
                </c:pt>
                <c:pt idx="130">
                  <c:v>122.24645672293001</c:v>
                </c:pt>
                <c:pt idx="131">
                  <c:v>126.68773710019499</c:v>
                </c:pt>
                <c:pt idx="132">
                  <c:v>115.739599720773</c:v>
                </c:pt>
                <c:pt idx="133">
                  <c:v>126.856465980934</c:v>
                </c:pt>
                <c:pt idx="134">
                  <c:v>128.52640756605601</c:v>
                </c:pt>
                <c:pt idx="135">
                  <c:v>125.457185760966</c:v>
                </c:pt>
                <c:pt idx="136">
                  <c:v>123.048819631717</c:v>
                </c:pt>
                <c:pt idx="137">
                  <c:v>120.37609354779801</c:v>
                </c:pt>
                <c:pt idx="138">
                  <c:v>112.291380600773</c:v>
                </c:pt>
                <c:pt idx="139">
                  <c:v>121.771481696837</c:v>
                </c:pt>
                <c:pt idx="140">
                  <c:v>115.901086602492</c:v>
                </c:pt>
                <c:pt idx="141">
                  <c:v>124.460408136414</c:v>
                </c:pt>
                <c:pt idx="142">
                  <c:v>125.76254816933501</c:v>
                </c:pt>
                <c:pt idx="143">
                  <c:v>124.67339927316399</c:v>
                </c:pt>
                <c:pt idx="144">
                  <c:v>123.362102222638</c:v>
                </c:pt>
                <c:pt idx="145">
                  <c:v>128.68245624777299</c:v>
                </c:pt>
                <c:pt idx="146">
                  <c:v>125.92630685752199</c:v>
                </c:pt>
                <c:pt idx="147">
                  <c:v>127.195807934154</c:v>
                </c:pt>
                <c:pt idx="148">
                  <c:v>134.61146585626199</c:v>
                </c:pt>
                <c:pt idx="149">
                  <c:v>122.498367215507</c:v>
                </c:pt>
                <c:pt idx="150">
                  <c:v>127.206467086462</c:v>
                </c:pt>
                <c:pt idx="151">
                  <c:v>123.089630389014</c:v>
                </c:pt>
                <c:pt idx="152">
                  <c:v>118.451641876633</c:v>
                </c:pt>
                <c:pt idx="153">
                  <c:v>108.39068954775399</c:v>
                </c:pt>
                <c:pt idx="154">
                  <c:v>115.877699359749</c:v>
                </c:pt>
                <c:pt idx="155">
                  <c:v>111.713881778694</c:v>
                </c:pt>
                <c:pt idx="156">
                  <c:v>121.592262603528</c:v>
                </c:pt>
                <c:pt idx="157">
                  <c:v>116.23671995145401</c:v>
                </c:pt>
                <c:pt idx="158">
                  <c:v>110.934954034009</c:v>
                </c:pt>
                <c:pt idx="159">
                  <c:v>64.203799037377195</c:v>
                </c:pt>
                <c:pt idx="160">
                  <c:v>63.962203460060898</c:v>
                </c:pt>
                <c:pt idx="161">
                  <c:v>62.778653103557403</c:v>
                </c:pt>
                <c:pt idx="162">
                  <c:v>91.883923715911706</c:v>
                </c:pt>
                <c:pt idx="163">
                  <c:v>106.537907045195</c:v>
                </c:pt>
                <c:pt idx="164">
                  <c:v>113.311277584915</c:v>
                </c:pt>
                <c:pt idx="165">
                  <c:v>119.820918571036</c:v>
                </c:pt>
                <c:pt idx="166">
                  <c:v>112.916130793344</c:v>
                </c:pt>
                <c:pt idx="167">
                  <c:v>112.110904388059</c:v>
                </c:pt>
                <c:pt idx="168">
                  <c:v>113.801107444755</c:v>
                </c:pt>
                <c:pt idx="169">
                  <c:v>101.676266994472</c:v>
                </c:pt>
                <c:pt idx="170">
                  <c:v>113.181278814558</c:v>
                </c:pt>
                <c:pt idx="171">
                  <c:v>109.384226918091</c:v>
                </c:pt>
                <c:pt idx="172">
                  <c:v>98.891861770978593</c:v>
                </c:pt>
                <c:pt idx="173">
                  <c:v>105.839801109059</c:v>
                </c:pt>
                <c:pt idx="174">
                  <c:v>100.24489937070599</c:v>
                </c:pt>
                <c:pt idx="175">
                  <c:v>91.787375369608498</c:v>
                </c:pt>
                <c:pt idx="176">
                  <c:v>47.914738792382202</c:v>
                </c:pt>
                <c:pt idx="177">
                  <c:v>66.545070069645803</c:v>
                </c:pt>
                <c:pt idx="178">
                  <c:v>103.073900765606</c:v>
                </c:pt>
                <c:pt idx="179">
                  <c:v>103.800616023983</c:v>
                </c:pt>
                <c:pt idx="180">
                  <c:v>94.710333789105903</c:v>
                </c:pt>
                <c:pt idx="181">
                  <c:v>98.334650851445502</c:v>
                </c:pt>
                <c:pt idx="182">
                  <c:v>89.458570801453106</c:v>
                </c:pt>
                <c:pt idx="183">
                  <c:v>90.365842096241806</c:v>
                </c:pt>
                <c:pt idx="184">
                  <c:v>82.868743466059996</c:v>
                </c:pt>
                <c:pt idx="185">
                  <c:v>92.473597011849293</c:v>
                </c:pt>
                <c:pt idx="186">
                  <c:v>97.056619048563704</c:v>
                </c:pt>
                <c:pt idx="187">
                  <c:v>104.188693529783</c:v>
                </c:pt>
                <c:pt idx="188">
                  <c:v>98.056572811911295</c:v>
                </c:pt>
                <c:pt idx="189">
                  <c:v>93.076776788440498</c:v>
                </c:pt>
                <c:pt idx="190">
                  <c:v>101.277192960815</c:v>
                </c:pt>
                <c:pt idx="191">
                  <c:v>101.00040340095499</c:v>
                </c:pt>
                <c:pt idx="192">
                  <c:v>100.700890958446</c:v>
                </c:pt>
                <c:pt idx="193">
                  <c:v>110.238657149099</c:v>
                </c:pt>
                <c:pt idx="194">
                  <c:v>116.63853440391</c:v>
                </c:pt>
                <c:pt idx="195">
                  <c:v>118.79236907180299</c:v>
                </c:pt>
                <c:pt idx="196">
                  <c:v>114.083828414761</c:v>
                </c:pt>
                <c:pt idx="197">
                  <c:v>114.610578146102</c:v>
                </c:pt>
                <c:pt idx="198">
                  <c:v>115.46129137814</c:v>
                </c:pt>
                <c:pt idx="199">
                  <c:v>113.276705575669</c:v>
                </c:pt>
                <c:pt idx="200">
                  <c:v>120.026840929879</c:v>
                </c:pt>
                <c:pt idx="201">
                  <c:v>115.105575001959</c:v>
                </c:pt>
                <c:pt idx="202">
                  <c:v>119.354812037245</c:v>
                </c:pt>
                <c:pt idx="203">
                  <c:v>118.06333191301999</c:v>
                </c:pt>
                <c:pt idx="204">
                  <c:v>102.26083614554101</c:v>
                </c:pt>
                <c:pt idx="205">
                  <c:v>101.169960445781</c:v>
                </c:pt>
                <c:pt idx="206">
                  <c:v>103.81802189308399</c:v>
                </c:pt>
                <c:pt idx="207">
                  <c:v>104.30170279325</c:v>
                </c:pt>
                <c:pt idx="208">
                  <c:v>115.836654730405</c:v>
                </c:pt>
                <c:pt idx="209">
                  <c:v>106.23894183289001</c:v>
                </c:pt>
                <c:pt idx="210">
                  <c:v>110.2887835416</c:v>
                </c:pt>
                <c:pt idx="211">
                  <c:v>102.299389250394</c:v>
                </c:pt>
                <c:pt idx="212">
                  <c:v>105.78458120278</c:v>
                </c:pt>
                <c:pt idx="213">
                  <c:v>112.54554433311</c:v>
                </c:pt>
                <c:pt idx="214">
                  <c:v>106.527562728177</c:v>
                </c:pt>
                <c:pt idx="215">
                  <c:v>105.65598495507</c:v>
                </c:pt>
                <c:pt idx="216">
                  <c:v>114.896650751099</c:v>
                </c:pt>
                <c:pt idx="217">
                  <c:v>112.34478305916799</c:v>
                </c:pt>
                <c:pt idx="218">
                  <c:v>105.446445576111</c:v>
                </c:pt>
                <c:pt idx="219">
                  <c:v>107.611146055578</c:v>
                </c:pt>
                <c:pt idx="220">
                  <c:v>113.999630124813</c:v>
                </c:pt>
                <c:pt idx="221">
                  <c:v>110.756102268155</c:v>
                </c:pt>
                <c:pt idx="222">
                  <c:v>111.85291679138901</c:v>
                </c:pt>
                <c:pt idx="223">
                  <c:v>111.46988678647899</c:v>
                </c:pt>
                <c:pt idx="224">
                  <c:v>111.55194796735999</c:v>
                </c:pt>
                <c:pt idx="225">
                  <c:v>111.50449449185101</c:v>
                </c:pt>
                <c:pt idx="226">
                  <c:v>111.497435011391</c:v>
                </c:pt>
                <c:pt idx="227">
                  <c:v>111.48394770281099</c:v>
                </c:pt>
                <c:pt idx="228">
                  <c:v>111.476068363167</c:v>
                </c:pt>
                <c:pt idx="229">
                  <c:v>111.470422802811</c:v>
                </c:pt>
                <c:pt idx="230">
                  <c:v>111.467581752977</c:v>
                </c:pt>
                <c:pt idx="231">
                  <c:v>111.467158186997</c:v>
                </c:pt>
                <c:pt idx="232">
                  <c:v>111.469014884746</c:v>
                </c:pt>
                <c:pt idx="233">
                  <c:v>111.47297279126199</c:v>
                </c:pt>
                <c:pt idx="234">
                  <c:v>111.478878058186</c:v>
                </c:pt>
                <c:pt idx="235">
                  <c:v>111.486585617499</c:v>
                </c:pt>
                <c:pt idx="236">
                  <c:v>111.495961738684</c:v>
                </c:pt>
                <c:pt idx="237">
                  <c:v>111.506882506035</c:v>
                </c:pt>
                <c:pt idx="238">
                  <c:v>111.51923322710699</c:v>
                </c:pt>
                <c:pt idx="239">
                  <c:v>111.53290772211</c:v>
                </c:pt>
                <c:pt idx="240">
                  <c:v>111.54780769602399</c:v>
                </c:pt>
                <c:pt idx="241">
                  <c:v>111.563842152608</c:v>
                </c:pt>
                <c:pt idx="242">
                  <c:v>111.58092685242799</c:v>
                </c:pt>
                <c:pt idx="243">
                  <c:v>111.59898381114</c:v>
                </c:pt>
                <c:pt idx="244">
                  <c:v>111.617940835033</c:v>
                </c:pt>
              </c:numCache>
            </c:numRef>
          </c:val>
          <c:smooth val="0"/>
          <c:extLst>
            <c:ext xmlns:c16="http://schemas.microsoft.com/office/drawing/2014/chart" uri="{C3380CC4-5D6E-409C-BE32-E72D297353CC}">
              <c16:uniqueId val="{00000001-41E5-405B-8987-C0886986E401}"/>
            </c:ext>
          </c:extLst>
        </c:ser>
        <c:ser>
          <c:idx val="2"/>
          <c:order val="2"/>
          <c:tx>
            <c:strRef>
              <c:f>'JDmetra+'!$D$5</c:f>
              <c:strCache>
                <c:ptCount val="1"/>
                <c:pt idx="0">
                  <c:v>X13</c:v>
                </c:pt>
              </c:strCache>
            </c:strRef>
          </c:tx>
          <c:spPr>
            <a:ln w="22225" cap="rnd">
              <a:solidFill>
                <a:schemeClr val="accent4">
                  <a:lumMod val="50000"/>
                </a:schemeClr>
              </a:solidFill>
              <a:round/>
            </a:ln>
            <a:effectLst/>
          </c:spPr>
          <c:marker>
            <c:symbol val="none"/>
          </c:marker>
          <c:cat>
            <c:numRef>
              <c:f>'JDmetra+'!$A$354:$A$598</c:f>
              <c:numCache>
                <c:formatCode>yyyy"年"m"月";@</c:formatCode>
                <c:ptCount val="24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pt idx="222">
                  <c:v>45839</c:v>
                </c:pt>
                <c:pt idx="223">
                  <c:v>45870</c:v>
                </c:pt>
                <c:pt idx="224">
                  <c:v>45901</c:v>
                </c:pt>
                <c:pt idx="225">
                  <c:v>45931</c:v>
                </c:pt>
                <c:pt idx="226">
                  <c:v>45962</c:v>
                </c:pt>
                <c:pt idx="227">
                  <c:v>45992</c:v>
                </c:pt>
                <c:pt idx="228">
                  <c:v>46023</c:v>
                </c:pt>
                <c:pt idx="229">
                  <c:v>46054</c:v>
                </c:pt>
                <c:pt idx="230">
                  <c:v>46082</c:v>
                </c:pt>
                <c:pt idx="231">
                  <c:v>46113</c:v>
                </c:pt>
                <c:pt idx="232">
                  <c:v>46143</c:v>
                </c:pt>
                <c:pt idx="233">
                  <c:v>46174</c:v>
                </c:pt>
                <c:pt idx="234">
                  <c:v>46204</c:v>
                </c:pt>
                <c:pt idx="235">
                  <c:v>46235</c:v>
                </c:pt>
                <c:pt idx="236">
                  <c:v>46266</c:v>
                </c:pt>
                <c:pt idx="237">
                  <c:v>46296</c:v>
                </c:pt>
                <c:pt idx="238">
                  <c:v>46327</c:v>
                </c:pt>
                <c:pt idx="239">
                  <c:v>46357</c:v>
                </c:pt>
                <c:pt idx="240">
                  <c:v>46388</c:v>
                </c:pt>
                <c:pt idx="241">
                  <c:v>46419</c:v>
                </c:pt>
                <c:pt idx="242">
                  <c:v>46447</c:v>
                </c:pt>
                <c:pt idx="243">
                  <c:v>46478</c:v>
                </c:pt>
                <c:pt idx="244">
                  <c:v>46508</c:v>
                </c:pt>
              </c:numCache>
            </c:numRef>
          </c:cat>
          <c:val>
            <c:numRef>
              <c:f>'JDmetra+'!$D$354:$D$598</c:f>
              <c:numCache>
                <c:formatCode>#,##0.0_ ;[Red]\-#,##0.0\ </c:formatCode>
                <c:ptCount val="245"/>
                <c:pt idx="0">
                  <c:v>133.26788611017301</c:v>
                </c:pt>
                <c:pt idx="1">
                  <c:v>137.40429168453301</c:v>
                </c:pt>
                <c:pt idx="2">
                  <c:v>138.51059881606199</c:v>
                </c:pt>
                <c:pt idx="3">
                  <c:v>140.66169347348401</c:v>
                </c:pt>
                <c:pt idx="4">
                  <c:v>139.19341138208301</c:v>
                </c:pt>
                <c:pt idx="5">
                  <c:v>142.68446913409099</c:v>
                </c:pt>
                <c:pt idx="6">
                  <c:v>123.75419643820101</c:v>
                </c:pt>
                <c:pt idx="7">
                  <c:v>146.91963065430099</c:v>
                </c:pt>
                <c:pt idx="8">
                  <c:v>144.445637992462</c:v>
                </c:pt>
                <c:pt idx="9">
                  <c:v>152.91286083255201</c:v>
                </c:pt>
                <c:pt idx="10">
                  <c:v>151.30076997853001</c:v>
                </c:pt>
                <c:pt idx="11">
                  <c:v>151.425095298569</c:v>
                </c:pt>
                <c:pt idx="12">
                  <c:v>148.41378697259501</c:v>
                </c:pt>
                <c:pt idx="13">
                  <c:v>152.48810780402599</c:v>
                </c:pt>
                <c:pt idx="14">
                  <c:v>147.20972406934899</c:v>
                </c:pt>
                <c:pt idx="15">
                  <c:v>147.15128736866001</c:v>
                </c:pt>
                <c:pt idx="16">
                  <c:v>151.43838122694601</c:v>
                </c:pt>
                <c:pt idx="17">
                  <c:v>149.34114001567301</c:v>
                </c:pt>
                <c:pt idx="18">
                  <c:v>151.65172161510301</c:v>
                </c:pt>
                <c:pt idx="19">
                  <c:v>136.35518226774201</c:v>
                </c:pt>
                <c:pt idx="20">
                  <c:v>141.63624895621101</c:v>
                </c:pt>
                <c:pt idx="21">
                  <c:v>134.49461627996399</c:v>
                </c:pt>
                <c:pt idx="22">
                  <c:v>113.94626628677101</c:v>
                </c:pt>
                <c:pt idx="23">
                  <c:v>99.930734926941</c:v>
                </c:pt>
                <c:pt idx="24">
                  <c:v>82.214685912117801</c:v>
                </c:pt>
                <c:pt idx="25">
                  <c:v>53.763098793572503</c:v>
                </c:pt>
                <c:pt idx="26">
                  <c:v>53.207530329327703</c:v>
                </c:pt>
                <c:pt idx="27">
                  <c:v>75.979976385025793</c:v>
                </c:pt>
                <c:pt idx="28">
                  <c:v>93.721868356514804</c:v>
                </c:pt>
                <c:pt idx="29">
                  <c:v>92.683960870257096</c:v>
                </c:pt>
                <c:pt idx="30">
                  <c:v>97.900221217983599</c:v>
                </c:pt>
                <c:pt idx="31">
                  <c:v>104.588114114136</c:v>
                </c:pt>
                <c:pt idx="32">
                  <c:v>107.901633007185</c:v>
                </c:pt>
                <c:pt idx="33">
                  <c:v>109.994196364155</c:v>
                </c:pt>
                <c:pt idx="34">
                  <c:v>116.24830944369199</c:v>
                </c:pt>
                <c:pt idx="35">
                  <c:v>114.988387677088</c:v>
                </c:pt>
                <c:pt idx="36">
                  <c:v>117.95767854343499</c:v>
                </c:pt>
                <c:pt idx="37">
                  <c:v>116.506768738689</c:v>
                </c:pt>
                <c:pt idx="38">
                  <c:v>119.138215967376</c:v>
                </c:pt>
                <c:pt idx="39">
                  <c:v>118.409066644546</c:v>
                </c:pt>
                <c:pt idx="40">
                  <c:v>120.70419487643601</c:v>
                </c:pt>
                <c:pt idx="41">
                  <c:v>120.015840959591</c:v>
                </c:pt>
                <c:pt idx="42">
                  <c:v>119.85491431807201</c:v>
                </c:pt>
                <c:pt idx="43">
                  <c:v>121.060590873084</c:v>
                </c:pt>
                <c:pt idx="44">
                  <c:v>123.192787056021</c:v>
                </c:pt>
                <c:pt idx="45">
                  <c:v>104.562700456553</c:v>
                </c:pt>
                <c:pt idx="46">
                  <c:v>109.418067032827</c:v>
                </c:pt>
                <c:pt idx="47">
                  <c:v>111.61740283317801</c:v>
                </c:pt>
                <c:pt idx="48">
                  <c:v>111.77750565285299</c:v>
                </c:pt>
                <c:pt idx="49">
                  <c:v>111.664172170378</c:v>
                </c:pt>
                <c:pt idx="50">
                  <c:v>41.198731342119103</c:v>
                </c:pt>
                <c:pt idx="51">
                  <c:v>55.7022847531249</c:v>
                </c:pt>
                <c:pt idx="52">
                  <c:v>83.351508660881606</c:v>
                </c:pt>
                <c:pt idx="53">
                  <c:v>100.046094390772</c:v>
                </c:pt>
                <c:pt idx="54">
                  <c:v>107.218509953569</c:v>
                </c:pt>
                <c:pt idx="55">
                  <c:v>119.721513001522</c:v>
                </c:pt>
                <c:pt idx="56">
                  <c:v>116.30281433851999</c:v>
                </c:pt>
                <c:pt idx="57">
                  <c:v>126.398277156714</c:v>
                </c:pt>
                <c:pt idx="58">
                  <c:v>112.957262191114</c:v>
                </c:pt>
                <c:pt idx="59">
                  <c:v>126.42171875102299</c:v>
                </c:pt>
                <c:pt idx="60">
                  <c:v>124.177211765541</c:v>
                </c:pt>
                <c:pt idx="61">
                  <c:v>129.19545690747299</c:v>
                </c:pt>
                <c:pt idx="62">
                  <c:v>125.22173672351499</c:v>
                </c:pt>
                <c:pt idx="63">
                  <c:v>127.113867037972</c:v>
                </c:pt>
                <c:pt idx="64">
                  <c:v>121.584206870508</c:v>
                </c:pt>
                <c:pt idx="65">
                  <c:v>121.83639468102299</c:v>
                </c:pt>
                <c:pt idx="66">
                  <c:v>122.39231924124</c:v>
                </c:pt>
                <c:pt idx="67">
                  <c:v>121.568740408162</c:v>
                </c:pt>
                <c:pt idx="68">
                  <c:v>103.464615755477</c:v>
                </c:pt>
                <c:pt idx="69">
                  <c:v>103.34923562069601</c:v>
                </c:pt>
                <c:pt idx="70">
                  <c:v>102.895429506824</c:v>
                </c:pt>
                <c:pt idx="71">
                  <c:v>107.26410836780801</c:v>
                </c:pt>
                <c:pt idx="72">
                  <c:v>109.720783784828</c:v>
                </c:pt>
                <c:pt idx="73">
                  <c:v>112.051245478216</c:v>
                </c:pt>
                <c:pt idx="74">
                  <c:v>105.968922552115</c:v>
                </c:pt>
                <c:pt idx="75">
                  <c:v>117.645885987154</c:v>
                </c:pt>
                <c:pt idx="76">
                  <c:v>117.371631295112</c:v>
                </c:pt>
                <c:pt idx="77">
                  <c:v>114.738095559237</c:v>
                </c:pt>
                <c:pt idx="78">
                  <c:v>119.55536389914</c:v>
                </c:pt>
                <c:pt idx="79">
                  <c:v>118.250332776913</c:v>
                </c:pt>
                <c:pt idx="80">
                  <c:v>119.59538526609801</c:v>
                </c:pt>
                <c:pt idx="81">
                  <c:v>119.601150888077</c:v>
                </c:pt>
                <c:pt idx="82">
                  <c:v>119.252915441063</c:v>
                </c:pt>
                <c:pt idx="83">
                  <c:v>116.667854211001</c:v>
                </c:pt>
                <c:pt idx="84">
                  <c:v>123.499904834174</c:v>
                </c:pt>
                <c:pt idx="85">
                  <c:v>118.97305138162</c:v>
                </c:pt>
                <c:pt idx="86">
                  <c:v>120.01589465478899</c:v>
                </c:pt>
                <c:pt idx="87">
                  <c:v>118.018561959743</c:v>
                </c:pt>
                <c:pt idx="88">
                  <c:v>124.00775904937301</c:v>
                </c:pt>
                <c:pt idx="89">
                  <c:v>118.39460257476399</c:v>
                </c:pt>
                <c:pt idx="90">
                  <c:v>117.15666194198199</c:v>
                </c:pt>
                <c:pt idx="91">
                  <c:v>114.719013073567</c:v>
                </c:pt>
                <c:pt idx="92">
                  <c:v>113.42013598664001</c:v>
                </c:pt>
                <c:pt idx="93">
                  <c:v>109.252642407016</c:v>
                </c:pt>
                <c:pt idx="94">
                  <c:v>106.480357906603</c:v>
                </c:pt>
                <c:pt idx="95">
                  <c:v>110.841116052442</c:v>
                </c:pt>
                <c:pt idx="96">
                  <c:v>113.024937062912</c:v>
                </c:pt>
                <c:pt idx="97">
                  <c:v>113.081998149101</c:v>
                </c:pt>
                <c:pt idx="98">
                  <c:v>110.470142257719</c:v>
                </c:pt>
                <c:pt idx="99">
                  <c:v>110.103725685165</c:v>
                </c:pt>
                <c:pt idx="100">
                  <c:v>112.04481320892</c:v>
                </c:pt>
                <c:pt idx="101">
                  <c:v>113.79775406303899</c:v>
                </c:pt>
                <c:pt idx="102">
                  <c:v>114.140420481993</c:v>
                </c:pt>
                <c:pt idx="103">
                  <c:v>112.903244387694</c:v>
                </c:pt>
                <c:pt idx="104">
                  <c:v>113.779767415029</c:v>
                </c:pt>
                <c:pt idx="105">
                  <c:v>117.10164341639199</c:v>
                </c:pt>
                <c:pt idx="106">
                  <c:v>115.024435260893</c:v>
                </c:pt>
                <c:pt idx="107">
                  <c:v>114.07175201888499</c:v>
                </c:pt>
                <c:pt idx="108">
                  <c:v>117.170632282498</c:v>
                </c:pt>
                <c:pt idx="109">
                  <c:v>106.155285168144</c:v>
                </c:pt>
                <c:pt idx="110">
                  <c:v>114.943049862498</c:v>
                </c:pt>
                <c:pt idx="111">
                  <c:v>106.368924160597</c:v>
                </c:pt>
                <c:pt idx="112">
                  <c:v>115.584325030728</c:v>
                </c:pt>
                <c:pt idx="113">
                  <c:v>117.269836769611</c:v>
                </c:pt>
                <c:pt idx="114">
                  <c:v>118.54486412563401</c:v>
                </c:pt>
                <c:pt idx="115">
                  <c:v>118.75880412083799</c:v>
                </c:pt>
                <c:pt idx="116">
                  <c:v>120.560590586331</c:v>
                </c:pt>
                <c:pt idx="117">
                  <c:v>118.607523359411</c:v>
                </c:pt>
                <c:pt idx="118">
                  <c:v>124.279055894039</c:v>
                </c:pt>
                <c:pt idx="119">
                  <c:v>122.615265115879</c:v>
                </c:pt>
                <c:pt idx="120">
                  <c:v>119.296162337737</c:v>
                </c:pt>
                <c:pt idx="121">
                  <c:v>120.774959554829</c:v>
                </c:pt>
                <c:pt idx="122">
                  <c:v>121.735546513888</c:v>
                </c:pt>
                <c:pt idx="123">
                  <c:v>124.04008091789299</c:v>
                </c:pt>
                <c:pt idx="124">
                  <c:v>118.021684843076</c:v>
                </c:pt>
                <c:pt idx="125">
                  <c:v>124.615854002657</c:v>
                </c:pt>
                <c:pt idx="126">
                  <c:v>119.942710664383</c:v>
                </c:pt>
                <c:pt idx="127">
                  <c:v>123.081619942556</c:v>
                </c:pt>
                <c:pt idx="128">
                  <c:v>124.38922086201801</c:v>
                </c:pt>
                <c:pt idx="129">
                  <c:v>121.487441019854</c:v>
                </c:pt>
                <c:pt idx="130">
                  <c:v>122.23462894509299</c:v>
                </c:pt>
                <c:pt idx="131">
                  <c:v>126.84973547792799</c:v>
                </c:pt>
                <c:pt idx="132">
                  <c:v>115.382101176441</c:v>
                </c:pt>
                <c:pt idx="133">
                  <c:v>126.19694911675801</c:v>
                </c:pt>
                <c:pt idx="134">
                  <c:v>128.63000702127101</c:v>
                </c:pt>
                <c:pt idx="135">
                  <c:v>125.686123703547</c:v>
                </c:pt>
                <c:pt idx="136">
                  <c:v>121.89030379220701</c:v>
                </c:pt>
                <c:pt idx="137">
                  <c:v>121.475301339808</c:v>
                </c:pt>
                <c:pt idx="138">
                  <c:v>111.798826331992</c:v>
                </c:pt>
                <c:pt idx="139">
                  <c:v>122.590683327371</c:v>
                </c:pt>
                <c:pt idx="140">
                  <c:v>116.428411909755</c:v>
                </c:pt>
                <c:pt idx="141">
                  <c:v>123.706382685679</c:v>
                </c:pt>
                <c:pt idx="142">
                  <c:v>125.613122936808</c:v>
                </c:pt>
                <c:pt idx="143">
                  <c:v>124.530560950911</c:v>
                </c:pt>
                <c:pt idx="144">
                  <c:v>124.091276849979</c:v>
                </c:pt>
                <c:pt idx="145">
                  <c:v>127.965040018298</c:v>
                </c:pt>
                <c:pt idx="146">
                  <c:v>126.195955639128</c:v>
                </c:pt>
                <c:pt idx="147">
                  <c:v>128.46390591385801</c:v>
                </c:pt>
                <c:pt idx="148">
                  <c:v>132.40352853940701</c:v>
                </c:pt>
                <c:pt idx="149">
                  <c:v>123.72465258530001</c:v>
                </c:pt>
                <c:pt idx="150">
                  <c:v>126.94385136042401</c:v>
                </c:pt>
                <c:pt idx="151">
                  <c:v>123.929326301038</c:v>
                </c:pt>
                <c:pt idx="152">
                  <c:v>119.312923651768</c:v>
                </c:pt>
                <c:pt idx="153">
                  <c:v>107.178170585476</c:v>
                </c:pt>
                <c:pt idx="154">
                  <c:v>115.28547378149101</c:v>
                </c:pt>
                <c:pt idx="155">
                  <c:v>111.440096203096</c:v>
                </c:pt>
                <c:pt idx="156">
                  <c:v>123.16521364489699</c:v>
                </c:pt>
                <c:pt idx="157">
                  <c:v>113.966436424496</c:v>
                </c:pt>
                <c:pt idx="158">
                  <c:v>111.78638805208</c:v>
                </c:pt>
                <c:pt idx="159">
                  <c:v>65.898237814200101</c:v>
                </c:pt>
                <c:pt idx="160">
                  <c:v>59.454252205250597</c:v>
                </c:pt>
                <c:pt idx="161">
                  <c:v>64.904230345988495</c:v>
                </c:pt>
                <c:pt idx="162">
                  <c:v>90.973873057725001</c:v>
                </c:pt>
                <c:pt idx="163">
                  <c:v>107.648020660596</c:v>
                </c:pt>
                <c:pt idx="164">
                  <c:v>114.162453600475</c:v>
                </c:pt>
                <c:pt idx="165">
                  <c:v>118.966150855604</c:v>
                </c:pt>
                <c:pt idx="166">
                  <c:v>112.333890373644</c:v>
                </c:pt>
                <c:pt idx="167">
                  <c:v>112.263012027264</c:v>
                </c:pt>
                <c:pt idx="168">
                  <c:v>114.75490615711099</c:v>
                </c:pt>
                <c:pt idx="169">
                  <c:v>101.220076289123</c:v>
                </c:pt>
                <c:pt idx="170">
                  <c:v>114.90353258117599</c:v>
                </c:pt>
                <c:pt idx="171">
                  <c:v>111.273247555932</c:v>
                </c:pt>
                <c:pt idx="172">
                  <c:v>93.716275380089101</c:v>
                </c:pt>
                <c:pt idx="173">
                  <c:v>107.904044915181</c:v>
                </c:pt>
                <c:pt idx="174">
                  <c:v>98.706563992494097</c:v>
                </c:pt>
                <c:pt idx="175">
                  <c:v>93.744605115612003</c:v>
                </c:pt>
                <c:pt idx="176">
                  <c:v>47.955686788750299</c:v>
                </c:pt>
                <c:pt idx="177">
                  <c:v>65.585737248052794</c:v>
                </c:pt>
                <c:pt idx="178">
                  <c:v>102.61687731016499</c:v>
                </c:pt>
                <c:pt idx="179">
                  <c:v>104.215499534093</c:v>
                </c:pt>
                <c:pt idx="180">
                  <c:v>94.517829873845102</c:v>
                </c:pt>
                <c:pt idx="181">
                  <c:v>98.709173715097805</c:v>
                </c:pt>
                <c:pt idx="182">
                  <c:v>91.259346249728395</c:v>
                </c:pt>
                <c:pt idx="183">
                  <c:v>91.7714895034877</c:v>
                </c:pt>
                <c:pt idx="184">
                  <c:v>78.456129297472998</c:v>
                </c:pt>
                <c:pt idx="185">
                  <c:v>94.032342885466306</c:v>
                </c:pt>
                <c:pt idx="186">
                  <c:v>95.263639376575</c:v>
                </c:pt>
                <c:pt idx="187">
                  <c:v>107.110433809745</c:v>
                </c:pt>
                <c:pt idx="188">
                  <c:v>97.761110934883007</c:v>
                </c:pt>
                <c:pt idx="189">
                  <c:v>92.3583123841088</c:v>
                </c:pt>
                <c:pt idx="190">
                  <c:v>101.01660176797699</c:v>
                </c:pt>
                <c:pt idx="191">
                  <c:v>100.999346798144</c:v>
                </c:pt>
                <c:pt idx="192">
                  <c:v>99.600806913228894</c:v>
                </c:pt>
                <c:pt idx="193">
                  <c:v>110.741190376837</c:v>
                </c:pt>
                <c:pt idx="194">
                  <c:v>118.48365016325199</c:v>
                </c:pt>
                <c:pt idx="195">
                  <c:v>119.746943513266</c:v>
                </c:pt>
                <c:pt idx="196">
                  <c:v>110.97640436313699</c:v>
                </c:pt>
                <c:pt idx="197">
                  <c:v>115.69380645403599</c:v>
                </c:pt>
                <c:pt idx="198">
                  <c:v>114.023139242646</c:v>
                </c:pt>
                <c:pt idx="199">
                  <c:v>116.186848454971</c:v>
                </c:pt>
                <c:pt idx="200">
                  <c:v>119.646034840211</c:v>
                </c:pt>
                <c:pt idx="201">
                  <c:v>115.494650460442</c:v>
                </c:pt>
                <c:pt idx="202">
                  <c:v>119.33364675119</c:v>
                </c:pt>
                <c:pt idx="203">
                  <c:v>118.091825026488</c:v>
                </c:pt>
                <c:pt idx="204">
                  <c:v>100.516704727204</c:v>
                </c:pt>
                <c:pt idx="205">
                  <c:v>100.40075841008</c:v>
                </c:pt>
                <c:pt idx="206">
                  <c:v>104.47996496528999</c:v>
                </c:pt>
                <c:pt idx="207">
                  <c:v>105.07003208838201</c:v>
                </c:pt>
                <c:pt idx="208">
                  <c:v>113.4558778774</c:v>
                </c:pt>
                <c:pt idx="209">
                  <c:v>106.320544414766</c:v>
                </c:pt>
                <c:pt idx="210">
                  <c:v>109.809516086204</c:v>
                </c:pt>
                <c:pt idx="211">
                  <c:v>104.4744517189</c:v>
                </c:pt>
                <c:pt idx="212">
                  <c:v>105.363520752726</c:v>
                </c:pt>
                <c:pt idx="213">
                  <c:v>114.00276506932499</c:v>
                </c:pt>
                <c:pt idx="214">
                  <c:v>106.18222379065</c:v>
                </c:pt>
                <c:pt idx="215">
                  <c:v>106.288863431218</c:v>
                </c:pt>
                <c:pt idx="216">
                  <c:v>112.975946293972</c:v>
                </c:pt>
                <c:pt idx="217">
                  <c:v>112.87223515577099</c:v>
                </c:pt>
                <c:pt idx="218">
                  <c:v>105.858155079562</c:v>
                </c:pt>
                <c:pt idx="219">
                  <c:v>108.035904083589</c:v>
                </c:pt>
                <c:pt idx="220">
                  <c:v>111.324261729631</c:v>
                </c:pt>
                <c:pt idx="221">
                  <c:v>110.768409661946</c:v>
                </c:pt>
                <c:pt idx="222">
                  <c:v>108.944916388397</c:v>
                </c:pt>
                <c:pt idx="223">
                  <c:v>112.35288449167101</c:v>
                </c:pt>
                <c:pt idx="224">
                  <c:v>109.494526987738</c:v>
                </c:pt>
                <c:pt idx="225">
                  <c:v>111.33618523198299</c:v>
                </c:pt>
                <c:pt idx="226">
                  <c:v>110.098845737471</c:v>
                </c:pt>
                <c:pt idx="227">
                  <c:v>111.326515064959</c:v>
                </c:pt>
                <c:pt idx="228">
                  <c:v>111.68316780526</c:v>
                </c:pt>
                <c:pt idx="229">
                  <c:v>112.39290122321501</c:v>
                </c:pt>
                <c:pt idx="230">
                  <c:v>112.83594146943</c:v>
                </c:pt>
                <c:pt idx="231">
                  <c:v>111.908337874103</c:v>
                </c:pt>
                <c:pt idx="232">
                  <c:v>113.125713705225</c:v>
                </c:pt>
              </c:numCache>
            </c:numRef>
          </c:val>
          <c:smooth val="0"/>
          <c:extLst>
            <c:ext xmlns:c16="http://schemas.microsoft.com/office/drawing/2014/chart" uri="{C3380CC4-5D6E-409C-BE32-E72D297353CC}">
              <c16:uniqueId val="{00000002-41E5-405B-8987-C0886986E401}"/>
            </c:ext>
          </c:extLst>
        </c:ser>
        <c:ser>
          <c:idx val="3"/>
          <c:order val="3"/>
          <c:tx>
            <c:strRef>
              <c:f>'JDmetra+'!$E$5</c:f>
              <c:strCache>
                <c:ptCount val="1"/>
                <c:pt idx="0">
                  <c:v>乗用車季節調整済指数</c:v>
                </c:pt>
              </c:strCache>
            </c:strRef>
          </c:tx>
          <c:spPr>
            <a:ln w="38100" cap="rnd" cmpd="dbl">
              <a:solidFill>
                <a:schemeClr val="accent4">
                  <a:lumMod val="50000"/>
                </a:schemeClr>
              </a:solidFill>
              <a:prstDash val="solid"/>
              <a:round/>
            </a:ln>
            <a:effectLst/>
          </c:spPr>
          <c:marker>
            <c:symbol val="none"/>
          </c:marker>
          <c:cat>
            <c:numRef>
              <c:f>'JDmetra+'!$A$354:$A$598</c:f>
              <c:numCache>
                <c:formatCode>yyyy"年"m"月";@</c:formatCode>
                <c:ptCount val="245"/>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pt idx="219">
                  <c:v>45748</c:v>
                </c:pt>
                <c:pt idx="220">
                  <c:v>45778</c:v>
                </c:pt>
                <c:pt idx="221">
                  <c:v>45809</c:v>
                </c:pt>
                <c:pt idx="222">
                  <c:v>45839</c:v>
                </c:pt>
                <c:pt idx="223">
                  <c:v>45870</c:v>
                </c:pt>
                <c:pt idx="224">
                  <c:v>45901</c:v>
                </c:pt>
                <c:pt idx="225">
                  <c:v>45931</c:v>
                </c:pt>
                <c:pt idx="226">
                  <c:v>45962</c:v>
                </c:pt>
                <c:pt idx="227">
                  <c:v>45992</c:v>
                </c:pt>
                <c:pt idx="228">
                  <c:v>46023</c:v>
                </c:pt>
                <c:pt idx="229">
                  <c:v>46054</c:v>
                </c:pt>
                <c:pt idx="230">
                  <c:v>46082</c:v>
                </c:pt>
                <c:pt idx="231">
                  <c:v>46113</c:v>
                </c:pt>
                <c:pt idx="232">
                  <c:v>46143</c:v>
                </c:pt>
                <c:pt idx="233">
                  <c:v>46174</c:v>
                </c:pt>
                <c:pt idx="234">
                  <c:v>46204</c:v>
                </c:pt>
                <c:pt idx="235">
                  <c:v>46235</c:v>
                </c:pt>
                <c:pt idx="236">
                  <c:v>46266</c:v>
                </c:pt>
                <c:pt idx="237">
                  <c:v>46296</c:v>
                </c:pt>
                <c:pt idx="238">
                  <c:v>46327</c:v>
                </c:pt>
                <c:pt idx="239">
                  <c:v>46357</c:v>
                </c:pt>
                <c:pt idx="240">
                  <c:v>46388</c:v>
                </c:pt>
                <c:pt idx="241">
                  <c:v>46419</c:v>
                </c:pt>
                <c:pt idx="242">
                  <c:v>46447</c:v>
                </c:pt>
                <c:pt idx="243">
                  <c:v>46478</c:v>
                </c:pt>
                <c:pt idx="244">
                  <c:v>46508</c:v>
                </c:pt>
              </c:numCache>
            </c:numRef>
          </c:cat>
          <c:val>
            <c:numRef>
              <c:f>'JDmetra+'!$E$354:$E$598</c:f>
              <c:numCache>
                <c:formatCode>#,##0.0_ ;[Red]\-#,##0.0\ </c:formatCode>
                <c:ptCount val="245"/>
                <c:pt idx="0">
                  <c:v>134.30000000000001</c:v>
                </c:pt>
                <c:pt idx="1">
                  <c:v>137.30000000000001</c:v>
                </c:pt>
                <c:pt idx="2">
                  <c:v>136.4</c:v>
                </c:pt>
                <c:pt idx="3">
                  <c:v>135.19999999999999</c:v>
                </c:pt>
                <c:pt idx="4">
                  <c:v>142.19999999999999</c:v>
                </c:pt>
                <c:pt idx="5">
                  <c:v>141.6</c:v>
                </c:pt>
                <c:pt idx="6">
                  <c:v>127</c:v>
                </c:pt>
                <c:pt idx="7">
                  <c:v>153.5</c:v>
                </c:pt>
                <c:pt idx="8">
                  <c:v>146</c:v>
                </c:pt>
                <c:pt idx="9">
                  <c:v>151.69999999999999</c:v>
                </c:pt>
                <c:pt idx="10">
                  <c:v>148.9</c:v>
                </c:pt>
                <c:pt idx="11">
                  <c:v>152</c:v>
                </c:pt>
                <c:pt idx="12">
                  <c:v>152.19999999999999</c:v>
                </c:pt>
                <c:pt idx="13">
                  <c:v>154.19999999999999</c:v>
                </c:pt>
                <c:pt idx="14">
                  <c:v>152.1</c:v>
                </c:pt>
                <c:pt idx="15">
                  <c:v>149.5</c:v>
                </c:pt>
                <c:pt idx="16">
                  <c:v>153.30000000000001</c:v>
                </c:pt>
                <c:pt idx="17">
                  <c:v>145.69999999999999</c:v>
                </c:pt>
                <c:pt idx="18">
                  <c:v>144.30000000000001</c:v>
                </c:pt>
                <c:pt idx="19">
                  <c:v>136.1</c:v>
                </c:pt>
                <c:pt idx="20">
                  <c:v>136.5</c:v>
                </c:pt>
                <c:pt idx="21">
                  <c:v>132.9</c:v>
                </c:pt>
                <c:pt idx="22">
                  <c:v>115.9</c:v>
                </c:pt>
                <c:pt idx="23">
                  <c:v>101.3</c:v>
                </c:pt>
                <c:pt idx="24">
                  <c:v>82</c:v>
                </c:pt>
                <c:pt idx="25">
                  <c:v>58.9</c:v>
                </c:pt>
                <c:pt idx="26">
                  <c:v>64</c:v>
                </c:pt>
                <c:pt idx="27">
                  <c:v>71.8</c:v>
                </c:pt>
                <c:pt idx="28">
                  <c:v>87.9</c:v>
                </c:pt>
                <c:pt idx="29">
                  <c:v>90.9</c:v>
                </c:pt>
                <c:pt idx="30">
                  <c:v>94.8</c:v>
                </c:pt>
                <c:pt idx="31">
                  <c:v>96.9</c:v>
                </c:pt>
                <c:pt idx="32">
                  <c:v>107.7</c:v>
                </c:pt>
                <c:pt idx="33">
                  <c:v>110.9</c:v>
                </c:pt>
                <c:pt idx="34">
                  <c:v>117.5</c:v>
                </c:pt>
                <c:pt idx="35">
                  <c:v>117</c:v>
                </c:pt>
                <c:pt idx="36">
                  <c:v>121.6</c:v>
                </c:pt>
                <c:pt idx="37">
                  <c:v>120.2</c:v>
                </c:pt>
                <c:pt idx="38">
                  <c:v>124</c:v>
                </c:pt>
                <c:pt idx="39">
                  <c:v>121.5</c:v>
                </c:pt>
                <c:pt idx="40">
                  <c:v>118.9</c:v>
                </c:pt>
                <c:pt idx="41">
                  <c:v>115.9</c:v>
                </c:pt>
                <c:pt idx="42">
                  <c:v>114.5</c:v>
                </c:pt>
                <c:pt idx="43">
                  <c:v>115.9</c:v>
                </c:pt>
                <c:pt idx="44">
                  <c:v>121.4</c:v>
                </c:pt>
                <c:pt idx="45">
                  <c:v>106.3</c:v>
                </c:pt>
                <c:pt idx="46">
                  <c:v>110.5</c:v>
                </c:pt>
                <c:pt idx="47">
                  <c:v>113</c:v>
                </c:pt>
                <c:pt idx="48">
                  <c:v>114.5</c:v>
                </c:pt>
                <c:pt idx="49">
                  <c:v>114.9</c:v>
                </c:pt>
                <c:pt idx="50">
                  <c:v>53.1</c:v>
                </c:pt>
                <c:pt idx="51">
                  <c:v>49.3</c:v>
                </c:pt>
                <c:pt idx="52">
                  <c:v>77.400000000000006</c:v>
                </c:pt>
                <c:pt idx="53">
                  <c:v>97.2</c:v>
                </c:pt>
                <c:pt idx="54">
                  <c:v>103.5</c:v>
                </c:pt>
                <c:pt idx="55">
                  <c:v>113.2</c:v>
                </c:pt>
                <c:pt idx="56">
                  <c:v>116.4</c:v>
                </c:pt>
                <c:pt idx="57">
                  <c:v>127.5</c:v>
                </c:pt>
                <c:pt idx="58">
                  <c:v>113.5</c:v>
                </c:pt>
                <c:pt idx="59">
                  <c:v>127.8</c:v>
                </c:pt>
                <c:pt idx="60">
                  <c:v>129.9</c:v>
                </c:pt>
                <c:pt idx="61">
                  <c:v>129.80000000000001</c:v>
                </c:pt>
                <c:pt idx="62">
                  <c:v>128</c:v>
                </c:pt>
                <c:pt idx="63">
                  <c:v>134.1</c:v>
                </c:pt>
                <c:pt idx="64">
                  <c:v>119.9</c:v>
                </c:pt>
                <c:pt idx="65">
                  <c:v>117.9</c:v>
                </c:pt>
                <c:pt idx="66">
                  <c:v>117.2</c:v>
                </c:pt>
                <c:pt idx="67">
                  <c:v>114.1</c:v>
                </c:pt>
                <c:pt idx="68">
                  <c:v>104.7</c:v>
                </c:pt>
                <c:pt idx="69">
                  <c:v>104.5</c:v>
                </c:pt>
                <c:pt idx="70">
                  <c:v>102.9</c:v>
                </c:pt>
                <c:pt idx="71">
                  <c:v>106.9</c:v>
                </c:pt>
                <c:pt idx="72">
                  <c:v>109.4</c:v>
                </c:pt>
                <c:pt idx="73">
                  <c:v>112.4</c:v>
                </c:pt>
                <c:pt idx="74">
                  <c:v>109.8</c:v>
                </c:pt>
                <c:pt idx="75">
                  <c:v>116.2</c:v>
                </c:pt>
                <c:pt idx="76">
                  <c:v>113.7</c:v>
                </c:pt>
                <c:pt idx="77">
                  <c:v>115.1</c:v>
                </c:pt>
                <c:pt idx="78">
                  <c:v>115</c:v>
                </c:pt>
                <c:pt idx="79">
                  <c:v>114.9</c:v>
                </c:pt>
                <c:pt idx="80">
                  <c:v>122.1</c:v>
                </c:pt>
                <c:pt idx="81">
                  <c:v>121</c:v>
                </c:pt>
                <c:pt idx="82">
                  <c:v>121.2</c:v>
                </c:pt>
                <c:pt idx="83">
                  <c:v>117.7</c:v>
                </c:pt>
                <c:pt idx="84">
                  <c:v>122.9</c:v>
                </c:pt>
                <c:pt idx="85">
                  <c:v>118.9</c:v>
                </c:pt>
                <c:pt idx="86">
                  <c:v>122.5</c:v>
                </c:pt>
                <c:pt idx="87">
                  <c:v>118</c:v>
                </c:pt>
                <c:pt idx="88">
                  <c:v>122.7</c:v>
                </c:pt>
                <c:pt idx="89">
                  <c:v>117.4</c:v>
                </c:pt>
                <c:pt idx="90">
                  <c:v>114</c:v>
                </c:pt>
                <c:pt idx="91">
                  <c:v>113.2</c:v>
                </c:pt>
                <c:pt idx="92">
                  <c:v>113.4</c:v>
                </c:pt>
                <c:pt idx="93">
                  <c:v>109.7</c:v>
                </c:pt>
                <c:pt idx="94">
                  <c:v>109.9</c:v>
                </c:pt>
                <c:pt idx="95">
                  <c:v>109.9</c:v>
                </c:pt>
                <c:pt idx="96">
                  <c:v>113.2</c:v>
                </c:pt>
                <c:pt idx="97">
                  <c:v>113.3</c:v>
                </c:pt>
                <c:pt idx="98">
                  <c:v>111.1</c:v>
                </c:pt>
                <c:pt idx="99">
                  <c:v>111.5</c:v>
                </c:pt>
                <c:pt idx="100">
                  <c:v>110.8</c:v>
                </c:pt>
                <c:pt idx="101">
                  <c:v>111.8</c:v>
                </c:pt>
                <c:pt idx="102">
                  <c:v>111.6</c:v>
                </c:pt>
                <c:pt idx="103">
                  <c:v>111.8</c:v>
                </c:pt>
                <c:pt idx="104">
                  <c:v>113.9</c:v>
                </c:pt>
                <c:pt idx="105">
                  <c:v>118.1</c:v>
                </c:pt>
                <c:pt idx="106">
                  <c:v>117.3</c:v>
                </c:pt>
                <c:pt idx="107">
                  <c:v>113</c:v>
                </c:pt>
                <c:pt idx="108">
                  <c:v>117.7</c:v>
                </c:pt>
                <c:pt idx="109">
                  <c:v>107.4</c:v>
                </c:pt>
                <c:pt idx="110">
                  <c:v>113.9</c:v>
                </c:pt>
                <c:pt idx="111">
                  <c:v>110.5</c:v>
                </c:pt>
                <c:pt idx="112">
                  <c:v>113.5</c:v>
                </c:pt>
                <c:pt idx="113">
                  <c:v>115.4</c:v>
                </c:pt>
                <c:pt idx="114">
                  <c:v>119.7</c:v>
                </c:pt>
                <c:pt idx="115">
                  <c:v>118.1</c:v>
                </c:pt>
                <c:pt idx="116">
                  <c:v>118.8</c:v>
                </c:pt>
                <c:pt idx="117">
                  <c:v>121.2</c:v>
                </c:pt>
                <c:pt idx="118">
                  <c:v>124.7</c:v>
                </c:pt>
                <c:pt idx="119">
                  <c:v>123.2</c:v>
                </c:pt>
                <c:pt idx="120">
                  <c:v>116.5</c:v>
                </c:pt>
                <c:pt idx="121">
                  <c:v>120</c:v>
                </c:pt>
                <c:pt idx="122">
                  <c:v>119.6</c:v>
                </c:pt>
                <c:pt idx="123">
                  <c:v>133.5</c:v>
                </c:pt>
                <c:pt idx="124">
                  <c:v>115</c:v>
                </c:pt>
                <c:pt idx="125">
                  <c:v>121.9</c:v>
                </c:pt>
                <c:pt idx="126">
                  <c:v>120.6</c:v>
                </c:pt>
                <c:pt idx="127">
                  <c:v>123.3</c:v>
                </c:pt>
                <c:pt idx="128">
                  <c:v>123.6</c:v>
                </c:pt>
                <c:pt idx="129">
                  <c:v>122.7</c:v>
                </c:pt>
                <c:pt idx="130">
                  <c:v>123.8</c:v>
                </c:pt>
                <c:pt idx="131">
                  <c:v>128.30000000000001</c:v>
                </c:pt>
                <c:pt idx="132">
                  <c:v>113.8</c:v>
                </c:pt>
                <c:pt idx="133">
                  <c:v>125.4</c:v>
                </c:pt>
                <c:pt idx="134">
                  <c:v>127.2</c:v>
                </c:pt>
                <c:pt idx="135">
                  <c:v>126.7</c:v>
                </c:pt>
                <c:pt idx="136">
                  <c:v>126.8</c:v>
                </c:pt>
                <c:pt idx="137">
                  <c:v>121.7</c:v>
                </c:pt>
                <c:pt idx="138">
                  <c:v>112.5</c:v>
                </c:pt>
                <c:pt idx="139">
                  <c:v>121.4</c:v>
                </c:pt>
                <c:pt idx="140">
                  <c:v>117.9</c:v>
                </c:pt>
                <c:pt idx="141">
                  <c:v>123</c:v>
                </c:pt>
                <c:pt idx="142">
                  <c:v>124</c:v>
                </c:pt>
                <c:pt idx="143">
                  <c:v>125.4</c:v>
                </c:pt>
                <c:pt idx="144">
                  <c:v>122</c:v>
                </c:pt>
                <c:pt idx="145">
                  <c:v>127.1</c:v>
                </c:pt>
                <c:pt idx="146">
                  <c:v>126.7</c:v>
                </c:pt>
                <c:pt idx="147">
                  <c:v>127.7</c:v>
                </c:pt>
                <c:pt idx="148">
                  <c:v>142.80000000000001</c:v>
                </c:pt>
                <c:pt idx="149">
                  <c:v>125.5</c:v>
                </c:pt>
                <c:pt idx="150">
                  <c:v>125.4</c:v>
                </c:pt>
                <c:pt idx="151">
                  <c:v>122.5</c:v>
                </c:pt>
                <c:pt idx="152">
                  <c:v>118.7</c:v>
                </c:pt>
                <c:pt idx="153">
                  <c:v>108.4</c:v>
                </c:pt>
                <c:pt idx="154">
                  <c:v>115.4</c:v>
                </c:pt>
                <c:pt idx="155">
                  <c:v>110.4</c:v>
                </c:pt>
                <c:pt idx="156">
                  <c:v>120.6</c:v>
                </c:pt>
                <c:pt idx="157">
                  <c:v>111.2</c:v>
                </c:pt>
                <c:pt idx="158">
                  <c:v>111.7</c:v>
                </c:pt>
                <c:pt idx="159">
                  <c:v>63.2</c:v>
                </c:pt>
                <c:pt idx="160">
                  <c:v>53.9</c:v>
                </c:pt>
                <c:pt idx="161">
                  <c:v>65.900000000000006</c:v>
                </c:pt>
                <c:pt idx="162">
                  <c:v>93.3</c:v>
                </c:pt>
                <c:pt idx="163">
                  <c:v>101.8</c:v>
                </c:pt>
                <c:pt idx="164">
                  <c:v>112.4</c:v>
                </c:pt>
                <c:pt idx="165">
                  <c:v>120.8</c:v>
                </c:pt>
                <c:pt idx="166">
                  <c:v>111.9</c:v>
                </c:pt>
                <c:pt idx="167">
                  <c:v>109.9</c:v>
                </c:pt>
                <c:pt idx="168">
                  <c:v>113.7</c:v>
                </c:pt>
                <c:pt idx="169">
                  <c:v>99.8</c:v>
                </c:pt>
                <c:pt idx="170">
                  <c:v>113.1</c:v>
                </c:pt>
                <c:pt idx="171">
                  <c:v>111</c:v>
                </c:pt>
                <c:pt idx="172">
                  <c:v>101.9</c:v>
                </c:pt>
                <c:pt idx="173">
                  <c:v>107.4</c:v>
                </c:pt>
                <c:pt idx="174">
                  <c:v>101.7</c:v>
                </c:pt>
                <c:pt idx="175">
                  <c:v>83.4</c:v>
                </c:pt>
                <c:pt idx="176">
                  <c:v>53.5</c:v>
                </c:pt>
                <c:pt idx="177">
                  <c:v>70.400000000000006</c:v>
                </c:pt>
                <c:pt idx="178">
                  <c:v>101.2</c:v>
                </c:pt>
                <c:pt idx="179">
                  <c:v>101.7</c:v>
                </c:pt>
                <c:pt idx="180">
                  <c:v>91.3</c:v>
                </c:pt>
                <c:pt idx="181">
                  <c:v>96.5</c:v>
                </c:pt>
                <c:pt idx="182">
                  <c:v>92.2</c:v>
                </c:pt>
                <c:pt idx="183">
                  <c:v>91.6</c:v>
                </c:pt>
                <c:pt idx="184">
                  <c:v>83.4</c:v>
                </c:pt>
                <c:pt idx="185">
                  <c:v>94.6</c:v>
                </c:pt>
                <c:pt idx="186">
                  <c:v>99.7</c:v>
                </c:pt>
                <c:pt idx="187">
                  <c:v>97.3</c:v>
                </c:pt>
                <c:pt idx="188">
                  <c:v>97.8</c:v>
                </c:pt>
                <c:pt idx="189">
                  <c:v>96</c:v>
                </c:pt>
                <c:pt idx="190">
                  <c:v>99.4</c:v>
                </c:pt>
                <c:pt idx="191">
                  <c:v>98.9</c:v>
                </c:pt>
                <c:pt idx="192">
                  <c:v>102.4</c:v>
                </c:pt>
                <c:pt idx="193">
                  <c:v>109.6</c:v>
                </c:pt>
                <c:pt idx="194">
                  <c:v>113.5</c:v>
                </c:pt>
                <c:pt idx="195">
                  <c:v>116.4</c:v>
                </c:pt>
                <c:pt idx="196">
                  <c:v>117.4</c:v>
                </c:pt>
                <c:pt idx="197">
                  <c:v>114.6</c:v>
                </c:pt>
                <c:pt idx="198">
                  <c:v>117</c:v>
                </c:pt>
                <c:pt idx="199">
                  <c:v>109.9</c:v>
                </c:pt>
                <c:pt idx="200">
                  <c:v>119.5</c:v>
                </c:pt>
                <c:pt idx="201">
                  <c:v>116.5</c:v>
                </c:pt>
                <c:pt idx="202">
                  <c:v>119.7</c:v>
                </c:pt>
                <c:pt idx="203">
                  <c:v>120.9</c:v>
                </c:pt>
                <c:pt idx="204">
                  <c:v>100.5</c:v>
                </c:pt>
                <c:pt idx="205">
                  <c:v>97.7</c:v>
                </c:pt>
                <c:pt idx="206">
                  <c:v>102.8</c:v>
                </c:pt>
                <c:pt idx="207">
                  <c:v>101.5</c:v>
                </c:pt>
                <c:pt idx="208">
                  <c:v>116.6</c:v>
                </c:pt>
                <c:pt idx="209">
                  <c:v>109.6</c:v>
                </c:pt>
                <c:pt idx="210">
                  <c:v>108.7</c:v>
                </c:pt>
                <c:pt idx="211">
                  <c:v>100.4</c:v>
                </c:pt>
                <c:pt idx="212">
                  <c:v>107.4</c:v>
                </c:pt>
                <c:pt idx="213">
                  <c:v>112.2</c:v>
                </c:pt>
                <c:pt idx="214">
                  <c:v>108.3</c:v>
                </c:pt>
                <c:pt idx="215">
                  <c:v>107.3</c:v>
                </c:pt>
                <c:pt idx="216">
                  <c:v>114.6</c:v>
                </c:pt>
                <c:pt idx="217">
                  <c:v>112.7</c:v>
                </c:pt>
                <c:pt idx="218">
                  <c:v>103.8</c:v>
                </c:pt>
                <c:pt idx="219">
                  <c:v>104.6</c:v>
                </c:pt>
                <c:pt idx="220">
                  <c:v>115.9</c:v>
                </c:pt>
              </c:numCache>
            </c:numRef>
          </c:val>
          <c:smooth val="0"/>
          <c:extLst>
            <c:ext xmlns:c16="http://schemas.microsoft.com/office/drawing/2014/chart" uri="{C3380CC4-5D6E-409C-BE32-E72D297353CC}">
              <c16:uniqueId val="{00000003-41E5-405B-8987-C0886986E401}"/>
            </c:ext>
          </c:extLst>
        </c:ser>
        <c:dLbls>
          <c:showLegendKey val="0"/>
          <c:showVal val="0"/>
          <c:showCatName val="0"/>
          <c:showSerName val="0"/>
          <c:showPercent val="0"/>
          <c:showBubbleSize val="0"/>
        </c:dLbls>
        <c:smooth val="0"/>
        <c:axId val="896965872"/>
        <c:axId val="896968752"/>
      </c:lineChart>
      <c:dateAx>
        <c:axId val="896965872"/>
        <c:scaling>
          <c:orientation val="minMax"/>
        </c:scaling>
        <c:delete val="0"/>
        <c:axPos val="b"/>
        <c:numFmt formatCode="yyyy&quot;年&quot;m&quot;月&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96968752"/>
        <c:crosses val="autoZero"/>
        <c:auto val="1"/>
        <c:lblOffset val="100"/>
        <c:baseTimeUnit val="months"/>
      </c:dateAx>
      <c:valAx>
        <c:axId val="896968752"/>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0_ ;[Red]\-#,##0\ " sourceLinked="0"/>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96965872"/>
        <c:crosses val="autoZero"/>
        <c:crossBetween val="between"/>
        <c:majorUnit val="10"/>
      </c:valAx>
      <c:spPr>
        <a:noFill/>
        <a:ln>
          <a:noFill/>
        </a:ln>
        <a:effectLst/>
      </c:spPr>
    </c:plotArea>
    <c:legend>
      <c:legendPos val="b"/>
      <c:layout>
        <c:manualLayout>
          <c:xMode val="edge"/>
          <c:yMode val="edge"/>
          <c:x val="2.7029578278894038E-2"/>
          <c:y val="0.50226947312519776"/>
          <c:w val="0.1515801239478026"/>
          <c:h val="0.2902078290797308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Reversed" id="21">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Reversed" id="21">
  <a:schemeClr val="accent1"/>
</cs:colorStyle>
</file>

<file path=xl/charts/colors5.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13</xdr:col>
      <xdr:colOff>475568</xdr:colOff>
      <xdr:row>0</xdr:row>
      <xdr:rowOff>252186</xdr:rowOff>
    </xdr:from>
    <xdr:to>
      <xdr:col>43</xdr:col>
      <xdr:colOff>517071</xdr:colOff>
      <xdr:row>34</xdr:row>
      <xdr:rowOff>9072</xdr:rowOff>
    </xdr:to>
    <xdr:graphicFrame macro="">
      <xdr:nvGraphicFramePr>
        <xdr:cNvPr id="3" name="グラフ 2">
          <a:extLst>
            <a:ext uri="{FF2B5EF4-FFF2-40B4-BE49-F238E27FC236}">
              <a16:creationId xmlns:a16="http://schemas.microsoft.com/office/drawing/2014/main" id="{2A1E9DEB-C757-4C1E-B1FF-48B1805E58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13</xdr:col>
      <xdr:colOff>502781</xdr:colOff>
      <xdr:row>0</xdr:row>
      <xdr:rowOff>0</xdr:rowOff>
    </xdr:from>
    <xdr:to>
      <xdr:col>41</xdr:col>
      <xdr:colOff>526142</xdr:colOff>
      <xdr:row>38</xdr:row>
      <xdr:rowOff>108857</xdr:rowOff>
    </xdr:to>
    <xdr:graphicFrame macro="">
      <xdr:nvGraphicFramePr>
        <xdr:cNvPr id="2" name="グラフ 1">
          <a:extLst>
            <a:ext uri="{FF2B5EF4-FFF2-40B4-BE49-F238E27FC236}">
              <a16:creationId xmlns:a16="http://schemas.microsoft.com/office/drawing/2014/main" id="{825A055D-4398-4142-9468-70A4A70A84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31752</xdr:colOff>
      <xdr:row>1</xdr:row>
      <xdr:rowOff>15875</xdr:rowOff>
    </xdr:from>
    <xdr:to>
      <xdr:col>26</xdr:col>
      <xdr:colOff>579437</xdr:colOff>
      <xdr:row>24</xdr:row>
      <xdr:rowOff>71437</xdr:rowOff>
    </xdr:to>
    <xdr:graphicFrame macro="">
      <xdr:nvGraphicFramePr>
        <xdr:cNvPr id="3" name="グラフ 2">
          <a:extLst>
            <a:ext uri="{FF2B5EF4-FFF2-40B4-BE49-F238E27FC236}">
              <a16:creationId xmlns:a16="http://schemas.microsoft.com/office/drawing/2014/main" id="{9EFB4A9C-0D47-4137-944D-B75D35B28B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134937</xdr:colOff>
      <xdr:row>25</xdr:row>
      <xdr:rowOff>7937</xdr:rowOff>
    </xdr:from>
    <xdr:to>
      <xdr:col>17</xdr:col>
      <xdr:colOff>410749</xdr:colOff>
      <xdr:row>54</xdr:row>
      <xdr:rowOff>223837</xdr:rowOff>
    </xdr:to>
    <xdr:pic>
      <xdr:nvPicPr>
        <xdr:cNvPr id="2" name="図 1">
          <a:extLst>
            <a:ext uri="{FF2B5EF4-FFF2-40B4-BE49-F238E27FC236}">
              <a16:creationId xmlns:a16="http://schemas.microsoft.com/office/drawing/2014/main" id="{0E322D36-EAEA-8FAF-A16D-3BAC719389F7}"/>
            </a:ext>
          </a:extLst>
        </xdr:cNvPr>
        <xdr:cNvPicPr>
          <a:picLocks noChangeAspect="1"/>
        </xdr:cNvPicPr>
      </xdr:nvPicPr>
      <xdr:blipFill>
        <a:blip xmlns:r="http://schemas.openxmlformats.org/officeDocument/2006/relationships" r:embed="rId2"/>
        <a:stretch>
          <a:fillRect/>
        </a:stretch>
      </xdr:blipFill>
      <xdr:spPr>
        <a:xfrm>
          <a:off x="4008437" y="5929312"/>
          <a:ext cx="6863937" cy="68913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6350</xdr:colOff>
      <xdr:row>21</xdr:row>
      <xdr:rowOff>6350</xdr:rowOff>
    </xdr:from>
    <xdr:to>
      <xdr:col>25</xdr:col>
      <xdr:colOff>508000</xdr:colOff>
      <xdr:row>42</xdr:row>
      <xdr:rowOff>101600</xdr:rowOff>
    </xdr:to>
    <xdr:graphicFrame macro="">
      <xdr:nvGraphicFramePr>
        <xdr:cNvPr id="3" name="グラフ 2">
          <a:extLst>
            <a:ext uri="{FF2B5EF4-FFF2-40B4-BE49-F238E27FC236}">
              <a16:creationId xmlns:a16="http://schemas.microsoft.com/office/drawing/2014/main" id="{012EB406-486C-4FB8-A04A-52457BBF67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1</xdr:row>
      <xdr:rowOff>0</xdr:rowOff>
    </xdr:from>
    <xdr:to>
      <xdr:col>25</xdr:col>
      <xdr:colOff>514350</xdr:colOff>
      <xdr:row>20</xdr:row>
      <xdr:rowOff>95250</xdr:rowOff>
    </xdr:to>
    <xdr:graphicFrame macro="">
      <xdr:nvGraphicFramePr>
        <xdr:cNvPr id="4" name="グラフ 3">
          <a:extLst>
            <a:ext uri="{FF2B5EF4-FFF2-40B4-BE49-F238E27FC236}">
              <a16:creationId xmlns:a16="http://schemas.microsoft.com/office/drawing/2014/main" id="{CC1D1360-4A2B-49FE-BB8F-CCE62E525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5841.561541550924" createdVersion="8" refreshedVersion="8" minRefreshableVersion="3" recordCount="569" xr:uid="{7BA7E262-45AE-4CA6-84A9-B43FAA3B5DE5}">
  <cacheSource type="worksheet">
    <worksheetSource ref="B1:H570" sheet="PD"/>
  </cacheSource>
  <cacheFields count="7">
    <cacheField name="年" numFmtId="0">
      <sharedItems containsSemiMixedTypes="0" containsString="0" containsNumber="1" containsInteger="1" minValue="1978" maxValue="2025" count="48">
        <n v="1978"/>
        <n v="1979"/>
        <n v="1980"/>
        <n v="1981"/>
        <n v="1982"/>
        <n v="1983"/>
        <n v="1984"/>
        <n v="1985"/>
        <n v="1986"/>
        <n v="1987"/>
        <n v="1988"/>
        <n v="1989"/>
        <n v="1990"/>
        <n v="1991"/>
        <n v="1992"/>
        <n v="1993"/>
        <n v="1994"/>
        <n v="1995"/>
        <n v="1996"/>
        <n v="1997"/>
        <n v="1998"/>
        <n v="1999"/>
        <n v="2000"/>
        <n v="2001"/>
        <n v="2002"/>
        <n v="2003"/>
        <n v="2004"/>
        <n v="2005"/>
        <n v="2006"/>
        <n v="2007"/>
        <n v="2008"/>
        <n v="2009"/>
        <n v="2010"/>
        <n v="2011"/>
        <n v="2012"/>
        <n v="2013"/>
        <n v="2014"/>
        <n v="2015"/>
        <n v="2016"/>
        <n v="2017"/>
        <n v="2018"/>
        <n v="2019"/>
        <n v="2020"/>
        <n v="2021"/>
        <n v="2022"/>
        <n v="2023"/>
        <n v="2024"/>
        <n v="2025"/>
      </sharedItems>
    </cacheField>
    <cacheField name="月" numFmtId="0">
      <sharedItems containsSemiMixedTypes="0" containsString="0" containsNumber="1" containsInteger="1" minValue="1" maxValue="12" count="12">
        <n v="1"/>
        <n v="2"/>
        <n v="3"/>
        <n v="4"/>
        <n v="5"/>
        <n v="6"/>
        <n v="7"/>
        <n v="8"/>
        <n v="9"/>
        <n v="10"/>
        <n v="11"/>
        <n v="12"/>
      </sharedItems>
    </cacheField>
    <cacheField name="原指数" numFmtId="0">
      <sharedItems containsSemiMixedTypes="0" containsString="0" containsNumber="1" minValue="40.6" maxValue="163"/>
    </cacheField>
    <cacheField name="季節調整済指数" numFmtId="0">
      <sharedItems containsString="0" containsBlank="1" containsNumber="1" minValue="49.3" maxValue="154.19999999999999"/>
    </cacheField>
    <cacheField name="季節指数" numFmtId="177">
      <sharedItems containsString="0" containsBlank="1" containsNumber="1" minValue="0.73276676109537286" maxValue="1.2252693437806073"/>
    </cacheField>
    <cacheField name="前月比" numFmtId="180">
      <sharedItems containsString="0" containsBlank="1" containsNumber="1" minValue="-50.647249190938503" maxValue="69.950738916256157"/>
    </cacheField>
    <cacheField name="12ヶ月" numFmtId="0">
      <sharedItems containsString="0" containsBlank="1" containsNumber="1" minValue="55.016666666666673" maxValue="149.0708333333333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9">
  <r>
    <x v="0"/>
    <x v="0"/>
    <n v="48.4"/>
    <n v="54.1"/>
    <n v="0.89463955637707948"/>
    <m/>
    <m/>
  </r>
  <r>
    <x v="0"/>
    <x v="1"/>
    <n v="49.9"/>
    <n v="52.4"/>
    <n v="0.95229007633587781"/>
    <n v="3.0991735537190035"/>
    <m/>
  </r>
  <r>
    <x v="0"/>
    <x v="2"/>
    <n v="60.2"/>
    <n v="57.1"/>
    <n v="1.054290718038529"/>
    <n v="20.641282565130268"/>
    <m/>
  </r>
  <r>
    <x v="0"/>
    <x v="3"/>
    <n v="54.7"/>
    <n v="54.2"/>
    <n v="1.0092250922509225"/>
    <n v="-9.1362126245847168"/>
    <m/>
  </r>
  <r>
    <x v="0"/>
    <x v="4"/>
    <n v="56"/>
    <n v="55.6"/>
    <n v="1.0071942446043165"/>
    <n v="2.3765996343692919"/>
    <m/>
  </r>
  <r>
    <x v="0"/>
    <x v="5"/>
    <n v="59.2"/>
    <n v="55.4"/>
    <n v="1.0685920577617329"/>
    <n v="5.7142857142857162"/>
    <m/>
  </r>
  <r>
    <x v="0"/>
    <x v="6"/>
    <n v="55.8"/>
    <n v="53.4"/>
    <n v="1.044943820224719"/>
    <n v="-5.7432432432432563"/>
    <n v="55.016666666666673"/>
  </r>
  <r>
    <x v="0"/>
    <x v="7"/>
    <n v="45.9"/>
    <n v="56.4"/>
    <n v="0.81382978723404253"/>
    <n v="-17.741935483870964"/>
    <n v="55.26250000000001"/>
  </r>
  <r>
    <x v="0"/>
    <x v="8"/>
    <n v="57.5"/>
    <n v="55"/>
    <n v="1.0454545454545454"/>
    <n v="25.272331154684103"/>
    <n v="55.375"/>
  </r>
  <r>
    <x v="0"/>
    <x v="9"/>
    <n v="58.5"/>
    <n v="54.8"/>
    <n v="1.0675182481751826"/>
    <n v="1.7391304347825987"/>
    <n v="55.383333333333333"/>
  </r>
  <r>
    <x v="0"/>
    <x v="10"/>
    <n v="59.2"/>
    <n v="55.6"/>
    <n v="1.064748201438849"/>
    <n v="1.1965811965811923"/>
    <n v="55.6875"/>
  </r>
  <r>
    <x v="0"/>
    <x v="11"/>
    <n v="54.1"/>
    <n v="54.9"/>
    <n v="0.98542805100182151"/>
    <n v="-8.6148648648648685"/>
    <n v="56.029166666666669"/>
  </r>
  <r>
    <x v="1"/>
    <x v="0"/>
    <n v="50"/>
    <n v="55.7"/>
    <n v="0.89766606822262118"/>
    <n v="-7.578558225508325"/>
    <n v="56.4"/>
  </r>
  <r>
    <x v="1"/>
    <x v="1"/>
    <n v="54.2"/>
    <n v="56.7"/>
    <n v="0.95590828924162252"/>
    <n v="8.4000000000000075"/>
    <n v="56.82500000000001"/>
  </r>
  <r>
    <x v="1"/>
    <x v="2"/>
    <n v="58.6"/>
    <n v="56"/>
    <n v="1.0464285714285715"/>
    <n v="8.1180811808118101"/>
    <n v="57.070833333333333"/>
  </r>
  <r>
    <x v="1"/>
    <x v="3"/>
    <n v="56.5"/>
    <n v="55.6"/>
    <n v="1.0161870503597121"/>
    <n v="-3.5836177474402708"/>
    <n v="57.533333333333331"/>
  </r>
  <r>
    <x v="1"/>
    <x v="4"/>
    <n v="61.5"/>
    <n v="61.5"/>
    <n v="1"/>
    <n v="8.8495575221238845"/>
    <n v="58.254166666666663"/>
  </r>
  <r>
    <x v="1"/>
    <x v="5"/>
    <n v="61.9"/>
    <n v="58.2"/>
    <n v="1.063573883161512"/>
    <n v="0.65040650406504863"/>
    <n v="58.920833333333327"/>
  </r>
  <r>
    <x v="1"/>
    <x v="6"/>
    <n v="62"/>
    <n v="58.4"/>
    <n v="1.0616438356164384"/>
    <n v="0.1615508885298933"/>
    <n v="59.533333333333324"/>
  </r>
  <r>
    <x v="1"/>
    <x v="7"/>
    <n v="49.9"/>
    <n v="62.3"/>
    <n v="0.8009630818619583"/>
    <n v="-19.516129032258068"/>
    <n v="60.337499999999999"/>
  </r>
  <r>
    <x v="1"/>
    <x v="8"/>
    <n v="59.4"/>
    <n v="56.7"/>
    <n v="1.0476190476190474"/>
    <n v="19.038076152304619"/>
    <n v="61.225000000000001"/>
  </r>
  <r>
    <x v="1"/>
    <x v="9"/>
    <n v="67.7"/>
    <n v="63.2"/>
    <n v="1.0712025316455696"/>
    <n v="13.973063973063971"/>
    <n v="62.183333333333337"/>
  </r>
  <r>
    <x v="1"/>
    <x v="10"/>
    <n v="67.3"/>
    <n v="64"/>
    <n v="1.0515625"/>
    <n v="-0.59084194977844229"/>
    <n v="62.983333333333341"/>
  </r>
  <r>
    <x v="1"/>
    <x v="11"/>
    <n v="62"/>
    <n v="62.8"/>
    <n v="0.98726114649681529"/>
    <n v="-7.8751857355126242"/>
    <n v="63.587500000000013"/>
  </r>
  <r>
    <x v="2"/>
    <x v="0"/>
    <n v="56.8"/>
    <n v="63.4"/>
    <n v="0.89589905362776023"/>
    <n v="-8.387096774193548"/>
    <n v="64.566666666666677"/>
  </r>
  <r>
    <x v="2"/>
    <x v="1"/>
    <n v="66.7"/>
    <n v="69.400000000000006"/>
    <n v="0.9610951008645533"/>
    <n v="17.42957746478875"/>
    <n v="65.220833333333331"/>
  </r>
  <r>
    <x v="2"/>
    <x v="2"/>
    <n v="67.400000000000006"/>
    <n v="65"/>
    <n v="1.0369230769230771"/>
    <n v="1.0494752623688264"/>
    <n v="65.904166666666654"/>
  </r>
  <r>
    <x v="2"/>
    <x v="3"/>
    <n v="70.7"/>
    <n v="69"/>
    <n v="1.0246376811594202"/>
    <n v="4.8961424332344183"/>
    <n v="66.754166666666677"/>
  </r>
  <r>
    <x v="2"/>
    <x v="4"/>
    <n v="66.5"/>
    <n v="66.7"/>
    <n v="0.99700149925037473"/>
    <n v="-5.9405940594059459"/>
    <n v="66.887500000000003"/>
  </r>
  <r>
    <x v="2"/>
    <x v="5"/>
    <n v="71.400000000000006"/>
    <n v="66.900000000000006"/>
    <n v="1.0672645739910314"/>
    <n v="7.3684210526315796"/>
    <n v="67.012500000000003"/>
  </r>
  <r>
    <x v="2"/>
    <x v="6"/>
    <n v="76"/>
    <n v="70.8"/>
    <n v="1.0734463276836159"/>
    <n v="6.4425770308123242"/>
    <n v="67.454166666666666"/>
  </r>
  <r>
    <x v="2"/>
    <x v="7"/>
    <n v="51.6"/>
    <n v="65.7"/>
    <n v="0.78538812785388123"/>
    <n v="-32.10526315789474"/>
    <n v="67.55416666666666"/>
  </r>
  <r>
    <x v="2"/>
    <x v="8"/>
    <n v="74.099999999999994"/>
    <n v="70.599999999999994"/>
    <n v="1.0495750708215297"/>
    <n v="43.604651162790688"/>
    <n v="67.595833333333331"/>
  </r>
  <r>
    <x v="2"/>
    <x v="9"/>
    <n v="73.400000000000006"/>
    <n v="68.2"/>
    <n v="1.0762463343108504"/>
    <n v="-0.94466936572198401"/>
    <n v="67.816666666666663"/>
  </r>
  <r>
    <x v="2"/>
    <x v="10"/>
    <n v="64.8"/>
    <n v="62"/>
    <n v="1.0451612903225806"/>
    <n v="-11.716621253406"/>
    <n v="67.850000000000009"/>
  </r>
  <r>
    <x v="2"/>
    <x v="11"/>
    <n v="67.5"/>
    <n v="68.099999999999994"/>
    <n v="0.99118942731277537"/>
    <n v="4.1666666666666741"/>
    <n v="67.875"/>
  </r>
  <r>
    <x v="3"/>
    <x v="0"/>
    <n v="61.9"/>
    <n v="69"/>
    <n v="0.89710144927536228"/>
    <n v="-8.2962962962963012"/>
    <n v="67.8"/>
  </r>
  <r>
    <x v="3"/>
    <x v="1"/>
    <n v="64"/>
    <n v="66.5"/>
    <n v="0.96240601503759393"/>
    <n v="3.3925686591276261"/>
    <n v="67.487499999999983"/>
  </r>
  <r>
    <x v="3"/>
    <x v="2"/>
    <n v="71.099999999999994"/>
    <n v="69"/>
    <n v="1.0304347826086955"/>
    <n v="11.093749999999991"/>
    <n v="67.129166666666649"/>
  </r>
  <r>
    <x v="3"/>
    <x v="3"/>
    <n v="72.3"/>
    <n v="69.8"/>
    <n v="1.0358166189111748"/>
    <n v="1.6877637130801704"/>
    <n v="66.841666666666654"/>
  </r>
  <r>
    <x v="3"/>
    <x v="4"/>
    <n v="65.7"/>
    <n v="66.5"/>
    <n v="0.98796992481203016"/>
    <n v="-9.1286307053941798"/>
    <n v="66.904166666666654"/>
  </r>
  <r>
    <x v="3"/>
    <x v="5"/>
    <n v="72.8"/>
    <n v="68.5"/>
    <n v="1.0627737226277372"/>
    <n v="10.806697108066965"/>
    <n v="67.066666666666649"/>
  </r>
  <r>
    <x v="3"/>
    <x v="6"/>
    <n v="72.8"/>
    <n v="67.2"/>
    <n v="1.0833333333333333"/>
    <n v="0"/>
    <n v="66.916666666666657"/>
  </r>
  <r>
    <x v="3"/>
    <x v="7"/>
    <n v="47.3"/>
    <n v="61.4"/>
    <n v="0.77035830618892509"/>
    <n v="-35.027472527472526"/>
    <n v="66.820833333333326"/>
  </r>
  <r>
    <x v="3"/>
    <x v="8"/>
    <n v="69.8"/>
    <n v="66"/>
    <n v="1.0575757575757576"/>
    <n v="47.568710359408037"/>
    <n v="66.987499999999997"/>
  </r>
  <r>
    <x v="3"/>
    <x v="9"/>
    <n v="70.8"/>
    <n v="65.7"/>
    <n v="1.0776255707762556"/>
    <n v="1.4326647564469885"/>
    <n v="67.00833333333334"/>
  </r>
  <r>
    <x v="3"/>
    <x v="10"/>
    <n v="68.900000000000006"/>
    <n v="66.5"/>
    <n v="1.03609022556391"/>
    <n v="-2.6836158192090287"/>
    <n v="66.837500000000006"/>
  </r>
  <r>
    <x v="3"/>
    <x v="11"/>
    <n v="67.3"/>
    <n v="67.7"/>
    <n v="0.99409158050221558"/>
    <n v="-2.3222060957910129"/>
    <n v="66.762500000000003"/>
  </r>
  <r>
    <x v="4"/>
    <x v="0"/>
    <n v="58.5"/>
    <n v="66.5"/>
    <n v="0.87969924812030076"/>
    <n v="-13.075780089153044"/>
    <n v="66.745833333333323"/>
  </r>
  <r>
    <x v="4"/>
    <x v="1"/>
    <n v="65.099999999999994"/>
    <n v="68.099999999999994"/>
    <n v="0.95594713656387664"/>
    <n v="11.282051282051263"/>
    <n v="66.837499999999991"/>
  </r>
  <r>
    <x v="4"/>
    <x v="2"/>
    <n v="74"/>
    <n v="70.400000000000006"/>
    <n v="1.0511363636363635"/>
    <n v="13.671274961597547"/>
    <n v="66.974999999999994"/>
  </r>
  <r>
    <x v="4"/>
    <x v="3"/>
    <n v="69.900000000000006"/>
    <n v="66.900000000000006"/>
    <n v="1.0448430493273542"/>
    <n v="-5.5405405405405279"/>
    <n v="66.845833333333331"/>
  </r>
  <r>
    <x v="4"/>
    <x v="4"/>
    <n v="64"/>
    <n v="65.900000000000006"/>
    <n v="0.97116843702579658"/>
    <n v="-8.4406294706724001"/>
    <n v="66.683333333333337"/>
  </r>
  <r>
    <x v="4"/>
    <x v="5"/>
    <n v="72.7"/>
    <n v="67.3"/>
    <n v="1.0802377414561666"/>
    <n v="13.593750000000004"/>
    <n v="66.520833333333329"/>
  </r>
  <r>
    <x v="4"/>
    <x v="6"/>
    <n v="72.5"/>
    <n v="65.7"/>
    <n v="1.1035007610350076"/>
    <n v="-0.27510316368638543"/>
    <n v="66.466666666666654"/>
  </r>
  <r>
    <x v="4"/>
    <x v="7"/>
    <n v="49.8"/>
    <n v="66.099999999999994"/>
    <n v="0.75340393343419065"/>
    <n v="-31.310344827586214"/>
    <n v="66.67916666666666"/>
  </r>
  <r>
    <x v="4"/>
    <x v="8"/>
    <n v="70.599999999999994"/>
    <n v="65.7"/>
    <n v="1.0745814307458141"/>
    <n v="41.767068273092356"/>
    <n v="66.92916666666666"/>
  </r>
  <r>
    <x v="4"/>
    <x v="9"/>
    <n v="66.900000000000006"/>
    <n v="62.7"/>
    <n v="1.0669856459330145"/>
    <n v="-5.2407932011331315"/>
    <n v="67.025000000000006"/>
  </r>
  <r>
    <x v="4"/>
    <x v="10"/>
    <n v="68.900000000000006"/>
    <n v="66.5"/>
    <n v="1.03609022556391"/>
    <n v="2.9895366218236186"/>
    <n v="67.112499999999997"/>
  </r>
  <r>
    <x v="4"/>
    <x v="11"/>
    <n v="63.4"/>
    <n v="64.8"/>
    <n v="0.97839506172839508"/>
    <n v="-7.9825834542815777"/>
    <n v="67.3125"/>
  </r>
  <r>
    <x v="5"/>
    <x v="0"/>
    <n v="61.1"/>
    <n v="67.5"/>
    <n v="0.9051851851851852"/>
    <n v="-3.6277602523659302"/>
    <n v="67.475000000000009"/>
  </r>
  <r>
    <x v="5"/>
    <x v="1"/>
    <n v="67.599999999999994"/>
    <n v="67.5"/>
    <n v="1.0014814814814814"/>
    <n v="10.638297872340408"/>
    <n v="67.766666666666666"/>
  </r>
  <r>
    <x v="5"/>
    <x v="2"/>
    <n v="77.5"/>
    <n v="71.400000000000006"/>
    <n v="1.0854341736694677"/>
    <n v="14.644970414201186"/>
    <n v="68.17916666666666"/>
  </r>
  <r>
    <x v="5"/>
    <x v="3"/>
    <n v="68.7"/>
    <n v="66.900000000000006"/>
    <n v="1.0269058295964124"/>
    <n v="-11.354838709677416"/>
    <n v="68.475000000000009"/>
  </r>
  <r>
    <x v="5"/>
    <x v="4"/>
    <n v="67.3"/>
    <n v="67.8"/>
    <n v="0.99262536873156337"/>
    <n v="-2.0378457059679889"/>
    <n v="68.825000000000003"/>
  </r>
  <r>
    <x v="5"/>
    <x v="5"/>
    <n v="74.2"/>
    <n v="69.3"/>
    <n v="1.0707070707070707"/>
    <n v="10.252600297176828"/>
    <n v="69.36666666666666"/>
  </r>
  <r>
    <x v="5"/>
    <x v="6"/>
    <n v="74.900000000000006"/>
    <n v="69.8"/>
    <n v="1.0730659025787967"/>
    <n v="0.94339622641510523"/>
    <n v="69.695833333333326"/>
  </r>
  <r>
    <x v="5"/>
    <x v="7"/>
    <n v="54.4"/>
    <n v="69.8"/>
    <n v="0.77936962750716332"/>
    <n v="-27.369826435247003"/>
    <n v="69.899999999999991"/>
  </r>
  <r>
    <x v="5"/>
    <x v="8"/>
    <n v="75.900000000000006"/>
    <n v="73.3"/>
    <n v="1.0354706684856754"/>
    <n v="39.522058823529413"/>
    <n v="69.845833333333317"/>
  </r>
  <r>
    <x v="5"/>
    <x v="9"/>
    <n v="68.7"/>
    <n v="67"/>
    <n v="1.0253731343283583"/>
    <n v="-9.4861660079051386"/>
    <n v="69.666666666666671"/>
  </r>
  <r>
    <x v="5"/>
    <x v="10"/>
    <n v="75.5"/>
    <n v="72.7"/>
    <n v="1.0385144429160935"/>
    <n v="9.8981077147015881"/>
    <n v="69.908333333333331"/>
  </r>
  <r>
    <x v="5"/>
    <x v="11"/>
    <n v="69.8"/>
    <n v="72.5"/>
    <n v="0.96275862068965512"/>
    <n v="-7.5496688741721885"/>
    <n v="70.108333333333334"/>
  </r>
  <r>
    <x v="6"/>
    <x v="0"/>
    <n v="62.6"/>
    <n v="68.900000000000006"/>
    <n v="0.90856313497822927"/>
    <n v="-10.315186246418328"/>
    <n v="70.02500000000002"/>
  </r>
  <r>
    <x v="6"/>
    <x v="1"/>
    <n v="71"/>
    <n v="71"/>
    <n v="1"/>
    <n v="13.418530351437695"/>
    <n v="70.000000000000014"/>
  </r>
  <r>
    <x v="6"/>
    <x v="2"/>
    <n v="72.8"/>
    <n v="67.8"/>
    <n v="1.0737463126843658"/>
    <n v="2.5352112676056304"/>
    <n v="69.658333333333346"/>
  </r>
  <r>
    <x v="6"/>
    <x v="3"/>
    <n v="69.099999999999994"/>
    <n v="67"/>
    <n v="1.0313432835820895"/>
    <n v="-5.0824175824175866"/>
    <n v="69.404166666666654"/>
  </r>
  <r>
    <x v="6"/>
    <x v="4"/>
    <n v="72.7"/>
    <n v="72.8"/>
    <n v="0.99862637362637374"/>
    <n v="5.2098408104196858"/>
    <n v="69.358333333333334"/>
  </r>
  <r>
    <x v="6"/>
    <x v="5"/>
    <n v="73.599999999999994"/>
    <n v="69.2"/>
    <n v="1.0635838150289016"/>
    <n v="1.2379642365887067"/>
    <n v="69.033333333333331"/>
  </r>
  <r>
    <x v="6"/>
    <x v="6"/>
    <n v="73.5"/>
    <n v="68.5"/>
    <n v="1.0729927007299269"/>
    <n v="-0.13586956521738358"/>
    <n v="68.979166666666671"/>
  </r>
  <r>
    <x v="6"/>
    <x v="7"/>
    <n v="55.2"/>
    <n v="70.8"/>
    <n v="0.77966101694915257"/>
    <n v="-24.897959183673468"/>
    <n v="69.11666666666666"/>
  </r>
  <r>
    <x v="6"/>
    <x v="8"/>
    <n v="66.900000000000006"/>
    <n v="65.099999999999994"/>
    <n v="1.0276497695852536"/>
    <n v="21.195652173913039"/>
    <n v="69.354166666666671"/>
  </r>
  <r>
    <x v="6"/>
    <x v="9"/>
    <n v="71.599999999999994"/>
    <n v="69"/>
    <n v="1.0376811594202897"/>
    <n v="7.0254110612854914"/>
    <n v="69.916666666666671"/>
  </r>
  <r>
    <x v="6"/>
    <x v="10"/>
    <n v="71.5"/>
    <n v="69.099999999999994"/>
    <n v="1.0347322720694647"/>
    <n v="-0.13966480446926388"/>
    <n v="70.366666666666688"/>
  </r>
  <r>
    <x v="6"/>
    <x v="11"/>
    <n v="66"/>
    <n v="68.099999999999994"/>
    <n v="0.96916299559471375"/>
    <n v="-7.6923076923076872"/>
    <n v="70.55"/>
  </r>
  <r>
    <x v="7"/>
    <x v="0"/>
    <n v="65.099999999999994"/>
    <n v="71.400000000000006"/>
    <n v="0.91176470588235281"/>
    <n v="-1.3636363636363669"/>
    <n v="70.920833333333334"/>
  </r>
  <r>
    <x v="7"/>
    <x v="1"/>
    <n v="71.8"/>
    <n v="71.8"/>
    <n v="1"/>
    <n v="10.291858678955457"/>
    <n v="71.366666666666674"/>
  </r>
  <r>
    <x v="7"/>
    <x v="2"/>
    <n v="77.7"/>
    <n v="73.3"/>
    <n v="1.0600272851296044"/>
    <n v="8.2172701949860816"/>
    <n v="71.833333333333329"/>
  </r>
  <r>
    <x v="7"/>
    <x v="3"/>
    <n v="77.7"/>
    <n v="75.3"/>
    <n v="1.0318725099601593"/>
    <n v="0"/>
    <n v="72.633333333333326"/>
  </r>
  <r>
    <x v="7"/>
    <x v="4"/>
    <n v="74.900000000000006"/>
    <n v="74.599999999999994"/>
    <n v="1.0040214477211797"/>
    <n v="-3.6036036036036001"/>
    <n v="73.45"/>
  </r>
  <r>
    <x v="7"/>
    <x v="5"/>
    <n v="75.8"/>
    <n v="71.599999999999994"/>
    <n v="1.058659217877095"/>
    <n v="1.2016021361815676"/>
    <n v="74.13333333333334"/>
  </r>
  <r>
    <x v="7"/>
    <x v="6"/>
    <n v="80.2"/>
    <n v="74.5"/>
    <n v="1.0765100671140939"/>
    <n v="5.8047493403694084"/>
    <n v="74.775000000000006"/>
  </r>
  <r>
    <x v="7"/>
    <x v="7"/>
    <n v="59.2"/>
    <n v="75.8"/>
    <n v="0.78100263852242746"/>
    <n v="-26.184538653366584"/>
    <n v="75.225000000000009"/>
  </r>
  <r>
    <x v="7"/>
    <x v="8"/>
    <n v="74.099999999999994"/>
    <n v="72.7"/>
    <n v="1.0192572214580466"/>
    <n v="25.168918918918905"/>
    <n v="75.475000000000009"/>
  </r>
  <r>
    <x v="7"/>
    <x v="9"/>
    <n v="83.6"/>
    <n v="79.3"/>
    <n v="1.0542244640605296"/>
    <n v="12.820512820512819"/>
    <n v="75.63333333333334"/>
  </r>
  <r>
    <x v="7"/>
    <x v="10"/>
    <n v="79.099999999999994"/>
    <n v="76.7"/>
    <n v="1.0312907431551499"/>
    <n v="-5.3827751196172224"/>
    <n v="75.754166666666677"/>
  </r>
  <r>
    <x v="7"/>
    <x v="11"/>
    <n v="74.8"/>
    <n v="77"/>
    <n v="0.97142857142857142"/>
    <n v="-5.436156763590394"/>
    <n v="75.979166666666671"/>
  </r>
  <r>
    <x v="8"/>
    <x v="0"/>
    <n v="71.7"/>
    <n v="78.3"/>
    <n v="0.91570881226053646"/>
    <n v="-4.1443850267379627"/>
    <n v="76.44583333333334"/>
  </r>
  <r>
    <x v="8"/>
    <x v="1"/>
    <n v="76"/>
    <n v="76"/>
    <n v="1"/>
    <n v="5.9972105997210479"/>
    <n v="76.674999999999997"/>
  </r>
  <r>
    <x v="8"/>
    <x v="2"/>
    <n v="79.5"/>
    <n v="75.5"/>
    <n v="1.0529801324503312"/>
    <n v="4.6052631578947345"/>
    <n v="76.85833333333332"/>
  </r>
  <r>
    <x v="8"/>
    <x v="3"/>
    <n v="79.7"/>
    <n v="76.8"/>
    <n v="1.0377604166666667"/>
    <n v="0.2515723270440251"/>
    <n v="76.954166666666652"/>
  </r>
  <r>
    <x v="8"/>
    <x v="4"/>
    <n v="75.8"/>
    <n v="75.3"/>
    <n v="1.0066401062416999"/>
    <n v="-4.8933500627352693"/>
    <n v="76.516666666666666"/>
  </r>
  <r>
    <x v="8"/>
    <x v="5"/>
    <n v="80.3"/>
    <n v="76"/>
    <n v="1.0565789473684211"/>
    <n v="5.9366754617414141"/>
    <n v="76.166666666666657"/>
  </r>
  <r>
    <x v="8"/>
    <x v="6"/>
    <n v="86.9"/>
    <n v="80.900000000000006"/>
    <n v="1.0741656365883807"/>
    <n v="8.2191780821917924"/>
    <n v="76.016666666666666"/>
  </r>
  <r>
    <x v="8"/>
    <x v="7"/>
    <n v="58"/>
    <n v="74.2"/>
    <n v="0.78167115902964956"/>
    <n v="-33.256616800920604"/>
    <n v="75.904166666666669"/>
  </r>
  <r>
    <x v="8"/>
    <x v="8"/>
    <n v="79.7"/>
    <n v="78.3"/>
    <n v="1.0178799489144317"/>
    <n v="37.413793103448278"/>
    <n v="76.041666666666671"/>
  </r>
  <r>
    <x v="8"/>
    <x v="9"/>
    <n v="80.3"/>
    <n v="75.5"/>
    <n v="1.0635761589403974"/>
    <n v="0.75282308657464991"/>
    <n v="76.037500000000009"/>
  </r>
  <r>
    <x v="8"/>
    <x v="10"/>
    <n v="71.900000000000006"/>
    <n v="70.400000000000006"/>
    <n v="1.0213068181818181"/>
    <n v="-10.460772104607708"/>
    <n v="75.541666666666671"/>
  </r>
  <r>
    <x v="8"/>
    <x v="11"/>
    <n v="73.599999999999994"/>
    <n v="76"/>
    <n v="0.96842105263157885"/>
    <n v="2.3643949930458819"/>
    <n v="75.26666666666668"/>
  </r>
  <r>
    <x v="9"/>
    <x v="0"/>
    <n v="69.3"/>
    <n v="75.2"/>
    <n v="0.92154255319148926"/>
    <n v="-5.8423913043478271"/>
    <n v="75.291666666666671"/>
  </r>
  <r>
    <x v="9"/>
    <x v="1"/>
    <n v="75.7"/>
    <n v="75.900000000000006"/>
    <n v="0.997364953886693"/>
    <n v="9.2352092352092399"/>
    <n v="75.416666666666671"/>
  </r>
  <r>
    <x v="9"/>
    <x v="2"/>
    <n v="83.1"/>
    <n v="77.599999999999994"/>
    <n v="1.0708762886597938"/>
    <n v="9.7754293262879663"/>
    <n v="75.88333333333334"/>
  </r>
  <r>
    <x v="9"/>
    <x v="3"/>
    <n v="76"/>
    <n v="74.599999999999994"/>
    <n v="1.0187667560321716"/>
    <n v="-8.5439229843561897"/>
    <n v="76.420833333333334"/>
  </r>
  <r>
    <x v="9"/>
    <x v="4"/>
    <n v="67.599999999999994"/>
    <n v="69.3"/>
    <n v="0.97546897546897537"/>
    <n v="-11.052631578947381"/>
    <n v="76.941666666666663"/>
  </r>
  <r>
    <x v="9"/>
    <x v="5"/>
    <n v="81.900000000000006"/>
    <n v="78.3"/>
    <n v="1.045977011494253"/>
    <n v="21.153846153846168"/>
    <n v="77.38333333333334"/>
  </r>
  <r>
    <x v="9"/>
    <x v="6"/>
    <n v="85.9"/>
    <n v="79.099999999999994"/>
    <n v="1.0859671302149181"/>
    <n v="4.8840048840048889"/>
    <n v="77.629166666666663"/>
  </r>
  <r>
    <x v="9"/>
    <x v="7"/>
    <n v="62"/>
    <n v="79.5"/>
    <n v="0.77987421383647804"/>
    <n v="-27.823050058207222"/>
    <n v="78.016666666666666"/>
  </r>
  <r>
    <x v="9"/>
    <x v="8"/>
    <n v="86.9"/>
    <n v="82.9"/>
    <n v="1.0482509047044632"/>
    <n v="40.161290322580648"/>
    <n v="78.591666666666654"/>
  </r>
  <r>
    <x v="9"/>
    <x v="9"/>
    <n v="86"/>
    <n v="79.5"/>
    <n v="1.0817610062893082"/>
    <n v="-1.0356731875719283"/>
    <n v="79.120833333333323"/>
  </r>
  <r>
    <x v="9"/>
    <x v="10"/>
    <n v="78.7"/>
    <n v="78.7"/>
    <n v="1"/>
    <n v="-8.4883720930232549"/>
    <n v="79.5"/>
  </r>
  <r>
    <x v="9"/>
    <x v="11"/>
    <n v="77.400000000000006"/>
    <n v="79.400000000000006"/>
    <n v="0.97481108312342568"/>
    <n v="-1.6518424396442133"/>
    <n v="79.779166666666669"/>
  </r>
  <r>
    <x v="10"/>
    <x v="0"/>
    <n v="71.400000000000006"/>
    <n v="78"/>
    <n v="0.91538461538461546"/>
    <n v="-7.7519379844961271"/>
    <n v="79.870833333333351"/>
  </r>
  <r>
    <x v="10"/>
    <x v="1"/>
    <n v="82.9"/>
    <n v="82"/>
    <n v="1.0109756097560976"/>
    <n v="16.106442577030823"/>
    <n v="79.766666666666666"/>
  </r>
  <r>
    <x v="10"/>
    <x v="2"/>
    <n v="89.7"/>
    <n v="80.400000000000006"/>
    <n v="1.1156716417910448"/>
    <n v="8.2026537997587532"/>
    <n v="79.895833333333329"/>
  </r>
  <r>
    <x v="10"/>
    <x v="3"/>
    <n v="82.1"/>
    <n v="82.4"/>
    <n v="0.99635922330097071"/>
    <n v="-8.4726867335563121"/>
    <n v="80.104166666666671"/>
  </r>
  <r>
    <x v="10"/>
    <x v="4"/>
    <n v="70.599999999999994"/>
    <n v="78.3"/>
    <n v="0.90166028097062578"/>
    <n v="-14.007308160779541"/>
    <n v="80.595833333333331"/>
  </r>
  <r>
    <x v="10"/>
    <x v="5"/>
    <n v="85.6"/>
    <n v="81.7"/>
    <n v="1.047735618115055"/>
    <n v="21.246458923512755"/>
    <n v="81.266666666666666"/>
  </r>
  <r>
    <x v="10"/>
    <x v="6"/>
    <n v="84.4"/>
    <n v="81.599999999999994"/>
    <n v="1.0343137254901962"/>
    <n v="-1.4018691588784882"/>
    <n v="81.912500000000009"/>
  </r>
  <r>
    <x v="10"/>
    <x v="7"/>
    <n v="61"/>
    <n v="74"/>
    <n v="0.82432432432432434"/>
    <n v="-27.725118483412324"/>
    <n v="82.412500000000009"/>
  </r>
  <r>
    <x v="10"/>
    <x v="8"/>
    <n v="91"/>
    <n v="85.9"/>
    <n v="1.059371362048894"/>
    <n v="49.180327868852473"/>
    <n v="83.037500000000009"/>
  </r>
  <r>
    <x v="10"/>
    <x v="9"/>
    <n v="86.9"/>
    <n v="82.4"/>
    <n v="1.0546116504854368"/>
    <n v="-4.5054945054945001"/>
    <n v="83.966666666666669"/>
  </r>
  <r>
    <x v="10"/>
    <x v="10"/>
    <n v="89.6"/>
    <n v="84.9"/>
    <n v="1.055359246171967"/>
    <n v="3.1070195627157515"/>
    <n v="84.88333333333334"/>
  </r>
  <r>
    <x v="10"/>
    <x v="11"/>
    <n v="82.6"/>
    <n v="84.2"/>
    <n v="0.98099762470308782"/>
    <n v="-7.8125"/>
    <n v="86.066666666666677"/>
  </r>
  <r>
    <x v="11"/>
    <x v="0"/>
    <n v="81.7"/>
    <n v="88.9"/>
    <n v="0.91901012373453317"/>
    <n v="-1.0895883777239601"/>
    <n v="87.1875"/>
  </r>
  <r>
    <x v="11"/>
    <x v="1"/>
    <n v="84.6"/>
    <n v="83.6"/>
    <n v="1.0119617224880382"/>
    <n v="3.5495716034271707"/>
    <n v="88.491666666666674"/>
  </r>
  <r>
    <x v="11"/>
    <x v="2"/>
    <n v="103"/>
    <n v="92.8"/>
    <n v="1.1099137931034484"/>
    <n v="21.749408983451545"/>
    <n v="89.725000000000009"/>
  </r>
  <r>
    <x v="11"/>
    <x v="3"/>
    <n v="91.1"/>
    <n v="92.6"/>
    <n v="0.98380129589632825"/>
    <n v="-11.553398058252428"/>
    <n v="90.691666666666663"/>
  </r>
  <r>
    <x v="11"/>
    <x v="4"/>
    <n v="83.6"/>
    <n v="92.6"/>
    <n v="0.90280777537796975"/>
    <n v="-8.2327113062568564"/>
    <n v="91.766666666666652"/>
  </r>
  <r>
    <x v="11"/>
    <x v="5"/>
    <n v="101"/>
    <n v="97.3"/>
    <n v="1.038026721479959"/>
    <n v="20.813397129186619"/>
    <n v="92.845833333333303"/>
  </r>
  <r>
    <x v="11"/>
    <x v="6"/>
    <n v="95.9"/>
    <n v="91.8"/>
    <n v="1.0446623093681917"/>
    <n v="-5.0495049504950433"/>
    <n v="93.616666666666632"/>
  </r>
  <r>
    <x v="11"/>
    <x v="7"/>
    <n v="80.8"/>
    <n v="97.3"/>
    <n v="0.83042137718396714"/>
    <n v="-15.745568300312829"/>
    <n v="94.595833333333317"/>
  </r>
  <r>
    <x v="11"/>
    <x v="8"/>
    <n v="100.8"/>
    <n v="96.2"/>
    <n v="1.0478170478170477"/>
    <n v="24.752475247524753"/>
    <n v="95.766666666666666"/>
  </r>
  <r>
    <x v="11"/>
    <x v="9"/>
    <n v="100.3"/>
    <n v="94.2"/>
    <n v="1.0647558386411888"/>
    <n v="-0.49603174603174427"/>
    <n v="96.587499999999991"/>
  </r>
  <r>
    <x v="11"/>
    <x v="10"/>
    <n v="102"/>
    <n v="96.3"/>
    <n v="1.0591900311526481"/>
    <n v="1.6949152542372836"/>
    <n v="97.641666666666666"/>
  </r>
  <r>
    <x v="11"/>
    <x v="11"/>
    <n v="96.1"/>
    <n v="97.4"/>
    <n v="0.98665297741273084"/>
    <n v="-5.7843137254901977"/>
    <n v="98.52500000000002"/>
  </r>
  <r>
    <x v="12"/>
    <x v="0"/>
    <n v="86.7"/>
    <n v="93.4"/>
    <n v="0.92826552462526768"/>
    <n v="-9.7814776274713804"/>
    <n v="99.387500000000003"/>
  </r>
  <r>
    <x v="12"/>
    <x v="1"/>
    <n v="103.1"/>
    <n v="102.4"/>
    <n v="1.0068359374999998"/>
    <n v="18.915801614763538"/>
    <n v="100.3875"/>
  </r>
  <r>
    <x v="12"/>
    <x v="2"/>
    <n v="112.6"/>
    <n v="102.1"/>
    <n v="1.1028403525954946"/>
    <n v="9.2143549951503303"/>
    <n v="100.95"/>
  </r>
  <r>
    <x v="12"/>
    <x v="3"/>
    <n v="101.2"/>
    <n v="103.6"/>
    <n v="0.97683397683397688"/>
    <n v="-10.124333925399643"/>
    <n v="101.87500000000001"/>
  </r>
  <r>
    <x v="12"/>
    <x v="4"/>
    <n v="98.8"/>
    <n v="109.1"/>
    <n v="0.90559120073327226"/>
    <n v="-2.3715415019762931"/>
    <n v="102.91666666666667"/>
  </r>
  <r>
    <x v="12"/>
    <x v="5"/>
    <n v="107"/>
    <n v="103.9"/>
    <n v="1.0298363811357074"/>
    <n v="8.2995951417004008"/>
    <n v="103.49583333333334"/>
  </r>
  <r>
    <x v="12"/>
    <x v="6"/>
    <n v="110.6"/>
    <n v="104.4"/>
    <n v="1.0593869731800765"/>
    <n v="3.3644859813084071"/>
    <n v="104.30833333333334"/>
  </r>
  <r>
    <x v="12"/>
    <x v="7"/>
    <n v="90.1"/>
    <n v="109.2"/>
    <n v="0.82509157509157505"/>
    <n v="-18.535262206148285"/>
    <n v="104.94583333333333"/>
  </r>
  <r>
    <x v="12"/>
    <x v="8"/>
    <n v="105"/>
    <n v="100.8"/>
    <n v="1.0416666666666667"/>
    <n v="16.537180910099902"/>
    <n v="104.81249999999999"/>
  </r>
  <r>
    <x v="12"/>
    <x v="9"/>
    <n v="118.3"/>
    <n v="110.9"/>
    <n v="1.0667267808836789"/>
    <n v="12.666666666666671"/>
    <n v="104.32083333333333"/>
  </r>
  <r>
    <x v="12"/>
    <x v="10"/>
    <n v="109"/>
    <n v="102.4"/>
    <n v="1.064453125"/>
    <n v="-7.8613693998309309"/>
    <n v="103.92916666666667"/>
  </r>
  <r>
    <x v="12"/>
    <x v="11"/>
    <n v="103"/>
    <n v="104.6"/>
    <n v="0.98470363288718932"/>
    <n v="-5.5045871559633035"/>
    <n v="103.44999999999999"/>
  </r>
  <r>
    <x v="13"/>
    <x v="0"/>
    <n v="99.3"/>
    <n v="105.9"/>
    <n v="0.93767705382436251"/>
    <n v="-3.5922330097087452"/>
    <n v="103.41249999999998"/>
  </r>
  <r>
    <x v="13"/>
    <x v="1"/>
    <n v="105.8"/>
    <n v="105.4"/>
    <n v="1.0037950664136621"/>
    <n v="6.545820745216524"/>
    <n v="103.61666666666666"/>
  </r>
  <r>
    <x v="13"/>
    <x v="2"/>
    <n v="106.7"/>
    <n v="97.3"/>
    <n v="1.0966084275436794"/>
    <n v="0.85066162570888171"/>
    <n v="103.58333333333333"/>
  </r>
  <r>
    <x v="13"/>
    <x v="3"/>
    <n v="95.3"/>
    <n v="98.5"/>
    <n v="0.96751269035532994"/>
    <n v="-10.68416119962512"/>
    <n v="103.60416666666669"/>
  </r>
  <r>
    <x v="13"/>
    <x v="4"/>
    <n v="95.3"/>
    <n v="104.9"/>
    <n v="0.90848427073403237"/>
    <n v="0"/>
    <n v="103.91666666666667"/>
  </r>
  <r>
    <x v="13"/>
    <x v="5"/>
    <n v="99"/>
    <n v="96.8"/>
    <n v="1.0227272727272727"/>
    <n v="3.8824763903462678"/>
    <n v="104.50833333333337"/>
  </r>
  <r>
    <x v="13"/>
    <x v="6"/>
    <n v="117.7"/>
    <n v="109.4"/>
    <n v="1.0758683729433272"/>
    <n v="18.888888888888889"/>
    <n v="104.97083333333335"/>
  </r>
  <r>
    <x v="13"/>
    <x v="7"/>
    <n v="87.9"/>
    <n v="106.6"/>
    <n v="0.82457786116322707"/>
    <n v="-25.318606627017836"/>
    <n v="105.19166666666666"/>
  </r>
  <r>
    <x v="13"/>
    <x v="8"/>
    <n v="106.4"/>
    <n v="102.5"/>
    <n v="1.0380487804878049"/>
    <n v="21.046643913538119"/>
    <n v="105.64166666666665"/>
  </r>
  <r>
    <x v="13"/>
    <x v="9"/>
    <n v="117.4"/>
    <n v="109.7"/>
    <n v="1.0701914311759344"/>
    <n v="10.338345864661648"/>
    <n v="106.375"/>
  </r>
  <r>
    <x v="13"/>
    <x v="10"/>
    <n v="117.4"/>
    <n v="110.1"/>
    <n v="1.0663033605812899"/>
    <n v="0"/>
    <n v="106.58749999999999"/>
  </r>
  <r>
    <x v="13"/>
    <x v="11"/>
    <n v="108.8"/>
    <n v="110.1"/>
    <n v="0.98819255222524982"/>
    <n v="-7.3253833049403809"/>
    <n v="106.92083333333331"/>
  </r>
  <r>
    <x v="14"/>
    <x v="0"/>
    <n v="104.6"/>
    <n v="111.1"/>
    <n v="0.94149414941494147"/>
    <n v="-3.8602941176470562"/>
    <n v="107.24166666666666"/>
  </r>
  <r>
    <x v="14"/>
    <x v="1"/>
    <n v="105.8"/>
    <n v="105.3"/>
    <n v="1.0047483380816715"/>
    <n v="1.1472275334608151"/>
    <n v="106.84166666666668"/>
  </r>
  <r>
    <x v="14"/>
    <x v="2"/>
    <n v="117.5"/>
    <n v="107.8"/>
    <n v="1.0899814471243043"/>
    <n v="11.058601134215507"/>
    <n v="106.86250000000001"/>
  </r>
  <r>
    <x v="14"/>
    <x v="3"/>
    <n v="102.1"/>
    <n v="106.2"/>
    <n v="0.96139359698681726"/>
    <n v="-13.106382978723408"/>
    <n v="106.75"/>
  </r>
  <r>
    <x v="14"/>
    <x v="4"/>
    <n v="93.6"/>
    <n v="102.8"/>
    <n v="0.91050583657587547"/>
    <n v="-8.32517140058766"/>
    <n v="105.98333333333333"/>
  </r>
  <r>
    <x v="14"/>
    <x v="5"/>
    <n v="108.7"/>
    <n v="106.7"/>
    <n v="1.0187441424554826"/>
    <n v="16.132478632478641"/>
    <n v="105.31666666666668"/>
  </r>
  <r>
    <x v="14"/>
    <x v="6"/>
    <n v="115.7"/>
    <n v="106.1"/>
    <n v="1.0904806786050896"/>
    <n v="6.4397424103035839"/>
    <n v="104.60416666666669"/>
  </r>
  <r>
    <x v="14"/>
    <x v="7"/>
    <n v="80.3"/>
    <n v="98.3"/>
    <n v="0.81688708036622582"/>
    <n v="-30.596369922212617"/>
    <n v="104.50833333333334"/>
  </r>
  <r>
    <x v="14"/>
    <x v="8"/>
    <n v="114.5"/>
    <n v="110.3"/>
    <n v="1.0380779691749773"/>
    <n v="42.590286425902882"/>
    <n v="105.09166666666665"/>
  </r>
  <r>
    <x v="14"/>
    <x v="9"/>
    <n v="106.6"/>
    <n v="99.3"/>
    <n v="1.0735146022155084"/>
    <n v="-6.899563318777302"/>
    <n v="105.19999999999997"/>
  </r>
  <r>
    <x v="14"/>
    <x v="10"/>
    <n v="109.8"/>
    <n v="102.7"/>
    <n v="1.0691333982473223"/>
    <n v="3.0018761726078758"/>
    <n v="104.85833333333331"/>
  </r>
  <r>
    <x v="14"/>
    <x v="11"/>
    <n v="100.4"/>
    <n v="101.6"/>
    <n v="0.98818897637795289"/>
    <n v="-8.5610200364298663"/>
    <n v="104.48333333333333"/>
  </r>
  <r>
    <x v="15"/>
    <x v="0"/>
    <n v="95.9"/>
    <n v="106.9"/>
    <n v="0.89710009354536946"/>
    <n v="-4.4820717131474064"/>
    <n v="103.90000000000002"/>
  </r>
  <r>
    <x v="15"/>
    <x v="1"/>
    <n v="112.2"/>
    <n v="106.1"/>
    <n v="1.0574929311969841"/>
    <n v="16.996871741397278"/>
    <n v="103.52083333333336"/>
  </r>
  <r>
    <x v="15"/>
    <x v="2"/>
    <n v="125.1"/>
    <n v="102.1"/>
    <n v="1.2252693437806073"/>
    <n v="11.497326203208559"/>
    <n v="103.27916666666668"/>
  </r>
  <r>
    <x v="15"/>
    <x v="3"/>
    <n v="97.1"/>
    <n v="101.5"/>
    <n v="0.95665024630541862"/>
    <n v="-22.382094324540368"/>
    <n v="102.8125"/>
  </r>
  <r>
    <x v="15"/>
    <x v="4"/>
    <n v="90.4"/>
    <n v="105.5"/>
    <n v="0.85687203791469202"/>
    <n v="-6.9001029866117332"/>
    <n v="102.35000000000001"/>
  </r>
  <r>
    <x v="15"/>
    <x v="5"/>
    <n v="102.9"/>
    <n v="99.6"/>
    <n v="1.0331325301204821"/>
    <n v="13.827433628318575"/>
    <n v="101.67083333333335"/>
  </r>
  <r>
    <x v="15"/>
    <x v="6"/>
    <n v="107.5"/>
    <n v="101"/>
    <n v="1.0643564356435644"/>
    <n v="4.4703595724003842"/>
    <n v="100.81666666666668"/>
  </r>
  <r>
    <x v="15"/>
    <x v="7"/>
    <n v="79.400000000000006"/>
    <n v="102.1"/>
    <n v="0.77766895200783559"/>
    <n v="-26.139534883720927"/>
    <n v="99.879166666666649"/>
  </r>
  <r>
    <x v="15"/>
    <x v="8"/>
    <n v="109.6"/>
    <n v="101.4"/>
    <n v="1.0808678500986193"/>
    <n v="38.035264483627195"/>
    <n v="98.91249999999998"/>
  </r>
  <r>
    <x v="15"/>
    <x v="9"/>
    <n v="100.3"/>
    <n v="100.5"/>
    <n v="0.99800995024875616"/>
    <n v="-8.485401459854014"/>
    <n v="98.145833333333329"/>
  </r>
  <r>
    <x v="15"/>
    <x v="10"/>
    <n v="105"/>
    <n v="98"/>
    <n v="1.0714285714285714"/>
    <n v="4.6859421734795736"/>
    <n v="97.266666666666666"/>
  </r>
  <r>
    <x v="15"/>
    <x v="11"/>
    <n v="88.9"/>
    <n v="91.8"/>
    <n v="0.96840958605664496"/>
    <n v="-15.333333333333332"/>
    <n v="96.745833333333337"/>
  </r>
  <r>
    <x v="16"/>
    <x v="0"/>
    <n v="86.9"/>
    <n v="92.9"/>
    <n v="0.93541442411194831"/>
    <n v="-2.2497187851518552"/>
    <n v="96.345833333333346"/>
  </r>
  <r>
    <x v="16"/>
    <x v="1"/>
    <n v="98.7"/>
    <n v="93.1"/>
    <n v="1.0601503759398496"/>
    <n v="13.578826237054088"/>
    <n v="95.741666666666674"/>
  </r>
  <r>
    <x v="16"/>
    <x v="2"/>
    <n v="115.4"/>
    <n v="96"/>
    <n v="1.2020833333333334"/>
    <n v="16.919959473150968"/>
    <n v="95.208333333333329"/>
  </r>
  <r>
    <x v="16"/>
    <x v="3"/>
    <n v="88.4"/>
    <n v="95.3"/>
    <n v="0.92759706190975877"/>
    <n v="-23.396880415944544"/>
    <n v="94.716666666666683"/>
  </r>
  <r>
    <x v="16"/>
    <x v="4"/>
    <n v="78"/>
    <n v="88.7"/>
    <n v="0.87936865839909806"/>
    <n v="-11.764705882352944"/>
    <n v="94.420833333333334"/>
  </r>
  <r>
    <x v="16"/>
    <x v="5"/>
    <n v="102.8"/>
    <n v="99.1"/>
    <n v="1.0373360242179617"/>
    <n v="31.794871794871792"/>
    <n v="94.479166666666671"/>
  </r>
  <r>
    <x v="16"/>
    <x v="6"/>
    <n v="98"/>
    <n v="94.5"/>
    <n v="1.037037037037037"/>
    <n v="-4.6692607003890991"/>
    <n v="94.479166666666671"/>
  </r>
  <r>
    <x v="16"/>
    <x v="7"/>
    <n v="74.400000000000006"/>
    <n v="93.6"/>
    <n v="0.79487179487179493"/>
    <n v="-24.081632653061213"/>
    <n v="94.49166666666666"/>
  </r>
  <r>
    <x v="16"/>
    <x v="8"/>
    <n v="101.8"/>
    <n v="94.5"/>
    <n v="1.0772486772486771"/>
    <n v="36.827956989247298"/>
    <n v="94.770833333333329"/>
  </r>
  <r>
    <x v="16"/>
    <x v="9"/>
    <n v="96.3"/>
    <n v="96.1"/>
    <n v="1.0020811654526536"/>
    <n v="-5.4027504911591357"/>
    <n v="95.154166666666654"/>
  </r>
  <r>
    <x v="16"/>
    <x v="10"/>
    <n v="101.9"/>
    <n v="95.5"/>
    <n v="1.0670157068062829"/>
    <n v="5.8151609553478867"/>
    <n v="95.600000000000009"/>
  </r>
  <r>
    <x v="16"/>
    <x v="11"/>
    <n v="93.4"/>
    <n v="98.8"/>
    <n v="0.94534412955465597"/>
    <n v="-8.3415112855740876"/>
    <n v="95.479166666666671"/>
  </r>
  <r>
    <x v="17"/>
    <x v="0"/>
    <n v="82.4"/>
    <n v="90.2"/>
    <n v="0.91352549889135259"/>
    <n v="-11.777301927194861"/>
    <n v="95.024999999999991"/>
  </r>
  <r>
    <x v="17"/>
    <x v="1"/>
    <n v="103.5"/>
    <n v="94.4"/>
    <n v="1.0963983050847457"/>
    <n v="25.606796116504849"/>
    <n v="94.766666666666666"/>
  </r>
  <r>
    <x v="17"/>
    <x v="2"/>
    <n v="117.3"/>
    <n v="96.9"/>
    <n v="1.2105263157894737"/>
    <n v="13.33333333333333"/>
    <n v="94.350000000000009"/>
  </r>
  <r>
    <x v="17"/>
    <x v="3"/>
    <n v="95.7"/>
    <n v="104.1"/>
    <n v="0.9193083573487032"/>
    <n v="-18.41432225063938"/>
    <n v="93.766666666666666"/>
  </r>
  <r>
    <x v="17"/>
    <x v="4"/>
    <n v="81.400000000000006"/>
    <n v="90.3"/>
    <n v="0.90143964562569223"/>
    <n v="-14.942528735632177"/>
    <n v="93.237500000000011"/>
  </r>
  <r>
    <x v="17"/>
    <x v="5"/>
    <n v="96.5"/>
    <n v="92.7"/>
    <n v="1.0409924487594391"/>
    <n v="18.550368550368535"/>
    <n v="92.637499999999989"/>
  </r>
  <r>
    <x v="17"/>
    <x v="6"/>
    <n v="93.4"/>
    <n v="89.5"/>
    <n v="1.0435754189944135"/>
    <n v="-3.2124352331606154"/>
    <n v="92.404166666666654"/>
  </r>
  <r>
    <x v="17"/>
    <x v="7"/>
    <n v="72.8"/>
    <n v="92.8"/>
    <n v="0.78448275862068961"/>
    <n v="-22.055674518201297"/>
    <n v="92.487499999999997"/>
  </r>
  <r>
    <x v="17"/>
    <x v="8"/>
    <n v="93.4"/>
    <n v="87.7"/>
    <n v="1.0649942987457242"/>
    <n v="28.296703296703306"/>
    <n v="91.979166666666686"/>
  </r>
  <r>
    <x v="17"/>
    <x v="9"/>
    <n v="90.7"/>
    <n v="87.7"/>
    <n v="1.0342075256556442"/>
    <n v="-2.8907922912205564"/>
    <n v="91.029166666666654"/>
  </r>
  <r>
    <x v="17"/>
    <x v="10"/>
    <n v="94.8"/>
    <n v="89.7"/>
    <n v="1.0568561872909699"/>
    <n v="4.5203969128996713"/>
    <n v="90.712499999999991"/>
  </r>
  <r>
    <x v="17"/>
    <x v="11"/>
    <n v="86.1"/>
    <n v="91.8"/>
    <n v="0.93790849673202614"/>
    <n v="-9.1772151898734222"/>
    <n v="90.545833333333348"/>
  </r>
  <r>
    <x v="18"/>
    <x v="0"/>
    <n v="84.1"/>
    <n v="89.5"/>
    <n v="0.9396648044692737"/>
    <n v="-2.3228803716608626"/>
    <n v="90.712499999999977"/>
  </r>
  <r>
    <x v="18"/>
    <x v="1"/>
    <n v="103.8"/>
    <n v="92.6"/>
    <n v="1.1209503239740821"/>
    <n v="23.424494649227114"/>
    <n v="91.066666666666663"/>
  </r>
  <r>
    <x v="18"/>
    <x v="2"/>
    <n v="104.8"/>
    <n v="91.1"/>
    <n v="1.150384193194292"/>
    <n v="0.9633911368015502"/>
    <n v="91.412500000000009"/>
  </r>
  <r>
    <x v="18"/>
    <x v="3"/>
    <n v="85.4"/>
    <n v="90.4"/>
    <n v="0.94469026548672563"/>
    <n v="-18.511450381679385"/>
    <n v="92.61666666666666"/>
  </r>
  <r>
    <x v="18"/>
    <x v="4"/>
    <n v="84.1"/>
    <n v="90.9"/>
    <n v="0.92519251925192503"/>
    <n v="-1.5222482435597318"/>
    <n v="93.875"/>
  </r>
  <r>
    <x v="18"/>
    <x v="5"/>
    <n v="89.8"/>
    <n v="90.4"/>
    <n v="0.99336283185840701"/>
    <n v="6.7776456599286661"/>
    <n v="94.74166666666666"/>
  </r>
  <r>
    <x v="18"/>
    <x v="6"/>
    <n v="104.1"/>
    <n v="93.9"/>
    <n v="1.1086261980830669"/>
    <n v="15.924276169265038"/>
    <n v="95.987499999999997"/>
  </r>
  <r>
    <x v="18"/>
    <x v="7"/>
    <n v="70.599999999999994"/>
    <n v="93.1"/>
    <n v="0.7583243823845327"/>
    <n v="-32.180595581171957"/>
    <n v="96.954166666666666"/>
  </r>
  <r>
    <x v="18"/>
    <x v="8"/>
    <n v="103.9"/>
    <n v="100.7"/>
    <n v="1.0317775571002978"/>
    <n v="47.167138810198317"/>
    <n v="97.887500000000003"/>
  </r>
  <r>
    <x v="18"/>
    <x v="9"/>
    <n v="109.1"/>
    <n v="102"/>
    <n v="1.0696078431372549"/>
    <n v="5.004812319537999"/>
    <n v="99.454166666666694"/>
  </r>
  <r>
    <x v="18"/>
    <x v="10"/>
    <n v="106.6"/>
    <n v="101.6"/>
    <n v="1.0492125984251968"/>
    <n v="-2.2914757103574712"/>
    <n v="101"/>
  </r>
  <r>
    <x v="18"/>
    <x v="11"/>
    <n v="95.1"/>
    <n v="101"/>
    <n v="0.94158415841584153"/>
    <n v="-10.787992495309574"/>
    <n v="102.84583333333336"/>
  </r>
  <r>
    <x v="19"/>
    <x v="0"/>
    <n v="105"/>
    <n v="111.6"/>
    <n v="0.94086021505376349"/>
    <n v="10.410094637223978"/>
    <n v="104.50833333333334"/>
  </r>
  <r>
    <x v="19"/>
    <x v="1"/>
    <n v="106.1"/>
    <n v="97.9"/>
    <n v="1.0837589376915218"/>
    <n v="1.0476190476190528"/>
    <n v="105.43333333333334"/>
  </r>
  <r>
    <x v="19"/>
    <x v="2"/>
    <n v="124.9"/>
    <n v="108.8"/>
    <n v="1.1479779411764706"/>
    <n v="17.719132893496713"/>
    <n v="105.95416666666667"/>
  </r>
  <r>
    <x v="19"/>
    <x v="3"/>
    <n v="102.9"/>
    <n v="109.4"/>
    <n v="0.94058500914076781"/>
    <n v="-17.614091273018417"/>
    <n v="106.17916666666666"/>
  </r>
  <r>
    <x v="19"/>
    <x v="4"/>
    <n v="103.7"/>
    <n v="112.9"/>
    <n v="0.91851195748449954"/>
    <n v="0.77745383867833251"/>
    <n v="105.8625"/>
  </r>
  <r>
    <x v="19"/>
    <x v="5"/>
    <n v="114.5"/>
    <n v="111.5"/>
    <n v="1.0269058295964126"/>
    <n v="10.414657666345217"/>
    <n v="105.675"/>
  </r>
  <r>
    <x v="19"/>
    <x v="6"/>
    <n v="119.3"/>
    <n v="109.7"/>
    <n v="1.0875113947128532"/>
    <n v="4.1921397379912628"/>
    <n v="105.51666666666664"/>
  </r>
  <r>
    <x v="19"/>
    <x v="7"/>
    <n v="77.599999999999994"/>
    <n v="105.9"/>
    <n v="0.73276676109537286"/>
    <n v="-34.953897736797991"/>
    <n v="105.37083333333334"/>
  </r>
  <r>
    <x v="19"/>
    <x v="8"/>
    <n v="109.4"/>
    <n v="103.5"/>
    <n v="1.0570048309178746"/>
    <n v="40.979381443298976"/>
    <n v="105.08333333333333"/>
  </r>
  <r>
    <x v="19"/>
    <x v="9"/>
    <n v="109"/>
    <n v="101.4"/>
    <n v="1.0749506903353057"/>
    <n v="-0.36563071297989191"/>
    <n v="104.12916666666668"/>
  </r>
  <r>
    <x v="19"/>
    <x v="10"/>
    <n v="99.1"/>
    <n v="100.3"/>
    <n v="0.98803589232303091"/>
    <n v="-9.0825688073394524"/>
    <n v="102.81666666666666"/>
  </r>
  <r>
    <x v="19"/>
    <x v="11"/>
    <n v="98.1"/>
    <n v="101.8"/>
    <n v="0.96365422396856582"/>
    <n v="-1.0090817356205872"/>
    <n v="101.65833333333335"/>
  </r>
  <r>
    <x v="20"/>
    <x v="0"/>
    <n v="98.2"/>
    <n v="102.8"/>
    <n v="0.95525291828793779"/>
    <n v="0.10193679918450993"/>
    <n v="100.92083333333335"/>
  </r>
  <r>
    <x v="20"/>
    <x v="1"/>
    <n v="109.4"/>
    <n v="101.6"/>
    <n v="1.0767716535433072"/>
    <n v="11.405295315682284"/>
    <n v="100.3875"/>
  </r>
  <r>
    <x v="20"/>
    <x v="2"/>
    <n v="114.7"/>
    <n v="97.1"/>
    <n v="1.1812564366632339"/>
    <n v="4.8446069469835429"/>
    <n v="100.07083333333334"/>
  </r>
  <r>
    <x v="20"/>
    <x v="3"/>
    <n v="90.2"/>
    <n v="97"/>
    <n v="0.92989690721649487"/>
    <n v="-21.36006974716652"/>
    <n v="100.12083333333334"/>
  </r>
  <r>
    <x v="20"/>
    <x v="4"/>
    <n v="84.9"/>
    <n v="97.9"/>
    <n v="0.86721144024514807"/>
    <n v="-5.8758314855875788"/>
    <n v="100.575"/>
  </r>
  <r>
    <x v="20"/>
    <x v="5"/>
    <n v="105.5"/>
    <n v="100.1"/>
    <n v="1.0539460539460539"/>
    <n v="24.263839811542987"/>
    <n v="100.8125"/>
  </r>
  <r>
    <x v="20"/>
    <x v="6"/>
    <n v="110.6"/>
    <n v="100.8"/>
    <n v="1.0972222222222221"/>
    <n v="4.8341232227488096"/>
    <n v="100.67083333333333"/>
  </r>
  <r>
    <x v="20"/>
    <x v="7"/>
    <n v="73.5"/>
    <n v="98.2"/>
    <n v="0.74847250509164964"/>
    <n v="-33.544303797468359"/>
    <n v="100.49583333333334"/>
  </r>
  <r>
    <x v="20"/>
    <x v="8"/>
    <n v="105.9"/>
    <n v="100.8"/>
    <n v="1.0505952380952381"/>
    <n v="44.081632653061241"/>
    <n v="100.72083333333332"/>
  </r>
  <r>
    <x v="20"/>
    <x v="9"/>
    <n v="113.7"/>
    <n v="105.2"/>
    <n v="1.0807984790874525"/>
    <n v="7.3654390934844161"/>
    <n v="100.8625"/>
  </r>
  <r>
    <x v="20"/>
    <x v="10"/>
    <n v="105.3"/>
    <n v="102.3"/>
    <n v="1.0293255131964809"/>
    <n v="-7.3878627968337778"/>
    <n v="100.76666666666669"/>
  </r>
  <r>
    <x v="20"/>
    <x v="11"/>
    <n v="97.6"/>
    <n v="102.5"/>
    <n v="0.95219512195121947"/>
    <n v="-7.312440645773977"/>
    <n v="100.78750000000001"/>
  </r>
  <r>
    <x v="21"/>
    <x v="0"/>
    <n v="95.3"/>
    <n v="103.1"/>
    <n v="0.92434529582929192"/>
    <n v="-2.3565573770491732"/>
    <n v="100.62083333333332"/>
  </r>
  <r>
    <x v="21"/>
    <x v="1"/>
    <n v="108.1"/>
    <n v="100.7"/>
    <n v="1.0734856007944389"/>
    <n v="13.431269674711444"/>
    <n v="100.8"/>
  </r>
  <r>
    <x v="21"/>
    <x v="2"/>
    <n v="121.4"/>
    <n v="102.1"/>
    <n v="1.189030362389814"/>
    <n v="12.303422756706773"/>
    <n v="101.5625"/>
  </r>
  <r>
    <x v="21"/>
    <x v="3"/>
    <n v="86.9"/>
    <n v="93.2"/>
    <n v="0.93240343347639487"/>
    <n v="-28.418451400329491"/>
    <n v="101.72916666666664"/>
  </r>
  <r>
    <x v="21"/>
    <x v="4"/>
    <n v="85.9"/>
    <n v="101.8"/>
    <n v="0.84381139489194512"/>
    <n v="-1.1507479861910253"/>
    <n v="101.76249999999999"/>
  </r>
  <r>
    <x v="21"/>
    <x v="5"/>
    <n v="105"/>
    <n v="98.9"/>
    <n v="1.0616784630940344"/>
    <n v="22.235157159487763"/>
    <n v="102.06666666666665"/>
  </r>
  <r>
    <x v="21"/>
    <x v="6"/>
    <n v="107.1"/>
    <n v="100.3"/>
    <n v="1.0677966101694916"/>
    <n v="2.0000000000000018"/>
    <n v="102.03333333333332"/>
  </r>
  <r>
    <x v="21"/>
    <x v="7"/>
    <n v="81.3"/>
    <n v="104.1"/>
    <n v="0.78097982708933722"/>
    <n v="-24.08963585434174"/>
    <n v="102.34583333333335"/>
  </r>
  <r>
    <x v="21"/>
    <x v="8"/>
    <n v="116.4"/>
    <n v="110.9"/>
    <n v="1.0495942290351667"/>
    <n v="43.173431734317361"/>
    <n v="102.98333333333335"/>
  </r>
  <r>
    <x v="21"/>
    <x v="9"/>
    <n v="107.2"/>
    <n v="104.5"/>
    <n v="1.0258373205741627"/>
    <n v="-7.903780068728528"/>
    <n v="103.81666666666671"/>
  </r>
  <r>
    <x v="21"/>
    <x v="10"/>
    <n v="112.6"/>
    <n v="106.7"/>
    <n v="1.0552952202436738"/>
    <n v="5.0373134328358216"/>
    <n v="104.72500000000001"/>
  </r>
  <r>
    <x v="21"/>
    <x v="11"/>
    <n v="97.6"/>
    <n v="102.9"/>
    <n v="0.94849368318756067"/>
    <n v="-13.321492007104796"/>
    <n v="105.57499999999999"/>
  </r>
  <r>
    <x v="22"/>
    <x v="0"/>
    <n v="94.5"/>
    <n v="101.1"/>
    <n v="0.93471810089020779"/>
    <n v="-3.1762295081967151"/>
    <n v="106.28749999999998"/>
  </r>
  <r>
    <x v="22"/>
    <x v="1"/>
    <n v="116.4"/>
    <n v="104.1"/>
    <n v="1.1181556195965419"/>
    <n v="23.174603174603181"/>
    <n v="106.79583333333333"/>
  </r>
  <r>
    <x v="22"/>
    <x v="2"/>
    <n v="128.4"/>
    <n v="107.9"/>
    <n v="1.1899907321594068"/>
    <n v="10.309278350515472"/>
    <n v="106.61666666666667"/>
  </r>
  <r>
    <x v="22"/>
    <x v="3"/>
    <n v="99.9"/>
    <n v="110.1"/>
    <n v="0.90735694822888291"/>
    <n v="-22.196261682242991"/>
    <n v="106.25416666666668"/>
  </r>
  <r>
    <x v="22"/>
    <x v="4"/>
    <n v="94.7"/>
    <n v="107.1"/>
    <n v="0.88422035480859018"/>
    <n v="-5.2052052052052105"/>
    <n v="106.27916666666668"/>
  </r>
  <r>
    <x v="22"/>
    <x v="5"/>
    <n v="116.6"/>
    <n v="109.9"/>
    <n v="1.0609645131938124"/>
    <n v="23.125659978880677"/>
    <n v="106.41250000000001"/>
  </r>
  <r>
    <x v="22"/>
    <x v="6"/>
    <n v="112.6"/>
    <n v="108.1"/>
    <n v="1.0416281221091581"/>
    <n v="-3.4305317324185292"/>
    <n v="106.61666666666667"/>
  </r>
  <r>
    <x v="22"/>
    <x v="7"/>
    <n v="88"/>
    <n v="107.4"/>
    <n v="0.81936685288640587"/>
    <n v="-21.84724689165186"/>
    <n v="106.53750000000001"/>
  </r>
  <r>
    <x v="22"/>
    <x v="8"/>
    <n v="105.4"/>
    <n v="101.2"/>
    <n v="1.041501976284585"/>
    <n v="19.772727272727273"/>
    <n v="106.15833333333332"/>
  </r>
  <r>
    <x v="22"/>
    <x v="9"/>
    <n v="109.5"/>
    <n v="104.2"/>
    <n v="1.0508637236084453"/>
    <n v="3.8899430740037877"/>
    <n v="105.70416666666665"/>
  </r>
  <r>
    <x v="22"/>
    <x v="10"/>
    <n v="110.9"/>
    <n v="105.3"/>
    <n v="1.0531813865147199"/>
    <n v="1.2785388127853903"/>
    <n v="105.50833333333333"/>
  </r>
  <r>
    <x v="22"/>
    <x v="11"/>
    <n v="102.5"/>
    <n v="112.2"/>
    <n v="0.91354723707664887"/>
    <n v="-7.5743913435527555"/>
    <n v="105.21249999999999"/>
  </r>
  <r>
    <x v="23"/>
    <x v="0"/>
    <n v="94.5"/>
    <n v="98.3"/>
    <n v="0.96134282807731442"/>
    <n v="-7.8048780487804841"/>
    <n v="105.07916666666667"/>
  </r>
  <r>
    <x v="23"/>
    <x v="1"/>
    <n v="114.5"/>
    <n v="106.7"/>
    <n v="1.0731021555763824"/>
    <n v="21.164021164021165"/>
    <n v="105.39166666666667"/>
  </r>
  <r>
    <x v="23"/>
    <x v="2"/>
    <n v="121.2"/>
    <n v="104.2"/>
    <n v="1.1631477927063341"/>
    <n v="5.8515283842794696"/>
    <n v="105.69166666666666"/>
  </r>
  <r>
    <x v="23"/>
    <x v="3"/>
    <n v="96.2"/>
    <n v="104.8"/>
    <n v="0.91793893129770998"/>
    <n v="-20.627062706270628"/>
    <n v="106.00833333333334"/>
  </r>
  <r>
    <x v="23"/>
    <x v="4"/>
    <n v="93.7"/>
    <n v="104.4"/>
    <n v="0.89750957854406133"/>
    <n v="-2.5987525987525961"/>
    <n v="106.12916666666668"/>
  </r>
  <r>
    <x v="23"/>
    <x v="5"/>
    <n v="110.5"/>
    <n v="106.7"/>
    <n v="1.035613870665417"/>
    <n v="17.929562433297754"/>
    <n v="105.70833333333333"/>
  </r>
  <r>
    <x v="23"/>
    <x v="6"/>
    <n v="115.5"/>
    <n v="108.3"/>
    <n v="1.0664819944598338"/>
    <n v="4.5248868778280604"/>
    <n v="105.67916666666667"/>
  </r>
  <r>
    <x v="23"/>
    <x v="7"/>
    <n v="92.6"/>
    <n v="111.5"/>
    <n v="0.83049327354260083"/>
    <n v="-19.826839826839837"/>
    <n v="106.04583333333333"/>
  </r>
  <r>
    <x v="23"/>
    <x v="8"/>
    <n v="108"/>
    <n v="106.3"/>
    <n v="1.0159924741298212"/>
    <n v="16.630669546436284"/>
    <n v="106.18749999999999"/>
  </r>
  <r>
    <x v="23"/>
    <x v="9"/>
    <n v="114.5"/>
    <n v="106.7"/>
    <n v="1.0731021555763824"/>
    <n v="6.0185185185185119"/>
    <n v="106.52916666666664"/>
  </r>
  <r>
    <x v="23"/>
    <x v="10"/>
    <n v="108.8"/>
    <n v="101.2"/>
    <n v="1.075098814229249"/>
    <n v="-4.9781659388646311"/>
    <n v="107.25833333333333"/>
  </r>
  <r>
    <x v="23"/>
    <x v="11"/>
    <n v="94.5"/>
    <n v="105.7"/>
    <n v="0.89403973509933776"/>
    <n v="-13.143382352941179"/>
    <n v="107.64999999999999"/>
  </r>
  <r>
    <x v="24"/>
    <x v="0"/>
    <n v="101.8"/>
    <n v="106.4"/>
    <n v="0.95676691729323304"/>
    <n v="7.7248677248677122"/>
    <n v="107.77916666666668"/>
  </r>
  <r>
    <x v="24"/>
    <x v="1"/>
    <n v="116"/>
    <n v="108.3"/>
    <n v="1.0710987996306556"/>
    <n v="13.948919449901776"/>
    <n v="107.98333333333333"/>
  </r>
  <r>
    <x v="24"/>
    <x v="2"/>
    <n v="123.1"/>
    <n v="108.7"/>
    <n v="1.1324747010119594"/>
    <n v="6.1206896551724066"/>
    <n v="108.44999999999999"/>
  </r>
  <r>
    <x v="24"/>
    <x v="3"/>
    <n v="102.5"/>
    <n v="108.7"/>
    <n v="0.94296228150873962"/>
    <n v="-16.734362307067418"/>
    <n v="109.2"/>
  </r>
  <r>
    <x v="24"/>
    <x v="4"/>
    <n v="104.9"/>
    <n v="116.8"/>
    <n v="0.8981164383561645"/>
    <n v="2.3414634146341484"/>
    <n v="110.01666666666667"/>
  </r>
  <r>
    <x v="24"/>
    <x v="5"/>
    <n v="108.7"/>
    <n v="107.8"/>
    <n v="1.0083487940630798"/>
    <n v="3.6224976167778866"/>
    <n v="111.20833333333333"/>
  </r>
  <r>
    <x v="24"/>
    <x v="6"/>
    <n v="120.4"/>
    <n v="107.9"/>
    <n v="1.1158480074142725"/>
    <n v="10.763569457221722"/>
    <n v="112.29583333333333"/>
  </r>
  <r>
    <x v="24"/>
    <x v="7"/>
    <n v="92.6"/>
    <n v="113.7"/>
    <n v="0.81442392260334207"/>
    <n v="-23.089700996677752"/>
    <n v="112.77083333333333"/>
  </r>
  <r>
    <x v="24"/>
    <x v="8"/>
    <n v="119.2"/>
    <n v="116.3"/>
    <n v="1.0249355116079106"/>
    <n v="28.725701943844495"/>
    <n v="112.74166666666666"/>
  </r>
  <r>
    <x v="24"/>
    <x v="9"/>
    <n v="121.3"/>
    <n v="113.5"/>
    <n v="1.0687224669603523"/>
    <n v="1.7617449664429463"/>
    <n v="112.60416666666667"/>
  </r>
  <r>
    <x v="24"/>
    <x v="10"/>
    <n v="121.6"/>
    <n v="116.3"/>
    <n v="1.0455717970765261"/>
    <n v="0.24732069249793209"/>
    <n v="112.39166666666669"/>
  </r>
  <r>
    <x v="24"/>
    <x v="11"/>
    <n v="110.3"/>
    <n v="119.9"/>
    <n v="0.91993327773144284"/>
    <n v="-9.2927631578947345"/>
    <n v="112.39583333333333"/>
  </r>
  <r>
    <x v="25"/>
    <x v="0"/>
    <n v="112.1"/>
    <n v="114.9"/>
    <n v="0.97563098346388155"/>
    <n v="1.6319129646418906"/>
    <n v="112.45833333333333"/>
  </r>
  <r>
    <x v="25"/>
    <x v="1"/>
    <n v="117.1"/>
    <n v="109.7"/>
    <n v="1.0674567000911577"/>
    <n v="4.4603033006244353"/>
    <n v="112.18750000000001"/>
  </r>
  <r>
    <x v="25"/>
    <x v="2"/>
    <n v="121.3"/>
    <n v="108.8"/>
    <n v="1.114889705882353"/>
    <n v="3.5866780529462128"/>
    <n v="112.06666666666665"/>
  </r>
  <r>
    <x v="25"/>
    <x v="3"/>
    <n v="101"/>
    <n v="106.4"/>
    <n v="0.94924812030075179"/>
    <n v="-16.735366859027202"/>
    <n v="112.2375"/>
  </r>
  <r>
    <x v="25"/>
    <x v="4"/>
    <n v="101.3"/>
    <n v="112.6"/>
    <n v="0.89964476021314388"/>
    <n v="0.29702970297029729"/>
    <n v="112.03749999999998"/>
  </r>
  <r>
    <x v="25"/>
    <x v="5"/>
    <n v="112.4"/>
    <n v="110"/>
    <n v="1.021818181818182"/>
    <n v="10.957551826258637"/>
    <n v="111.625"/>
  </r>
  <r>
    <x v="25"/>
    <x v="6"/>
    <n v="118.2"/>
    <n v="110.8"/>
    <n v="1.0667870036101084"/>
    <n v="5.1601423487544373"/>
    <n v="111.425"/>
  </r>
  <r>
    <x v="25"/>
    <x v="7"/>
    <n v="88.3"/>
    <n v="111.8"/>
    <n v="0.78980322003577819"/>
    <n v="-25.296108291032148"/>
    <n v="111.48750000000001"/>
  </r>
  <r>
    <x v="25"/>
    <x v="8"/>
    <n v="120.6"/>
    <n v="112.3"/>
    <n v="1.0739091718610863"/>
    <n v="36.57984144960362"/>
    <n v="112.22500000000001"/>
  </r>
  <r>
    <x v="25"/>
    <x v="9"/>
    <n v="124"/>
    <n v="115.5"/>
    <n v="1.0735930735930737"/>
    <n v="2.8192371475953548"/>
    <n v="113.30416666666666"/>
  </r>
  <r>
    <x v="25"/>
    <x v="10"/>
    <n v="114.1"/>
    <n v="113.2"/>
    <n v="1.0079505300353355"/>
    <n v="-7.9838709677419351"/>
    <n v="113.70833333333333"/>
  </r>
  <r>
    <x v="25"/>
    <x v="11"/>
    <n v="107.9"/>
    <n v="111.7"/>
    <n v="0.9659803043867502"/>
    <n v="-5.43382997370726"/>
    <n v="114.10000000000001"/>
  </r>
  <r>
    <x v="26"/>
    <x v="0"/>
    <n v="109.7"/>
    <n v="114.8"/>
    <n v="0.95557491289198615"/>
    <n v="1.6682113067655102"/>
    <n v="114.77499999999999"/>
  </r>
  <r>
    <x v="26"/>
    <x v="1"/>
    <n v="121"/>
    <n v="115.3"/>
    <n v="1.0494362532523851"/>
    <n v="10.300820419325429"/>
    <n v="115.14583333333336"/>
  </r>
  <r>
    <x v="26"/>
    <x v="2"/>
    <n v="135.1"/>
    <n v="114.3"/>
    <n v="1.1819772528433945"/>
    <n v="11.652892561983474"/>
    <n v="115.66249999999998"/>
  </r>
  <r>
    <x v="26"/>
    <x v="3"/>
    <n v="113.1"/>
    <n v="118.2"/>
    <n v="0.95685279187817252"/>
    <n v="-16.284233900814215"/>
    <n v="115.79166666666664"/>
  </r>
  <r>
    <x v="26"/>
    <x v="4"/>
    <n v="98.9"/>
    <n v="116.8"/>
    <n v="0.84674657534246578"/>
    <n v="-12.555260831122894"/>
    <n v="115.93333333333335"/>
  </r>
  <r>
    <x v="26"/>
    <x v="5"/>
    <n v="124.2"/>
    <n v="119.1"/>
    <n v="1.0428211586901763"/>
    <n v="25.581395348837212"/>
    <n v="116.17083333333335"/>
  </r>
  <r>
    <x v="26"/>
    <x v="6"/>
    <n v="122.6"/>
    <n v="118.3"/>
    <n v="1.0363482671174979"/>
    <n v="-1.2882447665056418"/>
    <n v="116.22083333333335"/>
  </r>
  <r>
    <x v="26"/>
    <x v="7"/>
    <n v="92.8"/>
    <n v="115.9"/>
    <n v="0.80069025021570317"/>
    <n v="-24.306688417618272"/>
    <n v="116.64166666666669"/>
  </r>
  <r>
    <x v="26"/>
    <x v="8"/>
    <n v="128.5"/>
    <n v="119.6"/>
    <n v="1.0744147157190636"/>
    <n v="38.469827586206897"/>
    <n v="117.07916666666667"/>
  </r>
  <r>
    <x v="26"/>
    <x v="9"/>
    <n v="119.2"/>
    <n v="115.6"/>
    <n v="1.0311418685121108"/>
    <n v="-7.2373540856031093"/>
    <n v="117.40416666666668"/>
  </r>
  <r>
    <x v="26"/>
    <x v="10"/>
    <n v="122.3"/>
    <n v="115.9"/>
    <n v="1.0552200172562554"/>
    <n v="2.6006711409396033"/>
    <n v="117.72083333333335"/>
  </r>
  <r>
    <x v="26"/>
    <x v="11"/>
    <n v="105.4"/>
    <n v="108.4"/>
    <n v="0.97232472324723251"/>
    <n v="-13.818479149632045"/>
    <n v="117.91249999999998"/>
  </r>
  <r>
    <x v="27"/>
    <x v="0"/>
    <n v="113.4"/>
    <n v="119.2"/>
    <n v="0.95134228187919467"/>
    <n v="7.5901328273244806"/>
    <n v="117.89999999999999"/>
  </r>
  <r>
    <x v="27"/>
    <x v="1"/>
    <n v="127.4"/>
    <n v="120"/>
    <n v="1.0616666666666668"/>
    <n v="12.345679012345689"/>
    <n v="117.94166666666666"/>
  </r>
  <r>
    <x v="27"/>
    <x v="2"/>
    <n v="139.19999999999999"/>
    <n v="119.9"/>
    <n v="1.1609674728940782"/>
    <n v="9.2621664050235317"/>
    <n v="118.14999999999998"/>
  </r>
  <r>
    <x v="27"/>
    <x v="3"/>
    <n v="116.8"/>
    <n v="123.8"/>
    <n v="0.94345718901453957"/>
    <n v="-16.091954022988496"/>
    <n v="118.20833333333331"/>
  </r>
  <r>
    <x v="27"/>
    <x v="4"/>
    <n v="102.8"/>
    <n v="119.6"/>
    <n v="0.85953177257525082"/>
    <n v="-11.986301369863018"/>
    <n v="118.5"/>
  </r>
  <r>
    <x v="27"/>
    <x v="5"/>
    <n v="124.9"/>
    <n v="119.7"/>
    <n v="1.0434419381787803"/>
    <n v="21.498054474708184"/>
    <n v="119.50000000000001"/>
  </r>
  <r>
    <x v="27"/>
    <x v="6"/>
    <n v="121.6"/>
    <n v="121"/>
    <n v="1.0049586776859503"/>
    <n v="-2.6421136909527743"/>
    <n v="120.44583333333333"/>
  </r>
  <r>
    <x v="27"/>
    <x v="7"/>
    <n v="94.8"/>
    <n v="116.3"/>
    <n v="0.81513327601031815"/>
    <n v="-22.03947368421052"/>
    <n v="121.15000000000002"/>
  </r>
  <r>
    <x v="27"/>
    <x v="8"/>
    <n v="131.5"/>
    <n v="122.4"/>
    <n v="1.0743464052287581"/>
    <n v="38.713080168776372"/>
    <n v="122.125"/>
  </r>
  <r>
    <x v="27"/>
    <x v="9"/>
    <n v="117.6"/>
    <n v="114.1"/>
    <n v="1.0306748466257669"/>
    <n v="-10.570342205323202"/>
    <n v="123.03750000000001"/>
  </r>
  <r>
    <x v="27"/>
    <x v="10"/>
    <n v="130.9"/>
    <n v="123.3"/>
    <n v="1.0616382806163829"/>
    <n v="11.309523809523814"/>
    <n v="123.74166666666667"/>
  </r>
  <r>
    <x v="27"/>
    <x v="11"/>
    <n v="120.8"/>
    <n v="125.7"/>
    <n v="0.96101829753381063"/>
    <n v="-7.7158135981665428"/>
    <n v="124.69583333333334"/>
  </r>
  <r>
    <x v="28"/>
    <x v="0"/>
    <n v="120.7"/>
    <n v="127.2"/>
    <n v="0.94889937106918243"/>
    <n v="-8.2781456953640031E-2"/>
    <n v="125.73333333333333"/>
  </r>
  <r>
    <x v="28"/>
    <x v="1"/>
    <n v="137"/>
    <n v="126.9"/>
    <n v="1.0795902285263987"/>
    <n v="13.504556752278374"/>
    <n v="126.87500000000001"/>
  </r>
  <r>
    <x v="28"/>
    <x v="2"/>
    <n v="153"/>
    <n v="131.80000000000001"/>
    <n v="1.1608497723823974"/>
    <n v="11.678832116788328"/>
    <n v="127.84583333333335"/>
  </r>
  <r>
    <x v="28"/>
    <x v="3"/>
    <n v="124.9"/>
    <n v="132.30000000000001"/>
    <n v="0.94406651549508691"/>
    <n v="-18.366013071895427"/>
    <n v="129.10833333333335"/>
  </r>
  <r>
    <x v="28"/>
    <x v="4"/>
    <n v="111.6"/>
    <n v="127.8"/>
    <n v="0.87323943661971826"/>
    <n v="-10.648518815052055"/>
    <n v="130.83333333333334"/>
  </r>
  <r>
    <x v="28"/>
    <x v="5"/>
    <n v="139"/>
    <n v="132.80000000000001"/>
    <n v="1.0466867469879517"/>
    <n v="24.551971326164889"/>
    <n v="132.30000000000001"/>
  </r>
  <r>
    <x v="28"/>
    <x v="6"/>
    <n v="132.4"/>
    <n v="132.69999999999999"/>
    <n v="0.99773926149208758"/>
    <n v="-4.7482014388489198"/>
    <n v="133.4"/>
  </r>
  <r>
    <x v="28"/>
    <x v="7"/>
    <n v="111.4"/>
    <n v="136.19999999999999"/>
    <n v="0.8179148311306903"/>
    <n v="-15.861027190332322"/>
    <n v="134.12916666666669"/>
  </r>
  <r>
    <x v="28"/>
    <x v="8"/>
    <n v="138.19999999999999"/>
    <n v="129.30000000000001"/>
    <n v="1.0688321732405257"/>
    <n v="24.05745062836624"/>
    <n v="134.59166666666667"/>
  </r>
  <r>
    <x v="28"/>
    <x v="9"/>
    <n v="141.19999999999999"/>
    <n v="134.1"/>
    <n v="1.0529455630126772"/>
    <n v="2.1707670043415339"/>
    <n v="134.82916666666668"/>
  </r>
  <r>
    <x v="28"/>
    <x v="10"/>
    <n v="148.69999999999999"/>
    <n v="139.6"/>
    <n v="1.0651862464183381"/>
    <n v="5.311614730878178"/>
    <n v="135.55833333333334"/>
  </r>
  <r>
    <x v="28"/>
    <x v="11"/>
    <n v="138.19999999999999"/>
    <n v="142.9"/>
    <n v="0.96710986703988788"/>
    <n v="-7.0611970410221936"/>
    <n v="136.41249999999999"/>
  </r>
  <r>
    <x v="29"/>
    <x v="0"/>
    <n v="129.69999999999999"/>
    <n v="134.30000000000001"/>
    <n v="0.9657483246463141"/>
    <n v="-6.1505065123010123"/>
    <n v="136.49583333333334"/>
  </r>
  <r>
    <x v="29"/>
    <x v="1"/>
    <n v="145.5"/>
    <n v="137.30000000000001"/>
    <n v="1.0597232337946103"/>
    <n v="12.181958365458767"/>
    <n v="136.94583333333333"/>
  </r>
  <r>
    <x v="29"/>
    <x v="2"/>
    <n v="155.6"/>
    <n v="136.4"/>
    <n v="1.1407624633431084"/>
    <n v="6.9415807560137432"/>
    <n v="138.03749999999999"/>
  </r>
  <r>
    <x v="29"/>
    <x v="3"/>
    <n v="128"/>
    <n v="135.19999999999999"/>
    <n v="0.94674556213017758"/>
    <n v="-17.73778920308483"/>
    <n v="139.41666666666666"/>
  </r>
  <r>
    <x v="29"/>
    <x v="4"/>
    <n v="126"/>
    <n v="142.19999999999999"/>
    <n v="0.88607594936708867"/>
    <n v="-1.5625"/>
    <n v="140.89166666666668"/>
  </r>
  <r>
    <x v="29"/>
    <x v="5"/>
    <n v="145.1"/>
    <n v="141.6"/>
    <n v="1.0247175141242937"/>
    <n v="15.158730158730149"/>
    <n v="141.74999999999997"/>
  </r>
  <r>
    <x v="29"/>
    <x v="6"/>
    <n v="128.30000000000001"/>
    <n v="127"/>
    <n v="1.0102362204724411"/>
    <n v="-11.578221915920039"/>
    <n v="142.65833333333333"/>
  </r>
  <r>
    <x v="29"/>
    <x v="7"/>
    <n v="126.3"/>
    <n v="153.5"/>
    <n v="0.82280130293159603"/>
    <n v="-1.5588464536243296"/>
    <n v="143.94583333333333"/>
  </r>
  <r>
    <x v="29"/>
    <x v="8"/>
    <n v="149.5"/>
    <n v="146"/>
    <n v="1.023972602739726"/>
    <n v="18.368962787015054"/>
    <n v="144.85416666666666"/>
  </r>
  <r>
    <x v="29"/>
    <x v="9"/>
    <n v="163"/>
    <n v="151.69999999999999"/>
    <n v="1.0744891232696112"/>
    <n v="9.0301003344481536"/>
    <n v="145.41249999999999"/>
  </r>
  <r>
    <x v="29"/>
    <x v="10"/>
    <n v="162.30000000000001"/>
    <n v="148.9"/>
    <n v="1.0899932840832773"/>
    <n v="-0.42944785276073372"/>
    <n v="146.14583333333334"/>
  </r>
  <r>
    <x v="29"/>
    <x v="11"/>
    <n v="145.19999999999999"/>
    <n v="152"/>
    <n v="0.95526315789473681"/>
    <n v="-10.536044362292063"/>
    <n v="146.82916666666668"/>
  </r>
  <r>
    <x v="30"/>
    <x v="0"/>
    <n v="144.5"/>
    <n v="152.19999999999999"/>
    <n v="0.94940867279894881"/>
    <n v="-0.48209366391184227"/>
    <n v="148.38749999999999"/>
  </r>
  <r>
    <x v="30"/>
    <x v="1"/>
    <n v="161.6"/>
    <n v="154.19999999999999"/>
    <n v="1.0479896238651103"/>
    <n v="11.833910034602081"/>
    <n v="149.07083333333335"/>
  </r>
  <r>
    <x v="30"/>
    <x v="2"/>
    <n v="161.30000000000001"/>
    <n v="152.1"/>
    <n v="1.0604865220249837"/>
    <n v="-0.18564356435643026"/>
    <n v="148.57916666666668"/>
  </r>
  <r>
    <x v="30"/>
    <x v="3"/>
    <n v="135.69999999999999"/>
    <n v="149.5"/>
    <n v="0.90769230769230758"/>
    <n v="-15.871047737135779"/>
    <n v="147.94583333333335"/>
  </r>
  <r>
    <x v="30"/>
    <x v="4"/>
    <n v="135.9"/>
    <n v="153.30000000000001"/>
    <n v="0.88649706457925637"/>
    <n v="0.14738393515107973"/>
    <n v="145.42916666666667"/>
  </r>
  <r>
    <x v="30"/>
    <x v="5"/>
    <n v="151.6"/>
    <n v="145.69999999999999"/>
    <n v="1.0404941660947151"/>
    <n v="11.552612214863856"/>
    <n v="141.72499999999999"/>
  </r>
  <r>
    <x v="30"/>
    <x v="6"/>
    <n v="159.19999999999999"/>
    <n v="144.30000000000001"/>
    <n v="1.103257103257103"/>
    <n v="5.0131926121371961"/>
    <n v="136.91666666666666"/>
  </r>
  <r>
    <x v="30"/>
    <x v="7"/>
    <n v="111.8"/>
    <n v="136.1"/>
    <n v="0.82145481263776632"/>
    <n v="-29.773869346733662"/>
    <n v="129.80416666666665"/>
  </r>
  <r>
    <x v="30"/>
    <x v="8"/>
    <n v="152.19999999999999"/>
    <n v="136.5"/>
    <n v="1.1150183150183148"/>
    <n v="36.135957066189619"/>
    <n v="121.73333333333336"/>
  </r>
  <r>
    <x v="30"/>
    <x v="9"/>
    <n v="145.1"/>
    <n v="132.9"/>
    <n v="1.091798344620015"/>
    <n v="-4.6649145860709567"/>
    <n v="114.90833333333335"/>
  </r>
  <r>
    <x v="30"/>
    <x v="10"/>
    <n v="119.8"/>
    <n v="115.9"/>
    <n v="1.0336496980155305"/>
    <n v="-17.436250861474846"/>
    <n v="109.41666666666667"/>
  </r>
  <r>
    <x v="30"/>
    <x v="11"/>
    <n v="98.8"/>
    <n v="101.3"/>
    <n v="0.97532082922013819"/>
    <n v="-17.529215358931548"/>
    <n v="104.66666666666664"/>
  </r>
  <r>
    <x v="31"/>
    <x v="0"/>
    <n v="75.5"/>
    <n v="82"/>
    <n v="0.92073170731707321"/>
    <n v="-23.582995951417008"/>
    <n v="100.2083333333333"/>
  </r>
  <r>
    <x v="31"/>
    <x v="1"/>
    <n v="59.9"/>
    <n v="58.9"/>
    <n v="1.0169779286926994"/>
    <n v="-20.662251655629138"/>
    <n v="96.720833333333317"/>
  </r>
  <r>
    <x v="31"/>
    <x v="2"/>
    <n v="69.3"/>
    <n v="64"/>
    <n v="1.0828125"/>
    <n v="15.692821368948252"/>
    <n v="94.0625"/>
  </r>
  <r>
    <x v="31"/>
    <x v="3"/>
    <n v="63.9"/>
    <n v="71.8"/>
    <n v="0.88997214484679665"/>
    <n v="-7.7922077922077948"/>
    <n v="91.554166666666674"/>
  </r>
  <r>
    <x v="31"/>
    <x v="4"/>
    <n v="75.900000000000006"/>
    <n v="87.9"/>
    <n v="0.86348122866894195"/>
    <n v="18.779342723004699"/>
    <n v="90.579166666666666"/>
  </r>
  <r>
    <x v="31"/>
    <x v="5"/>
    <n v="97.6"/>
    <n v="90.9"/>
    <n v="1.0737073707370737"/>
    <n v="28.590250329380741"/>
    <n v="91.345833333333346"/>
  </r>
  <r>
    <x v="31"/>
    <x v="6"/>
    <n v="106.2"/>
    <n v="94.8"/>
    <n v="1.120253164556962"/>
    <n v="8.811475409836067"/>
    <n v="93.354166666666671"/>
  </r>
  <r>
    <x v="31"/>
    <x v="7"/>
    <n v="81.099999999999994"/>
    <n v="96.9"/>
    <n v="0.83694530443756443"/>
    <n v="-23.634651600753298"/>
    <n v="97.324999999999989"/>
  </r>
  <r>
    <x v="31"/>
    <x v="8"/>
    <n v="119.1"/>
    <n v="107.7"/>
    <n v="1.1058495821727019"/>
    <n v="46.855733662145504"/>
    <n v="102.73750000000001"/>
  </r>
  <r>
    <x v="31"/>
    <x v="9"/>
    <n v="118"/>
    <n v="110.9"/>
    <n v="1.0640216411181245"/>
    <n v="-0.92359361880771651"/>
    <n v="107.35416666666667"/>
  </r>
  <r>
    <x v="31"/>
    <x v="10"/>
    <n v="123.5"/>
    <n v="117.5"/>
    <n v="1.0510638297872341"/>
    <n v="4.6610169491525522"/>
    <n v="110.27083333333333"/>
  </r>
  <r>
    <x v="31"/>
    <x v="11"/>
    <n v="113.5"/>
    <n v="117"/>
    <n v="0.97008547008547008"/>
    <n v="-8.0971659919028323"/>
    <n v="112.55416666666666"/>
  </r>
  <r>
    <x v="32"/>
    <x v="0"/>
    <n v="109"/>
    <n v="121.6"/>
    <n v="0.89638157894736847"/>
    <n v="-3.9647577092510988"/>
    <n v="114.55"/>
  </r>
  <r>
    <x v="32"/>
    <x v="1"/>
    <n v="121.7"/>
    <n v="120.2"/>
    <n v="1.0124792013311148"/>
    <n v="11.651376146788994"/>
    <n v="116.22083333333332"/>
  </r>
  <r>
    <x v="32"/>
    <x v="2"/>
    <n v="137.4"/>
    <n v="124"/>
    <n v="1.1080645161290323"/>
    <n v="12.900575184880857"/>
    <n v="117.68749999999999"/>
  </r>
  <r>
    <x v="32"/>
    <x v="3"/>
    <n v="106.6"/>
    <n v="121.5"/>
    <n v="0.87736625514403288"/>
    <n v="-22.416302765647757"/>
    <n v="117.9875"/>
  </r>
  <r>
    <x v="32"/>
    <x v="4"/>
    <n v="103.2"/>
    <n v="118.9"/>
    <n v="0.8679562657695542"/>
    <n v="-3.1894934333958624"/>
    <n v="117.39166666666667"/>
  </r>
  <r>
    <x v="32"/>
    <x v="5"/>
    <n v="125.1"/>
    <n v="115.9"/>
    <n v="1.079378774805867"/>
    <n v="21.220930232558132"/>
    <n v="116.97500000000001"/>
  </r>
  <r>
    <x v="32"/>
    <x v="6"/>
    <n v="126.6"/>
    <n v="114.5"/>
    <n v="1.1056768558951964"/>
    <n v="1.1990407673860837"/>
    <n v="116.58333333333333"/>
  </r>
  <r>
    <x v="32"/>
    <x v="7"/>
    <n v="100.8"/>
    <n v="115.9"/>
    <n v="0.86971527178602237"/>
    <n v="-20.379146919431278"/>
    <n v="116.13333333333333"/>
  </r>
  <r>
    <x v="32"/>
    <x v="8"/>
    <n v="134.6"/>
    <n v="121.4"/>
    <n v="1.1087314662273475"/>
    <n v="33.531746031746025"/>
    <n v="112.64999999999998"/>
  </r>
  <r>
    <x v="32"/>
    <x v="9"/>
    <n v="109.7"/>
    <n v="106.3"/>
    <n v="1.0319849482596426"/>
    <n v="-18.499257057949471"/>
    <n v="106.70416666666665"/>
  </r>
  <r>
    <x v="32"/>
    <x v="10"/>
    <n v="117.5"/>
    <n v="110.5"/>
    <n v="1.0633484162895928"/>
    <n v="7.1103008204193241"/>
    <n v="102.58749999999999"/>
  </r>
  <r>
    <x v="32"/>
    <x v="11"/>
    <n v="109.5"/>
    <n v="113"/>
    <n v="0.96902654867256632"/>
    <n v="-6.8085106382978715"/>
    <n v="100.33750000000002"/>
  </r>
  <r>
    <x v="33"/>
    <x v="0"/>
    <n v="103.6"/>
    <n v="114.5"/>
    <n v="0.90480349344978162"/>
    <n v="-5.3881278538812865"/>
    <n v="98.924999999999997"/>
  </r>
  <r>
    <x v="33"/>
    <x v="1"/>
    <n v="116.3"/>
    <n v="114.9"/>
    <n v="1.0121845082680592"/>
    <n v="12.258687258687262"/>
    <n v="98.391666666666666"/>
  </r>
  <r>
    <x v="33"/>
    <x v="2"/>
    <n v="59.2"/>
    <n v="53.1"/>
    <n v="1.1148775894538607"/>
    <n v="-49.097162510748063"/>
    <n v="98.16249999999998"/>
  </r>
  <r>
    <x v="33"/>
    <x v="3"/>
    <n v="42.1"/>
    <n v="49.3"/>
    <n v="0.85395537525354981"/>
    <n v="-28.88513513513513"/>
    <n v="98.754166666666663"/>
  </r>
  <r>
    <x v="33"/>
    <x v="4"/>
    <n v="68.900000000000006"/>
    <n v="77.400000000000006"/>
    <n v="0.89018087855297157"/>
    <n v="63.657957244655591"/>
    <n v="99.7"/>
  </r>
  <r>
    <x v="33"/>
    <x v="5"/>
    <n v="105.4"/>
    <n v="97.2"/>
    <n v="1.0843621399176955"/>
    <n v="52.975326560232205"/>
    <n v="100.25416666666666"/>
  </r>
  <r>
    <x v="33"/>
    <x v="6"/>
    <n v="112.4"/>
    <n v="103.5"/>
    <n v="1.0859903381642513"/>
    <n v="6.6413662239089177"/>
    <n v="101.40833333333332"/>
  </r>
  <r>
    <x v="33"/>
    <x v="7"/>
    <n v="102.2"/>
    <n v="113.2"/>
    <n v="0.90282685512367489"/>
    <n v="-9.0747330960854082"/>
    <n v="102.87916666666668"/>
  </r>
  <r>
    <x v="33"/>
    <x v="8"/>
    <n v="127.7"/>
    <n v="116.4"/>
    <n v="1.0970790378006872"/>
    <n v="24.951076320939336"/>
    <n v="107.07083333333333"/>
  </r>
  <r>
    <x v="33"/>
    <x v="9"/>
    <n v="130.80000000000001"/>
    <n v="127.5"/>
    <n v="1.0258823529411765"/>
    <n v="2.4275646045418986"/>
    <n v="113.47500000000001"/>
  </r>
  <r>
    <x v="33"/>
    <x v="10"/>
    <n v="119.1"/>
    <n v="113.5"/>
    <n v="1.0493392070484582"/>
    <n v="-8.944954128440374"/>
    <n v="118.20416666666667"/>
  </r>
  <r>
    <x v="33"/>
    <x v="11"/>
    <n v="121.2"/>
    <n v="127.8"/>
    <n v="0.94835680751173712"/>
    <n v="1.7632241813602123"/>
    <n v="120.73333333333335"/>
  </r>
  <r>
    <x v="34"/>
    <x v="0"/>
    <n v="119.6"/>
    <n v="129.9"/>
    <n v="0.92070823710546568"/>
    <n v="-1.320132013201325"/>
    <n v="122.32916666666669"/>
  </r>
  <r>
    <x v="34"/>
    <x v="1"/>
    <n v="135.6"/>
    <n v="129.80000000000001"/>
    <n v="1.0446841294298921"/>
    <n v="13.377926421404673"/>
    <n v="123.17916666666666"/>
  </r>
  <r>
    <x v="34"/>
    <x v="2"/>
    <n v="140.5"/>
    <n v="128"/>
    <n v="1.09765625"/>
    <n v="3.6135693215339382"/>
    <n v="122.47083333333335"/>
  </r>
  <r>
    <x v="34"/>
    <x v="3"/>
    <n v="114.5"/>
    <n v="134.1"/>
    <n v="0.85384041759880691"/>
    <n v="-18.50533807829181"/>
    <n v="120.92500000000001"/>
  </r>
  <r>
    <x v="34"/>
    <x v="4"/>
    <n v="110"/>
    <n v="119.9"/>
    <n v="0.9174311926605504"/>
    <n v="-3.9301310043668103"/>
    <n v="119.67500000000001"/>
  </r>
  <r>
    <x v="34"/>
    <x v="5"/>
    <n v="125"/>
    <n v="117.9"/>
    <n v="1.0602205258693809"/>
    <n v="13.636363636363647"/>
    <n v="118.27083333333333"/>
  </r>
  <r>
    <x v="34"/>
    <x v="6"/>
    <n v="131.1"/>
    <n v="117.2"/>
    <n v="1.1186006825938566"/>
    <n v="4.8799999999999955"/>
    <n v="116.89999999999999"/>
  </r>
  <r>
    <x v="34"/>
    <x v="7"/>
    <n v="103.9"/>
    <n v="114.1"/>
    <n v="0.91060473269062236"/>
    <n v="-20.747520976353918"/>
    <n v="115.66666666666667"/>
  </r>
  <r>
    <x v="34"/>
    <x v="8"/>
    <n v="109"/>
    <n v="104.7"/>
    <n v="1.0410697230181472"/>
    <n v="4.908565928777664"/>
    <n v="113.96249999999999"/>
  </r>
  <r>
    <x v="34"/>
    <x v="9"/>
    <n v="112.4"/>
    <n v="104.5"/>
    <n v="1.0755980861244019"/>
    <n v="3.1192660550458662"/>
    <n v="112.78750000000001"/>
  </r>
  <r>
    <x v="34"/>
    <x v="10"/>
    <n v="107.5"/>
    <n v="102.9"/>
    <n v="1.0447035957240038"/>
    <n v="-4.3594306049822062"/>
    <n v="112.36250000000001"/>
  </r>
  <r>
    <x v="34"/>
    <x v="11"/>
    <n v="99.1"/>
    <n v="106.9"/>
    <n v="0.92703461178671642"/>
    <n v="-7.8139534883720945"/>
    <n v="111.8"/>
  </r>
  <r>
    <x v="35"/>
    <x v="0"/>
    <n v="108.8"/>
    <n v="109.4"/>
    <n v="0.99451553930530157"/>
    <n v="9.7880928355196914"/>
    <n v="111.42499999999997"/>
  </r>
  <r>
    <x v="35"/>
    <x v="1"/>
    <n v="116.8"/>
    <n v="112.4"/>
    <n v="1.0391459074733096"/>
    <n v="7.3529411764705843"/>
    <n v="111.17916666666666"/>
  </r>
  <r>
    <x v="35"/>
    <x v="2"/>
    <n v="118.4"/>
    <n v="109.8"/>
    <n v="1.0783242258652095"/>
    <n v="1.3698630136986356"/>
    <n v="111.67916666666667"/>
  </r>
  <r>
    <x v="35"/>
    <x v="3"/>
    <n v="108.4"/>
    <n v="116.2"/>
    <n v="0.93287435456110157"/>
    <n v="-8.4459459459459438"/>
    <n v="113.08333333333333"/>
  </r>
  <r>
    <x v="35"/>
    <x v="4"/>
    <n v="105.9"/>
    <n v="113.7"/>
    <n v="0.93139841688654357"/>
    <n v="-2.3062730627306238"/>
    <n v="114.26666666666667"/>
  </r>
  <r>
    <x v="35"/>
    <x v="5"/>
    <n v="115.6"/>
    <n v="115.1"/>
    <n v="1.0043440486533448"/>
    <n v="9.1595845136921419"/>
    <n v="115.31249999999999"/>
  </r>
  <r>
    <x v="35"/>
    <x v="6"/>
    <n v="131.5"/>
    <n v="115"/>
    <n v="1.1434782608695653"/>
    <n v="13.754325259515587"/>
    <n v="116.42083333333335"/>
  </r>
  <r>
    <x v="35"/>
    <x v="7"/>
    <n v="97.6"/>
    <n v="114.9"/>
    <n v="0.84943429068755427"/>
    <n v="-25.77946768060837"/>
    <n v="117.325"/>
  </r>
  <r>
    <x v="35"/>
    <x v="8"/>
    <n v="127.3"/>
    <n v="122.1"/>
    <n v="1.0425880425880427"/>
    <n v="30.430327868852469"/>
    <n v="118.20416666666667"/>
  </r>
  <r>
    <x v="35"/>
    <x v="9"/>
    <n v="127.8"/>
    <n v="121"/>
    <n v="1.0561983471074381"/>
    <n v="0.39277297721915794"/>
    <n v="118.83333333333333"/>
  </r>
  <r>
    <x v="35"/>
    <x v="10"/>
    <n v="120.5"/>
    <n v="121.2"/>
    <n v="0.99422442244224418"/>
    <n v="-5.7120500782472554"/>
    <n v="119.03749999999998"/>
  </r>
  <r>
    <x v="35"/>
    <x v="11"/>
    <n v="111.2"/>
    <n v="117.7"/>
    <n v="0.94477485131690742"/>
    <n v="-7.7178423236514471"/>
    <n v="119.46249999999998"/>
  </r>
  <r>
    <x v="36"/>
    <x v="0"/>
    <n v="123.3"/>
    <n v="122.9"/>
    <n v="1.0032546786004881"/>
    <n v="10.881294964028765"/>
    <n v="119.63333333333331"/>
  </r>
  <r>
    <x v="36"/>
    <x v="1"/>
    <n v="124"/>
    <n v="118.9"/>
    <n v="1.0428931875525651"/>
    <n v="0.56772100567721306"/>
    <n v="119.26666666666665"/>
  </r>
  <r>
    <x v="36"/>
    <x v="2"/>
    <n v="132.30000000000001"/>
    <n v="122.5"/>
    <n v="1.08"/>
    <n v="6.6935483870967927"/>
    <n v="118.83333333333333"/>
  </r>
  <r>
    <x v="36"/>
    <x v="3"/>
    <n v="109.6"/>
    <n v="118"/>
    <n v="0.9288135593220338"/>
    <n v="-17.157974300831459"/>
    <n v="118.20833333333336"/>
  </r>
  <r>
    <x v="36"/>
    <x v="4"/>
    <n v="109.6"/>
    <n v="122.7"/>
    <n v="0.89323553382233079"/>
    <n v="0"/>
    <n v="117.12083333333334"/>
  </r>
  <r>
    <x v="36"/>
    <x v="5"/>
    <n v="122.1"/>
    <n v="117.4"/>
    <n v="1.0400340715502554"/>
    <n v="11.405109489051091"/>
    <n v="116.37500000000001"/>
  </r>
  <r>
    <x v="36"/>
    <x v="6"/>
    <n v="129.1"/>
    <n v="114"/>
    <n v="1.132456140350877"/>
    <n v="5.7330057330057249"/>
    <n v="115.7166666666667"/>
  </r>
  <r>
    <x v="36"/>
    <x v="7"/>
    <n v="91.2"/>
    <n v="113.2"/>
    <n v="0.80565371024734977"/>
    <n v="-29.357087529047242"/>
    <n v="114.92916666666667"/>
  </r>
  <r>
    <x v="36"/>
    <x v="8"/>
    <n v="123.3"/>
    <n v="113.4"/>
    <n v="1.0873015873015872"/>
    <n v="35.19736842105263"/>
    <n v="114.39999999999999"/>
  </r>
  <r>
    <x v="36"/>
    <x v="9"/>
    <n v="116.8"/>
    <n v="109.7"/>
    <n v="1.0647219690063809"/>
    <n v="-5.2716950527169519"/>
    <n v="113.82083333333331"/>
  </r>
  <r>
    <x v="36"/>
    <x v="10"/>
    <n v="105.4"/>
    <n v="109.9"/>
    <n v="0.95905368516833489"/>
    <n v="-9.7602739726027288"/>
    <n v="112.89166666666665"/>
  </r>
  <r>
    <x v="36"/>
    <x v="11"/>
    <n v="108.4"/>
    <n v="109.9"/>
    <n v="0.986351228389445"/>
    <n v="2.8462998102466885"/>
    <n v="112.17916666666666"/>
  </r>
  <r>
    <x v="37"/>
    <x v="0"/>
    <n v="110.3"/>
    <n v="113.2"/>
    <n v="0.97438162544169604"/>
    <n v="1.7527675276752586"/>
    <n v="111.95"/>
  </r>
  <r>
    <x v="37"/>
    <x v="1"/>
    <n v="118.1"/>
    <n v="113.3"/>
    <n v="1.0423654015887025"/>
    <n v="7.0716228467815112"/>
    <n v="111.72499999999998"/>
  </r>
  <r>
    <x v="37"/>
    <x v="2"/>
    <n v="125.5"/>
    <n v="111.1"/>
    <n v="1.1296129612961296"/>
    <n v="6.2658763759525948"/>
    <n v="111.64583333333333"/>
  </r>
  <r>
    <x v="37"/>
    <x v="3"/>
    <n v="102.5"/>
    <n v="111.5"/>
    <n v="0.91928251121076232"/>
    <n v="-18.326693227091628"/>
    <n v="111.85000000000002"/>
  </r>
  <r>
    <x v="37"/>
    <x v="4"/>
    <n v="94.4"/>
    <n v="110.8"/>
    <n v="0.85198555956678712"/>
    <n v="-7.9024390243902403"/>
    <n v="112.56666666666666"/>
  </r>
  <r>
    <x v="37"/>
    <x v="5"/>
    <n v="120.2"/>
    <n v="111.8"/>
    <n v="1.075134168157424"/>
    <n v="27.330508474576277"/>
    <n v="113.24583333333334"/>
  </r>
  <r>
    <x v="37"/>
    <x v="6"/>
    <n v="125.5"/>
    <n v="111.6"/>
    <n v="1.1245519713261649"/>
    <n v="4.4093178036605618"/>
    <n v="113.43750000000001"/>
  </r>
  <r>
    <x v="37"/>
    <x v="7"/>
    <n v="89.4"/>
    <n v="111.8"/>
    <n v="0.79964221824686943"/>
    <n v="-28.764940239043824"/>
    <n v="113.24583333333332"/>
  </r>
  <r>
    <x v="37"/>
    <x v="8"/>
    <n v="123.2"/>
    <n v="113.9"/>
    <n v="1.0816505706760315"/>
    <n v="37.807606263982095"/>
    <n v="113.32916666666667"/>
  </r>
  <r>
    <x v="37"/>
    <x v="9"/>
    <n v="121.8"/>
    <n v="118.1"/>
    <n v="1.0313293818797629"/>
    <n v="-1.1363636363636465"/>
    <n v="113.39999999999999"/>
  </r>
  <r>
    <x v="37"/>
    <x v="10"/>
    <n v="117.6"/>
    <n v="117.3"/>
    <n v="1.0025575447570332"/>
    <n v="-3.4482758620689724"/>
    <n v="113.40416666666665"/>
  </r>
  <r>
    <x v="37"/>
    <x v="11"/>
    <n v="112.5"/>
    <n v="113"/>
    <n v="0.99557522123893805"/>
    <n v="-4.336734693877542"/>
    <n v="113.77083333333331"/>
  </r>
  <r>
    <x v="38"/>
    <x v="0"/>
    <n v="110.8"/>
    <n v="117.7"/>
    <n v="0.94137638062871698"/>
    <n v="-1.5111111111111186"/>
    <n v="113.85000000000001"/>
  </r>
  <r>
    <x v="38"/>
    <x v="1"/>
    <n v="113"/>
    <n v="107.4"/>
    <n v="1.0521415270018621"/>
    <n v="1.9855595667870096"/>
    <n v="114.26249999999999"/>
  </r>
  <r>
    <x v="38"/>
    <x v="2"/>
    <n v="132.6"/>
    <n v="113.9"/>
    <n v="1.1641791044776117"/>
    <n v="17.345132743362825"/>
    <n v="114.99166666666667"/>
  </r>
  <r>
    <x v="38"/>
    <x v="3"/>
    <n v="97.1"/>
    <n v="110.5"/>
    <n v="0.87873303167420813"/>
    <n v="-26.772247360482659"/>
    <n v="115.22500000000001"/>
  </r>
  <r>
    <x v="38"/>
    <x v="4"/>
    <n v="99.9"/>
    <n v="113.5"/>
    <n v="0.88017621145374458"/>
    <n v="2.8836251287332804"/>
    <n v="115.75000000000001"/>
  </r>
  <r>
    <x v="38"/>
    <x v="5"/>
    <n v="123.5"/>
    <n v="115.4"/>
    <n v="1.0701906412478335"/>
    <n v="23.623623623623622"/>
    <n v="116.57916666666667"/>
  </r>
  <r>
    <x v="38"/>
    <x v="6"/>
    <n v="124.1"/>
    <n v="119.7"/>
    <n v="1.0367585630743525"/>
    <n v="0.4858299595141613"/>
    <n v="116.98750000000001"/>
  </r>
  <r>
    <x v="38"/>
    <x v="7"/>
    <n v="100.7"/>
    <n v="118.1"/>
    <n v="0.85266723116003396"/>
    <n v="-18.855761482675259"/>
    <n v="117.63750000000003"/>
  </r>
  <r>
    <x v="38"/>
    <x v="8"/>
    <n v="129.4"/>
    <n v="118.8"/>
    <n v="1.0892255892255893"/>
    <n v="28.500496524329687"/>
    <n v="118.42916666666667"/>
  </r>
  <r>
    <x v="38"/>
    <x v="9"/>
    <n v="121.2"/>
    <n v="121.2"/>
    <n v="1"/>
    <n v="-6.3369397217928896"/>
    <n v="119.36666666666667"/>
  </r>
  <r>
    <x v="38"/>
    <x v="10"/>
    <n v="130.80000000000001"/>
    <n v="124.7"/>
    <n v="1.0489174017642342"/>
    <n v="7.9207920792079278"/>
    <n v="120.22500000000001"/>
  </r>
  <r>
    <x v="38"/>
    <x v="11"/>
    <n v="119.2"/>
    <n v="123.2"/>
    <n v="0.96753246753246758"/>
    <n v="-8.8685015290519971"/>
    <n v="120.7"/>
  </r>
  <r>
    <x v="39"/>
    <x v="0"/>
    <n v="113.9"/>
    <n v="116.5"/>
    <n v="0.97768240343347645"/>
    <n v="-4.4463087248322157"/>
    <n v="121.02083333333333"/>
  </r>
  <r>
    <x v="39"/>
    <x v="1"/>
    <n v="125.5"/>
    <n v="120"/>
    <n v="1.0458333333333334"/>
    <n v="10.184372256365236"/>
    <n v="121.25"/>
  </r>
  <r>
    <x v="39"/>
    <x v="2"/>
    <n v="139.1"/>
    <n v="119.6"/>
    <n v="1.1630434782608696"/>
    <n v="10.836653386454188"/>
    <n v="121.48750000000001"/>
  </r>
  <r>
    <x v="39"/>
    <x v="3"/>
    <n v="113.1"/>
    <n v="133.5"/>
    <n v="0.84719101123595497"/>
    <n v="-18.691588785046733"/>
    <n v="121.80416666666666"/>
  </r>
  <r>
    <x v="39"/>
    <x v="4"/>
    <n v="104.5"/>
    <n v="115"/>
    <n v="0.90869565217391302"/>
    <n v="-7.603890362511045"/>
    <n v="122.04583333333335"/>
  </r>
  <r>
    <x v="39"/>
    <x v="5"/>
    <n v="130.30000000000001"/>
    <n v="121.9"/>
    <n v="1.0689089417555373"/>
    <n v="24.688995215311003"/>
    <n v="122.10833333333333"/>
  </r>
  <r>
    <x v="39"/>
    <x v="6"/>
    <n v="125"/>
    <n v="120.6"/>
    <n v="1.0364842454394694"/>
    <n v="-4.0675364543361514"/>
    <n v="122.06666666666666"/>
  </r>
  <r>
    <x v="39"/>
    <x v="7"/>
    <n v="105.3"/>
    <n v="123.3"/>
    <n v="0.85401459854014594"/>
    <n v="-15.760000000000007"/>
    <n v="122.14583333333333"/>
  </r>
  <r>
    <x v="39"/>
    <x v="8"/>
    <n v="130.5"/>
    <n v="123.6"/>
    <n v="1.0558252427184467"/>
    <n v="23.931623931623935"/>
    <n v="122.50833333333333"/>
  </r>
  <r>
    <x v="39"/>
    <x v="9"/>
    <n v="127.7"/>
    <n v="122.7"/>
    <n v="1.0407497962510188"/>
    <n v="-2.1455938697317989"/>
    <n v="122.86666666666666"/>
  </r>
  <r>
    <x v="39"/>
    <x v="10"/>
    <n v="130.1"/>
    <n v="123.8"/>
    <n v="1.0508885298869144"/>
    <n v="1.8794048551292075"/>
    <n v="123.22500000000001"/>
  </r>
  <r>
    <x v="39"/>
    <x v="11"/>
    <n v="121.4"/>
    <n v="128.30000000000001"/>
    <n v="0.94621979734996098"/>
    <n v="-6.6871637202152057"/>
    <n v="123.10833333333333"/>
  </r>
  <r>
    <x v="40"/>
    <x v="0"/>
    <n v="110.7"/>
    <n v="113.8"/>
    <n v="0.97275922671353254"/>
    <n v="-8.8138385502471213"/>
    <n v="122.61666666666666"/>
  </r>
  <r>
    <x v="40"/>
    <x v="1"/>
    <n v="130.6"/>
    <n v="125.4"/>
    <n v="1.0414673046251992"/>
    <n v="17.976513098464309"/>
    <n v="122.36666666666667"/>
  </r>
  <r>
    <x v="40"/>
    <x v="2"/>
    <n v="142.69999999999999"/>
    <n v="127.2"/>
    <n v="1.1218553459119496"/>
    <n v="9.2649310872894297"/>
    <n v="121.91666666666669"/>
  </r>
  <r>
    <x v="40"/>
    <x v="3"/>
    <n v="118.1"/>
    <n v="126.7"/>
    <n v="0.93212312549329113"/>
    <n v="-17.238962859145058"/>
    <n v="121.75"/>
  </r>
  <r>
    <x v="40"/>
    <x v="4"/>
    <n v="108.1"/>
    <n v="126.8"/>
    <n v="0.85252365930599372"/>
    <n v="-8.4674005080440313"/>
    <n v="122.1875"/>
  </r>
  <r>
    <x v="40"/>
    <x v="5"/>
    <n v="123.9"/>
    <n v="121.7"/>
    <n v="1.0180772391125719"/>
    <n v="14.616096207215556"/>
    <n v="122.29166666666669"/>
  </r>
  <r>
    <x v="40"/>
    <x v="6"/>
    <n v="119.6"/>
    <n v="112.5"/>
    <n v="1.0631111111111111"/>
    <n v="-3.4705407586763659"/>
    <n v="122.5125"/>
  </r>
  <r>
    <x v="40"/>
    <x v="7"/>
    <n v="104.7"/>
    <n v="121.4"/>
    <n v="0.86243822075782539"/>
    <n v="-12.458193979933107"/>
    <n v="122.8625"/>
  </r>
  <r>
    <x v="40"/>
    <x v="8"/>
    <n v="120.3"/>
    <n v="117.9"/>
    <n v="1.0203562340966921"/>
    <n v="14.899713467048702"/>
    <n v="122.66249999999998"/>
  </r>
  <r>
    <x v="40"/>
    <x v="9"/>
    <n v="133.9"/>
    <n v="123"/>
    <n v="1.0886178861788618"/>
    <n v="11.305070656691619"/>
    <n v="122.63749999999999"/>
  </r>
  <r>
    <x v="40"/>
    <x v="10"/>
    <n v="134.4"/>
    <n v="124"/>
    <n v="1.0838709677419356"/>
    <n v="0.37341299477222645"/>
    <n v="123.30833333333329"/>
  </r>
  <r>
    <x v="40"/>
    <x v="11"/>
    <n v="119.6"/>
    <n v="125.4"/>
    <n v="0.95374800637958523"/>
    <n v="-11.011904761904766"/>
    <n v="123.71249999999999"/>
  </r>
  <r>
    <x v="41"/>
    <x v="0"/>
    <n v="117.8"/>
    <n v="122"/>
    <n v="0.96557377049180326"/>
    <n v="-1.5050167224080258"/>
    <n v="124.4375"/>
  </r>
  <r>
    <x v="41"/>
    <x v="1"/>
    <n v="131.9"/>
    <n v="127.1"/>
    <n v="1.0377655389457121"/>
    <n v="11.969439728353159"/>
    <n v="125.13333333333333"/>
  </r>
  <r>
    <x v="41"/>
    <x v="2"/>
    <n v="136.6"/>
    <n v="126.7"/>
    <n v="1.0781373322809786"/>
    <n v="3.5633055344958198"/>
    <n v="125.325"/>
  </r>
  <r>
    <x v="41"/>
    <x v="3"/>
    <n v="123.6"/>
    <n v="127.7"/>
    <n v="0.96789350039154265"/>
    <n v="-9.5168374816983921"/>
    <n v="124.94166666666668"/>
  </r>
  <r>
    <x v="41"/>
    <x v="4"/>
    <n v="118.7"/>
    <n v="142.80000000000001"/>
    <n v="0.83123249299719881"/>
    <n v="-3.9644012944983764"/>
    <n v="123.80000000000001"/>
  </r>
  <r>
    <x v="41"/>
    <x v="5"/>
    <n v="123"/>
    <n v="125.5"/>
    <n v="0.98007968127490042"/>
    <n v="3.6225779275484316"/>
    <n v="122.88749999999999"/>
  </r>
  <r>
    <x v="41"/>
    <x v="6"/>
    <n v="137.9"/>
    <n v="125.4"/>
    <n v="1.0996810207336523"/>
    <n v="12.113821138211378"/>
    <n v="122.38333333333334"/>
  </r>
  <r>
    <x v="41"/>
    <x v="7"/>
    <n v="103.1"/>
    <n v="122.5"/>
    <n v="0.84163265306122448"/>
    <n v="-25.235678027556208"/>
    <n v="121.64583333333333"/>
  </r>
  <r>
    <x v="41"/>
    <x v="8"/>
    <n v="126.5"/>
    <n v="118.7"/>
    <n v="1.0657118786857624"/>
    <n v="22.696411251212425"/>
    <n v="120.45833333333333"/>
  </r>
  <r>
    <x v="41"/>
    <x v="9"/>
    <n v="118.5"/>
    <n v="108.4"/>
    <n v="1.0931734317343174"/>
    <n v="-6.3241106719367561"/>
    <n v="117.30833333333334"/>
  </r>
  <r>
    <x v="41"/>
    <x v="10"/>
    <n v="122.4"/>
    <n v="115.4"/>
    <n v="1.0606585788561524"/>
    <n v="3.2911392405063244"/>
    <n v="111.44583333333333"/>
  </r>
  <r>
    <x v="41"/>
    <x v="11"/>
    <n v="109.7"/>
    <n v="110.4"/>
    <n v="0.9936594202898551"/>
    <n v="-10.375816993464049"/>
    <n v="105.94166666666666"/>
  </r>
  <r>
    <x v="42"/>
    <x v="0"/>
    <n v="115.6"/>
    <n v="120.6"/>
    <n v="0.95854063018242119"/>
    <n v="5.3783044667274238"/>
    <n v="102.23333333333335"/>
  </r>
  <r>
    <x v="42"/>
    <x v="1"/>
    <n v="116.4"/>
    <n v="111.2"/>
    <n v="1.0467625899280575"/>
    <n v="0.69204152249136008"/>
    <n v="99.958333333333329"/>
  </r>
  <r>
    <x v="42"/>
    <x v="2"/>
    <n v="123.6"/>
    <n v="111.7"/>
    <n v="1.1065353625783347"/>
    <n v="6.1855670103092786"/>
    <n v="99.083333333333329"/>
  </r>
  <r>
    <x v="42"/>
    <x v="3"/>
    <n v="61"/>
    <n v="63.2"/>
    <n v="0.96518987341772144"/>
    <n v="-50.647249190938503"/>
    <n v="99.433333333333337"/>
  </r>
  <r>
    <x v="42"/>
    <x v="4"/>
    <n v="40.6"/>
    <n v="53.9"/>
    <n v="0.75324675324675328"/>
    <n v="-33.442622950819668"/>
    <n v="99.754166666666677"/>
  </r>
  <r>
    <x v="42"/>
    <x v="5"/>
    <n v="69"/>
    <n v="65.900000000000006"/>
    <n v="1.047040971168437"/>
    <n v="69.950738916256157"/>
    <n v="99.833333333333314"/>
  </r>
  <r>
    <x v="42"/>
    <x v="6"/>
    <n v="102.9"/>
    <n v="93.3"/>
    <n v="1.1028938906752412"/>
    <n v="49.130434782608702"/>
    <n v="99.404166666666683"/>
  </r>
  <r>
    <x v="42"/>
    <x v="7"/>
    <n v="83.5"/>
    <n v="101.8"/>
    <n v="0.82023575638506874"/>
    <n v="-18.853255587949469"/>
    <n v="98.254166666666663"/>
  </r>
  <r>
    <x v="42"/>
    <x v="8"/>
    <n v="125.1"/>
    <n v="112.4"/>
    <n v="1.1129893238434163"/>
    <n v="49.820359281437106"/>
    <n v="97.891666666666652"/>
  </r>
  <r>
    <x v="42"/>
    <x v="9"/>
    <n v="128.30000000000001"/>
    <n v="120.8"/>
    <n v="1.0620860927152318"/>
    <n v="2.5579536370903488"/>
    <n v="99.966666666666654"/>
  </r>
  <r>
    <x v="42"/>
    <x v="10"/>
    <n v="120.3"/>
    <n v="111.9"/>
    <n v="1.0750670241286862"/>
    <n v="-6.2353858144972847"/>
    <n v="103.27916666666668"/>
  </r>
  <r>
    <x v="42"/>
    <x v="11"/>
    <n v="113.7"/>
    <n v="109.9"/>
    <n v="1.0345768880800728"/>
    <n v="-5.4862842892767993"/>
    <n v="106.50000000000001"/>
  </r>
  <r>
    <x v="43"/>
    <x v="0"/>
    <n v="101.3"/>
    <n v="113.7"/>
    <n v="0.8909410729991204"/>
    <n v="-10.905892700087961"/>
    <n v="108.54583333333335"/>
  </r>
  <r>
    <x v="43"/>
    <x v="1"/>
    <n v="103.1"/>
    <n v="99.8"/>
    <n v="1.0330661322645289"/>
    <n v="1.7769002961500524"/>
    <n v="108.28749999999998"/>
  </r>
  <r>
    <x v="43"/>
    <x v="2"/>
    <n v="128.19999999999999"/>
    <n v="113.1"/>
    <n v="1.1335101679929265"/>
    <n v="24.345295829291945"/>
    <n v="105.06666666666666"/>
  </r>
  <r>
    <x v="43"/>
    <x v="3"/>
    <n v="106.2"/>
    <n v="111"/>
    <n v="0.95675675675675675"/>
    <n v="-17.160686427457083"/>
    <n v="100.03749999999998"/>
  </r>
  <r>
    <x v="43"/>
    <x v="4"/>
    <n v="74.900000000000006"/>
    <n v="101.9"/>
    <n v="0.7350343473994112"/>
    <n v="-29.472693032015062"/>
    <n v="97.45"/>
  </r>
  <r>
    <x v="43"/>
    <x v="5"/>
    <n v="112"/>
    <n v="107.4"/>
    <n v="1.042830540037244"/>
    <n v="49.532710280373827"/>
    <n v="96.858333333333334"/>
  </r>
  <r>
    <x v="43"/>
    <x v="6"/>
    <n v="109"/>
    <n v="101.7"/>
    <n v="1.0717797443461159"/>
    <n v="-2.6785714285714302"/>
    <n v="95.687500000000014"/>
  </r>
  <r>
    <x v="43"/>
    <x v="7"/>
    <n v="71.2"/>
    <n v="83.4"/>
    <n v="0.8537170263788969"/>
    <n v="-34.678899082568805"/>
    <n v="94.6875"/>
  </r>
  <r>
    <x v="43"/>
    <x v="8"/>
    <n v="60.1"/>
    <n v="53.5"/>
    <n v="1.1233644859813083"/>
    <n v="-15.58988764044944"/>
    <n v="93.512499999999989"/>
  </r>
  <r>
    <x v="43"/>
    <x v="9"/>
    <n v="72.599999999999994"/>
    <n v="70.400000000000006"/>
    <n v="1.0312499999999998"/>
    <n v="20.798668885191329"/>
    <n v="91.570833333333326"/>
  </r>
  <r>
    <x v="43"/>
    <x v="10"/>
    <n v="113.9"/>
    <n v="101.2"/>
    <n v="1.1254940711462451"/>
    <n v="56.887052341597808"/>
    <n v="90.11666666666666"/>
  </r>
  <r>
    <x v="43"/>
    <x v="11"/>
    <n v="105.9"/>
    <n v="101.7"/>
    <n v="1.0412979351032448"/>
    <n v="-7.0237050043898126"/>
    <n v="89.020833333333329"/>
  </r>
  <r>
    <x v="44"/>
    <x v="0"/>
    <n v="81"/>
    <n v="91.3"/>
    <n v="0.887185104052574"/>
    <n v="-23.512747875354112"/>
    <n v="88.237500000000011"/>
  </r>
  <r>
    <x v="44"/>
    <x v="1"/>
    <n v="99.4"/>
    <n v="96.5"/>
    <n v="1.0300518134715027"/>
    <n v="22.716049382716051"/>
    <n v="88.645833333333357"/>
  </r>
  <r>
    <x v="44"/>
    <x v="2"/>
    <n v="103.7"/>
    <n v="92.2"/>
    <n v="1.1247288503253796"/>
    <n v="4.3259557344064392"/>
    <n v="91.383333333333326"/>
  </r>
  <r>
    <x v="44"/>
    <x v="3"/>
    <n v="84.1"/>
    <n v="91.6"/>
    <n v="0.91812227074235808"/>
    <n v="-18.900675024108015"/>
    <n v="94.604166666666671"/>
  </r>
  <r>
    <x v="44"/>
    <x v="4"/>
    <n v="62.1"/>
    <n v="83.4"/>
    <n v="0.74460431654676251"/>
    <n v="-26.159334126040424"/>
    <n v="95.662500000000009"/>
  </r>
  <r>
    <x v="44"/>
    <x v="5"/>
    <n v="98.5"/>
    <n v="94.6"/>
    <n v="1.0412262156448204"/>
    <n v="58.615136876006432"/>
    <n v="95.375000000000014"/>
  </r>
  <r>
    <x v="44"/>
    <x v="6"/>
    <n v="103.7"/>
    <n v="99.7"/>
    <n v="1.0401203610832497"/>
    <n v="5.2791878172588902"/>
    <n v="95.470833333333346"/>
  </r>
  <r>
    <x v="44"/>
    <x v="7"/>
    <n v="86.3"/>
    <n v="97.3"/>
    <n v="0.88694758478931135"/>
    <n v="-16.77917068466731"/>
    <n v="96.27500000000002"/>
  </r>
  <r>
    <x v="44"/>
    <x v="8"/>
    <n v="110.7"/>
    <n v="97.8"/>
    <n v="1.1319018404907977"/>
    <n v="28.273464658169178"/>
    <n v="97.854166666666643"/>
  </r>
  <r>
    <x v="44"/>
    <x v="9"/>
    <n v="99.3"/>
    <n v="96"/>
    <n v="1.034375"/>
    <n v="-10.29810298102981"/>
    <n v="100.01249999999999"/>
  </r>
  <r>
    <x v="44"/>
    <x v="10"/>
    <n v="112.6"/>
    <n v="99.4"/>
    <n v="1.1327967806841046"/>
    <n v="13.393756294058413"/>
    <n v="102.54166666666667"/>
  </r>
  <r>
    <x v="44"/>
    <x v="11"/>
    <n v="100.3"/>
    <n v="98.9"/>
    <n v="1.0141557128412537"/>
    <n v="-10.923623445825925"/>
    <n v="104.93333333333334"/>
  </r>
  <r>
    <x v="45"/>
    <x v="0"/>
    <n v="88.9"/>
    <m/>
    <m/>
    <n v="-11.365902293120634"/>
    <n v="106.64583333333333"/>
  </r>
  <r>
    <x v="45"/>
    <x v="1"/>
    <n v="110.8"/>
    <m/>
    <m/>
    <n v="24.634420697412818"/>
    <n v="107.8"/>
  </r>
  <r>
    <x v="45"/>
    <x v="2"/>
    <n v="130.19999999999999"/>
    <m/>
    <m/>
    <n v="17.509025270758105"/>
    <n v="108.97083333333332"/>
  </r>
  <r>
    <x v="45"/>
    <x v="3"/>
    <n v="109.4"/>
    <m/>
    <m/>
    <n v="-15.975422427035324"/>
    <n v="110.84583333333335"/>
  </r>
  <r>
    <x v="45"/>
    <x v="4"/>
    <n v="97.5"/>
    <m/>
    <m/>
    <n v="-10.877513711151742"/>
    <n v="112.67916666666666"/>
  </r>
  <r>
    <x v="45"/>
    <x v="5"/>
    <n v="120.5"/>
    <m/>
    <m/>
    <n v="23.589743589743595"/>
    <n v="114.04583333333331"/>
  </r>
  <r>
    <x v="45"/>
    <x v="6"/>
    <n v="122.8"/>
    <m/>
    <m/>
    <n v="1.9087136929460513"/>
    <n v="114.81249999999999"/>
  </r>
  <r>
    <x v="45"/>
    <x v="7"/>
    <n v="94.9"/>
    <m/>
    <m/>
    <n v="-22.719869706840392"/>
    <n v="114.61666666666666"/>
  </r>
  <r>
    <x v="45"/>
    <x v="8"/>
    <n v="130.19999999999999"/>
    <m/>
    <m/>
    <n v="37.197049525816638"/>
    <n v="113.43333333333332"/>
  </r>
  <r>
    <x v="45"/>
    <x v="9"/>
    <n v="124.8"/>
    <m/>
    <m/>
    <n v="-4.1474654377880116"/>
    <n v="112.22500000000001"/>
  </r>
  <r>
    <x v="45"/>
    <x v="10"/>
    <n v="131.1"/>
    <m/>
    <m/>
    <n v="5.0480769230769162"/>
    <n v="111.95416666666667"/>
  </r>
  <r>
    <x v="45"/>
    <x v="11"/>
    <n v="114.6"/>
    <m/>
    <m/>
    <n v="-12.585812356979408"/>
    <n v="111.47500000000001"/>
  </r>
  <r>
    <x v="46"/>
    <x v="0"/>
    <n v="93"/>
    <m/>
    <m/>
    <n v="-18.848167539267013"/>
    <n v="110.91666666666669"/>
  </r>
  <r>
    <x v="46"/>
    <x v="1"/>
    <n v="102"/>
    <m/>
    <m/>
    <n v="9.6774193548387011"/>
    <n v="110.35833333333333"/>
  </r>
  <r>
    <x v="46"/>
    <x v="2"/>
    <n v="110.6"/>
    <m/>
    <m/>
    <n v="8.4313725490195992"/>
    <n v="109.16250000000001"/>
  </r>
  <r>
    <x v="46"/>
    <x v="3"/>
    <n v="100"/>
    <m/>
    <m/>
    <n v="-9.584086799276669"/>
    <n v="108.60000000000001"/>
  </r>
  <r>
    <x v="46"/>
    <x v="4"/>
    <n v="100.4"/>
    <m/>
    <m/>
    <n v="0.40000000000000036"/>
    <n v="107.97916666666667"/>
  </r>
  <r>
    <x v="46"/>
    <x v="5"/>
    <n v="106.1"/>
    <m/>
    <m/>
    <n v="5.6772908366533814"/>
    <n v="106.925"/>
  </r>
  <r>
    <x v="46"/>
    <x v="6"/>
    <n v="123.8"/>
    <m/>
    <m/>
    <n v="16.682375117813386"/>
    <n v="107.06666666666666"/>
  </r>
  <r>
    <x v="46"/>
    <x v="7"/>
    <n v="80.5"/>
    <m/>
    <m/>
    <n v="-34.975767366720511"/>
    <n v="108.04166666666667"/>
  </r>
  <r>
    <x v="46"/>
    <x v="8"/>
    <n v="115.9"/>
    <m/>
    <m/>
    <n v="43.975155279503106"/>
    <n v="108.52083333333333"/>
  </r>
  <r>
    <x v="46"/>
    <x v="9"/>
    <n v="125.6"/>
    <m/>
    <m/>
    <n v="8.3692838654011901"/>
    <n v="108.69166666666668"/>
  </r>
  <r>
    <x v="46"/>
    <x v="10"/>
    <n v="115.4"/>
    <m/>
    <m/>
    <n v="-8.1210191082802474"/>
    <n v="108.64166666666665"/>
  </r>
  <r>
    <x v="46"/>
    <x v="11"/>
    <n v="105"/>
    <m/>
    <m/>
    <n v="-9.0121317157712326"/>
    <m/>
  </r>
  <r>
    <x v="47"/>
    <x v="0"/>
    <n v="106"/>
    <m/>
    <m/>
    <n v="0.952380952380949"/>
    <m/>
  </r>
  <r>
    <x v="47"/>
    <x v="1"/>
    <n v="112.4"/>
    <m/>
    <m/>
    <n v="6.0377358490566024"/>
    <m/>
  </r>
  <r>
    <x v="47"/>
    <x v="2"/>
    <n v="111.7"/>
    <m/>
    <m/>
    <n v="-0.62277580071175009"/>
    <m/>
  </r>
  <r>
    <x v="47"/>
    <x v="3"/>
    <n v="103"/>
    <m/>
    <m/>
    <n v="-7.7887197851387651"/>
    <m/>
  </r>
  <r>
    <x v="47"/>
    <x v="4"/>
    <n v="96.2"/>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E2C0427-7B55-480B-9D9A-045CD4061117}" name="ピボットテーブル1" cacheId="0" applyNumberFormats="0" applyBorderFormats="0" applyFontFormats="0" applyPatternFormats="0" applyAlignmentFormats="0" applyWidthHeightFormats="1" dataCaption="値" updatedVersion="8" minRefreshableVersion="3" itemPrintTitles="1" createdVersion="8" indent="0" outline="1" outlineData="1" multipleFieldFilters="0">
  <location ref="A3:N53" firstHeaderRow="1" firstDataRow="2" firstDataCol="1"/>
  <pivotFields count="7">
    <pivotField axis="axisRow" showAll="0">
      <items count="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t="default"/>
      </items>
    </pivotField>
    <pivotField axis="axisCol" showAll="0">
      <items count="13">
        <item x="0"/>
        <item x="1"/>
        <item x="2"/>
        <item x="3"/>
        <item x="4"/>
        <item x="5"/>
        <item x="6"/>
        <item x="7"/>
        <item x="8"/>
        <item x="9"/>
        <item x="10"/>
        <item x="11"/>
        <item t="default"/>
      </items>
    </pivotField>
    <pivotField numFmtId="176" showAll="0"/>
    <pivotField numFmtId="176" showAll="0"/>
    <pivotField numFmtId="177" showAll="0"/>
    <pivotField showAll="0"/>
    <pivotField dataField="1" showAll="0"/>
  </pivotFields>
  <rowFields count="1">
    <field x="0"/>
  </rowFields>
  <rowItems count="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t="grand">
      <x/>
    </i>
  </rowItems>
  <colFields count="1">
    <field x="1"/>
  </colFields>
  <colItems count="13">
    <i>
      <x/>
    </i>
    <i>
      <x v="1"/>
    </i>
    <i>
      <x v="2"/>
    </i>
    <i>
      <x v="3"/>
    </i>
    <i>
      <x v="4"/>
    </i>
    <i>
      <x v="5"/>
    </i>
    <i>
      <x v="6"/>
    </i>
    <i>
      <x v="7"/>
    </i>
    <i>
      <x v="8"/>
    </i>
    <i>
      <x v="9"/>
    </i>
    <i>
      <x v="10"/>
    </i>
    <i>
      <x v="11"/>
    </i>
    <i t="grand">
      <x/>
    </i>
  </colItems>
  <dataFields count="1">
    <dataField name="合計 / 12ヶ月"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9F277-5198-43CD-AED1-D7FE214BD94D}">
  <dimension ref="A1:D21"/>
  <sheetViews>
    <sheetView tabSelected="1" workbookViewId="0">
      <selection activeCell="A22" sqref="A22"/>
    </sheetView>
  </sheetViews>
  <sheetFormatPr defaultRowHeight="21.5" customHeight="1" x14ac:dyDescent="0.55000000000000004"/>
  <cols>
    <col min="1" max="1" width="2.33203125" style="35" customWidth="1"/>
    <col min="2" max="2" width="5.9140625" style="35" customWidth="1"/>
    <col min="3" max="3" width="12.75" style="36" customWidth="1"/>
    <col min="4" max="4" width="62.75" style="373" customWidth="1"/>
    <col min="5" max="16384" width="8.6640625" style="35"/>
  </cols>
  <sheetData>
    <row r="1" spans="1:4" ht="28" customHeight="1" x14ac:dyDescent="0.55000000000000004">
      <c r="A1" s="35" t="s">
        <v>93</v>
      </c>
    </row>
    <row r="3" spans="1:4" s="34" customFormat="1" ht="21.5" customHeight="1" x14ac:dyDescent="0.55000000000000004">
      <c r="C3" s="34" t="s">
        <v>18</v>
      </c>
      <c r="D3" s="374" t="s">
        <v>25</v>
      </c>
    </row>
    <row r="4" spans="1:4" s="34" customFormat="1" ht="21.5" customHeight="1" x14ac:dyDescent="0.55000000000000004">
      <c r="B4" s="34">
        <v>1</v>
      </c>
      <c r="C4" s="34" t="s">
        <v>89</v>
      </c>
      <c r="D4" s="395" t="s">
        <v>90</v>
      </c>
    </row>
    <row r="5" spans="1:4" ht="25" customHeight="1" x14ac:dyDescent="0.55000000000000004">
      <c r="B5" s="34">
        <v>2</v>
      </c>
      <c r="C5" s="34" t="s">
        <v>19</v>
      </c>
      <c r="D5" s="373" t="s">
        <v>58</v>
      </c>
    </row>
    <row r="6" spans="1:4" ht="25" customHeight="1" x14ac:dyDescent="0.55000000000000004">
      <c r="B6" s="34">
        <v>3</v>
      </c>
      <c r="C6" s="34" t="s">
        <v>20</v>
      </c>
      <c r="D6" s="373" t="s">
        <v>80</v>
      </c>
    </row>
    <row r="7" spans="1:4" ht="25" customHeight="1" x14ac:dyDescent="0.55000000000000004">
      <c r="B7" s="34">
        <v>4</v>
      </c>
      <c r="C7" s="34" t="s">
        <v>79</v>
      </c>
      <c r="D7" s="373" t="s">
        <v>81</v>
      </c>
    </row>
    <row r="8" spans="1:4" ht="25" customHeight="1" x14ac:dyDescent="0.55000000000000004">
      <c r="B8" s="34">
        <v>5</v>
      </c>
      <c r="C8" s="34" t="s">
        <v>21</v>
      </c>
      <c r="D8" s="373" t="s">
        <v>64</v>
      </c>
    </row>
    <row r="9" spans="1:4" ht="25" customHeight="1" x14ac:dyDescent="0.55000000000000004">
      <c r="B9" s="34">
        <v>6</v>
      </c>
      <c r="C9" s="34" t="s">
        <v>22</v>
      </c>
      <c r="D9" s="373" t="s">
        <v>62</v>
      </c>
    </row>
    <row r="10" spans="1:4" ht="25" customHeight="1" x14ac:dyDescent="0.55000000000000004">
      <c r="B10" s="34">
        <v>7</v>
      </c>
      <c r="C10" s="34" t="s">
        <v>61</v>
      </c>
      <c r="D10" s="373" t="s">
        <v>63</v>
      </c>
    </row>
    <row r="11" spans="1:4" ht="25" customHeight="1" x14ac:dyDescent="0.55000000000000004">
      <c r="B11" s="34">
        <v>8</v>
      </c>
      <c r="C11" s="34" t="s">
        <v>23</v>
      </c>
      <c r="D11" s="373" t="s">
        <v>28</v>
      </c>
    </row>
    <row r="12" spans="1:4" ht="25" customHeight="1" x14ac:dyDescent="0.55000000000000004">
      <c r="B12" s="34">
        <v>9</v>
      </c>
      <c r="C12" s="34" t="s">
        <v>32</v>
      </c>
      <c r="D12" s="373" t="s">
        <v>39</v>
      </c>
    </row>
    <row r="13" spans="1:4" ht="25" customHeight="1" x14ac:dyDescent="0.55000000000000004">
      <c r="B13" s="34">
        <v>10</v>
      </c>
      <c r="C13" s="34" t="s">
        <v>91</v>
      </c>
      <c r="D13" s="373" t="s">
        <v>40</v>
      </c>
    </row>
    <row r="14" spans="1:4" ht="25" customHeight="1" x14ac:dyDescent="0.55000000000000004">
      <c r="B14" s="34">
        <v>11</v>
      </c>
      <c r="C14" s="34" t="s">
        <v>24</v>
      </c>
      <c r="D14" s="373" t="s">
        <v>36</v>
      </c>
    </row>
    <row r="15" spans="1:4" ht="25" customHeight="1" x14ac:dyDescent="0.55000000000000004">
      <c r="B15" s="34">
        <v>12</v>
      </c>
      <c r="C15" s="34" t="s">
        <v>34</v>
      </c>
      <c r="D15" s="373" t="s">
        <v>41</v>
      </c>
    </row>
    <row r="16" spans="1:4" ht="25" customHeight="1" x14ac:dyDescent="0.55000000000000004">
      <c r="B16" s="34">
        <v>13</v>
      </c>
      <c r="C16" s="34" t="s">
        <v>35</v>
      </c>
      <c r="D16" s="373" t="s">
        <v>42</v>
      </c>
    </row>
    <row r="17" spans="2:4" ht="25" customHeight="1" x14ac:dyDescent="0.55000000000000004">
      <c r="B17" s="34">
        <v>14</v>
      </c>
      <c r="C17" s="34">
        <v>12</v>
      </c>
      <c r="D17" s="373" t="s">
        <v>43</v>
      </c>
    </row>
    <row r="18" spans="2:4" ht="25" customHeight="1" x14ac:dyDescent="0.55000000000000004">
      <c r="B18" s="34">
        <v>15</v>
      </c>
      <c r="C18" s="34">
        <v>1212</v>
      </c>
      <c r="D18" s="373" t="s">
        <v>60</v>
      </c>
    </row>
    <row r="19" spans="2:4" ht="25" customHeight="1" x14ac:dyDescent="0.55000000000000004">
      <c r="B19" s="34">
        <v>16</v>
      </c>
      <c r="C19" s="34">
        <v>128</v>
      </c>
      <c r="D19" s="373" t="s">
        <v>59</v>
      </c>
    </row>
    <row r="20" spans="2:4" ht="45" customHeight="1" x14ac:dyDescent="0.55000000000000004">
      <c r="B20" s="34">
        <v>17</v>
      </c>
      <c r="C20" s="34" t="s">
        <v>73</v>
      </c>
      <c r="D20" s="373" t="s">
        <v>78</v>
      </c>
    </row>
    <row r="21" spans="2:4" ht="52" customHeight="1" x14ac:dyDescent="0.55000000000000004">
      <c r="B21" s="34">
        <v>18</v>
      </c>
      <c r="C21" s="34" t="s">
        <v>92</v>
      </c>
      <c r="D21" s="373" t="s">
        <v>83</v>
      </c>
    </row>
  </sheetData>
  <phoneticPr fontId="3"/>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D8F11-3FD8-4A87-A459-D2B55744E654}">
  <sheetPr>
    <tabColor theme="9" tint="0.79998168889431442"/>
  </sheetPr>
  <dimension ref="A1:AZ433"/>
  <sheetViews>
    <sheetView workbookViewId="0">
      <selection activeCell="N30" sqref="N30"/>
    </sheetView>
  </sheetViews>
  <sheetFormatPr defaultRowHeight="16.5" customHeight="1" x14ac:dyDescent="0.55000000000000004"/>
  <cols>
    <col min="1" max="1" width="8.6640625" style="86"/>
    <col min="2" max="13" width="5.4140625" style="10" customWidth="1"/>
    <col min="14" max="14" width="3.4140625" style="10" customWidth="1"/>
    <col min="15" max="16" width="8.6640625" style="86"/>
    <col min="17" max="17" width="8.6640625" style="10"/>
    <col min="18" max="45" width="7.33203125" style="10" customWidth="1"/>
    <col min="46" max="52" width="9.58203125" style="10" customWidth="1"/>
    <col min="53" max="16384" width="8.6640625" style="10"/>
  </cols>
  <sheetData>
    <row r="1" spans="1:52" ht="16.5" customHeight="1" thickBot="1" x14ac:dyDescent="0.6">
      <c r="B1" s="121">
        <v>1</v>
      </c>
      <c r="C1" s="122">
        <v>2</v>
      </c>
      <c r="D1" s="122">
        <v>3</v>
      </c>
      <c r="E1" s="122">
        <v>4</v>
      </c>
      <c r="F1" s="122">
        <v>5</v>
      </c>
      <c r="G1" s="122">
        <v>6</v>
      </c>
      <c r="H1" s="122">
        <v>7</v>
      </c>
      <c r="I1" s="122">
        <v>8</v>
      </c>
      <c r="J1" s="122">
        <v>9</v>
      </c>
      <c r="K1" s="122">
        <v>10</v>
      </c>
      <c r="L1" s="122">
        <v>11</v>
      </c>
      <c r="M1" s="123">
        <v>12</v>
      </c>
      <c r="Q1" s="121">
        <v>1989</v>
      </c>
      <c r="R1" s="122">
        <v>1990</v>
      </c>
      <c r="S1" s="122">
        <v>1991</v>
      </c>
      <c r="T1" s="122">
        <v>1992</v>
      </c>
      <c r="U1" s="122">
        <v>1993</v>
      </c>
      <c r="V1" s="122">
        <v>1994</v>
      </c>
      <c r="W1" s="122">
        <v>1995</v>
      </c>
      <c r="X1" s="122">
        <v>1996</v>
      </c>
      <c r="Y1" s="122">
        <v>1997</v>
      </c>
      <c r="Z1" s="122">
        <v>1998</v>
      </c>
      <c r="AA1" s="122">
        <v>1999</v>
      </c>
      <c r="AB1" s="122">
        <v>2000</v>
      </c>
      <c r="AC1" s="122">
        <v>2001</v>
      </c>
      <c r="AD1" s="122">
        <v>2002</v>
      </c>
      <c r="AE1" s="122">
        <v>2003</v>
      </c>
      <c r="AF1" s="122">
        <v>2004</v>
      </c>
      <c r="AG1" s="122">
        <v>2005</v>
      </c>
      <c r="AH1" s="122">
        <v>2006</v>
      </c>
      <c r="AI1" s="122">
        <v>2007</v>
      </c>
      <c r="AJ1" s="122">
        <v>2008</v>
      </c>
      <c r="AK1" s="122">
        <v>2009</v>
      </c>
      <c r="AL1" s="122">
        <v>2010</v>
      </c>
      <c r="AM1" s="122">
        <v>2011</v>
      </c>
      <c r="AN1" s="122">
        <v>2012</v>
      </c>
      <c r="AO1" s="122">
        <v>2013</v>
      </c>
      <c r="AP1" s="122">
        <v>2014</v>
      </c>
      <c r="AQ1" s="122">
        <v>2015</v>
      </c>
      <c r="AR1" s="122">
        <v>2016</v>
      </c>
      <c r="AS1" s="122">
        <v>2017</v>
      </c>
      <c r="AT1" s="122">
        <v>2018</v>
      </c>
      <c r="AU1" s="122">
        <v>2019</v>
      </c>
      <c r="AV1" s="122">
        <v>2020</v>
      </c>
      <c r="AW1" s="122">
        <v>2021</v>
      </c>
      <c r="AX1" s="122">
        <v>2022</v>
      </c>
      <c r="AY1" s="122">
        <v>2023</v>
      </c>
      <c r="AZ1" s="123">
        <v>2024</v>
      </c>
    </row>
    <row r="2" spans="1:52" ht="16.5" customHeight="1" x14ac:dyDescent="0.55000000000000004">
      <c r="A2" s="11">
        <v>1989</v>
      </c>
      <c r="B2" s="124">
        <v>89.058259081562738</v>
      </c>
      <c r="C2" s="124">
        <v>97.825908156271439</v>
      </c>
      <c r="D2" s="124">
        <v>108.12337217272106</v>
      </c>
      <c r="E2" s="124">
        <v>101.050034270048</v>
      </c>
      <c r="F2" s="124">
        <v>94.832076764907484</v>
      </c>
      <c r="G2" s="124">
        <v>106.11651816312545</v>
      </c>
      <c r="H2" s="124">
        <v>107.61343385880741</v>
      </c>
      <c r="I2" s="124">
        <v>79.023989033584655</v>
      </c>
      <c r="J2" s="124">
        <v>106.24811514736122</v>
      </c>
      <c r="K2" s="124">
        <v>105.98492117888966</v>
      </c>
      <c r="L2" s="124">
        <v>104.81699794379712</v>
      </c>
      <c r="M2" s="87">
        <v>99.306374228923943</v>
      </c>
      <c r="O2" s="132">
        <v>1989</v>
      </c>
      <c r="P2" s="112">
        <v>1</v>
      </c>
      <c r="Q2" s="133">
        <v>89.058259081562738</v>
      </c>
      <c r="R2" s="127">
        <v>88.263323045931742</v>
      </c>
      <c r="S2" s="127">
        <v>89.322148061968036</v>
      </c>
      <c r="T2" s="127">
        <v>90.684530039773904</v>
      </c>
      <c r="U2" s="127">
        <v>91.571830606913409</v>
      </c>
      <c r="V2" s="127">
        <v>91.337307881638679</v>
      </c>
      <c r="W2" s="127">
        <v>91.284472582895177</v>
      </c>
      <c r="X2" s="127">
        <v>91.316727479805124</v>
      </c>
      <c r="Y2" s="127">
        <v>92.809901051779107</v>
      </c>
      <c r="Z2" s="127">
        <v>94.595326927486099</v>
      </c>
      <c r="AA2" s="127">
        <v>94.411912330600614</v>
      </c>
      <c r="AB2" s="127">
        <v>92.952102681832415</v>
      </c>
      <c r="AC2" s="127">
        <v>92.293318938670438</v>
      </c>
      <c r="AD2" s="127">
        <v>92.174478637342958</v>
      </c>
      <c r="AE2" s="127">
        <v>93.605696183676116</v>
      </c>
      <c r="AF2" s="127">
        <v>94.302074351099193</v>
      </c>
      <c r="AG2" s="127">
        <v>93.716050088627142</v>
      </c>
      <c r="AH2" s="127">
        <v>92.865939964338892</v>
      </c>
      <c r="AI2" s="127">
        <v>92.578279738377987</v>
      </c>
      <c r="AJ2" s="127">
        <v>94.546691614220109</v>
      </c>
      <c r="AK2" s="127">
        <v>93.893248253858786</v>
      </c>
      <c r="AL2" s="127">
        <v>94.156807906454034</v>
      </c>
      <c r="AM2" s="127">
        <v>94.328917575410557</v>
      </c>
      <c r="AN2" s="127">
        <v>95.232319381752347</v>
      </c>
      <c r="AO2" s="127">
        <v>95.182065028197457</v>
      </c>
      <c r="AP2" s="127">
        <v>97.154802820394693</v>
      </c>
      <c r="AQ2" s="127">
        <v>98.076870369186068</v>
      </c>
      <c r="AR2" s="127">
        <v>96.816456585914423</v>
      </c>
      <c r="AS2" s="127">
        <v>97.808472456359752</v>
      </c>
      <c r="AT2" s="127">
        <v>97.420325635457672</v>
      </c>
      <c r="AU2" s="127">
        <v>96.683716139482854</v>
      </c>
      <c r="AV2" s="127">
        <v>98.058452680949515</v>
      </c>
      <c r="AW2" s="127">
        <v>99.312239571408966</v>
      </c>
      <c r="AX2" s="127">
        <v>96.912648484450756</v>
      </c>
      <c r="AY2" s="127">
        <v>94.374953187027174</v>
      </c>
      <c r="AZ2" s="128">
        <v>93.460139436192762</v>
      </c>
    </row>
    <row r="3" spans="1:52" ht="16.5" customHeight="1" x14ac:dyDescent="0.55000000000000004">
      <c r="A3" s="88">
        <v>1990</v>
      </c>
      <c r="B3" s="14">
        <v>88.263323045931742</v>
      </c>
      <c r="C3" s="14">
        <v>98.041089345437172</v>
      </c>
      <c r="D3" s="14">
        <v>107.83435131261217</v>
      </c>
      <c r="E3" s="14">
        <v>100.04003047481308</v>
      </c>
      <c r="F3" s="14">
        <v>94.72501646414689</v>
      </c>
      <c r="G3" s="14">
        <v>105.27756614713137</v>
      </c>
      <c r="H3" s="14">
        <v>107.27650727650726</v>
      </c>
      <c r="I3" s="14">
        <v>80.685941555506773</v>
      </c>
      <c r="J3" s="14">
        <v>105.41702715615757</v>
      </c>
      <c r="K3" s="14">
        <v>107.803359977273</v>
      </c>
      <c r="L3" s="14">
        <v>104.95215712607016</v>
      </c>
      <c r="M3" s="85">
        <v>99.683630118412736</v>
      </c>
      <c r="O3" s="134"/>
      <c r="P3" s="114">
        <v>2</v>
      </c>
      <c r="Q3" s="135">
        <v>97.825908156271439</v>
      </c>
      <c r="R3" s="127">
        <v>98.041089345437172</v>
      </c>
      <c r="S3" s="127">
        <v>98.595309534015072</v>
      </c>
      <c r="T3" s="127">
        <v>98.485800013955739</v>
      </c>
      <c r="U3" s="127">
        <v>100.38457657334423</v>
      </c>
      <c r="V3" s="127">
        <v>100.91998030957721</v>
      </c>
      <c r="W3" s="127">
        <v>102.5775297778732</v>
      </c>
      <c r="X3" s="127">
        <v>103.45263957142558</v>
      </c>
      <c r="Y3" s="127">
        <v>104.53417503348459</v>
      </c>
      <c r="Z3" s="127">
        <v>105.7131542197303</v>
      </c>
      <c r="AA3" s="127">
        <v>106.35770453404716</v>
      </c>
      <c r="AB3" s="127">
        <v>107.4653031409788</v>
      </c>
      <c r="AC3" s="127">
        <v>107.19179504214593</v>
      </c>
      <c r="AD3" s="127">
        <v>107.05313224114799</v>
      </c>
      <c r="AE3" s="127">
        <v>106.22548386776434</v>
      </c>
      <c r="AF3" s="127">
        <v>105.63785569647234</v>
      </c>
      <c r="AG3" s="127">
        <v>106.34112870947452</v>
      </c>
      <c r="AH3" s="127">
        <v>105.60467638462526</v>
      </c>
      <c r="AI3" s="127">
        <v>105.09599556334122</v>
      </c>
      <c r="AJ3" s="127">
        <v>106.15070590236434</v>
      </c>
      <c r="AK3" s="127">
        <v>101.9746486160214</v>
      </c>
      <c r="AL3" s="127">
        <v>102.04267220301469</v>
      </c>
      <c r="AM3" s="127">
        <v>103.10491112094319</v>
      </c>
      <c r="AN3" s="127">
        <v>104.48524124307981</v>
      </c>
      <c r="AO3" s="127">
        <v>103.85017057717748</v>
      </c>
      <c r="AP3" s="127">
        <v>104.31917230627502</v>
      </c>
      <c r="AQ3" s="127">
        <v>104.58901669148615</v>
      </c>
      <c r="AR3" s="127">
        <v>101.82090811114755</v>
      </c>
      <c r="AS3" s="127">
        <v>105.60661264886618</v>
      </c>
      <c r="AT3" s="127">
        <v>105.95136192029409</v>
      </c>
      <c r="AU3" s="127">
        <v>105.16678257960577</v>
      </c>
      <c r="AV3" s="127">
        <v>105.06416522433166</v>
      </c>
      <c r="AW3" s="127">
        <v>105.78506341865473</v>
      </c>
      <c r="AX3" s="127">
        <v>105.53060631346042</v>
      </c>
      <c r="AY3" s="127">
        <v>104.56520110853118</v>
      </c>
      <c r="AZ3" s="128">
        <v>104.54304334646861</v>
      </c>
    </row>
    <row r="4" spans="1:52" ht="16.5" customHeight="1" x14ac:dyDescent="0.55000000000000004">
      <c r="A4" s="88">
        <v>1991</v>
      </c>
      <c r="B4" s="14">
        <v>89.322148061968036</v>
      </c>
      <c r="C4" s="14">
        <v>98.595309534015072</v>
      </c>
      <c r="D4" s="14">
        <v>106.56052905517116</v>
      </c>
      <c r="E4" s="14">
        <v>98.786357234707012</v>
      </c>
      <c r="F4" s="14">
        <v>93.951380809503405</v>
      </c>
      <c r="G4" s="14">
        <v>103.48906986712389</v>
      </c>
      <c r="H4" s="14">
        <v>108.03012675280144</v>
      </c>
      <c r="I4" s="14">
        <v>81.44510440266977</v>
      </c>
      <c r="J4" s="14">
        <v>104.45900434755987</v>
      </c>
      <c r="K4" s="14">
        <v>109.39685261159758</v>
      </c>
      <c r="L4" s="14">
        <v>105.69346641356928</v>
      </c>
      <c r="M4" s="85">
        <v>100.27065090931357</v>
      </c>
      <c r="O4" s="134"/>
      <c r="P4" s="114">
        <v>3</v>
      </c>
      <c r="Q4" s="135">
        <v>108.12337217272106</v>
      </c>
      <c r="R4" s="127">
        <v>107.83435131261217</v>
      </c>
      <c r="S4" s="127">
        <v>106.56052905517116</v>
      </c>
      <c r="T4" s="127">
        <v>107.4314423278208</v>
      </c>
      <c r="U4" s="127">
        <v>109.95077868346993</v>
      </c>
      <c r="V4" s="127">
        <v>111.98599792156647</v>
      </c>
      <c r="W4" s="127">
        <v>114.25689451657905</v>
      </c>
      <c r="X4" s="127">
        <v>114.19652837829288</v>
      </c>
      <c r="Y4" s="127">
        <v>115.16202381817615</v>
      </c>
      <c r="Z4" s="127">
        <v>115.8555141005065</v>
      </c>
      <c r="AA4" s="127">
        <v>118.09017901957502</v>
      </c>
      <c r="AB4" s="127">
        <v>119.21110299488677</v>
      </c>
      <c r="AC4" s="127">
        <v>118.10405680355439</v>
      </c>
      <c r="AD4" s="127">
        <v>116.5657140534168</v>
      </c>
      <c r="AE4" s="127">
        <v>114.37650820762867</v>
      </c>
      <c r="AF4" s="127">
        <v>115.11340625696376</v>
      </c>
      <c r="AG4" s="127">
        <v>114.86076962662243</v>
      </c>
      <c r="AH4" s="127">
        <v>115.00156247127809</v>
      </c>
      <c r="AI4" s="127">
        <v>113.75804364475037</v>
      </c>
      <c r="AJ4" s="127">
        <v>113.26416057152579</v>
      </c>
      <c r="AK4" s="127">
        <v>109.4662412692938</v>
      </c>
      <c r="AL4" s="127">
        <v>110.38151042783733</v>
      </c>
      <c r="AM4" s="127">
        <v>105.15576607760977</v>
      </c>
      <c r="AN4" s="127">
        <v>105.57687809188809</v>
      </c>
      <c r="AO4" s="127">
        <v>103.88150107916175</v>
      </c>
      <c r="AP4" s="127">
        <v>103.53257981079261</v>
      </c>
      <c r="AQ4" s="127">
        <v>103.48173255250921</v>
      </c>
      <c r="AR4" s="127">
        <v>102.9230120425472</v>
      </c>
      <c r="AS4" s="127">
        <v>107.12926205883952</v>
      </c>
      <c r="AT4" s="127">
        <v>107.07585846480993</v>
      </c>
      <c r="AU4" s="127">
        <v>112.79414742365151</v>
      </c>
      <c r="AV4" s="127">
        <v>113.08145530854013</v>
      </c>
      <c r="AW4" s="127">
        <v>116.55478730711117</v>
      </c>
      <c r="AX4" s="127">
        <v>116.10616814018249</v>
      </c>
      <c r="AY4" s="127">
        <v>116.47442139165607</v>
      </c>
      <c r="AZ4" s="128">
        <v>115.34177023340406</v>
      </c>
    </row>
    <row r="5" spans="1:52" ht="16.5" customHeight="1" x14ac:dyDescent="0.55000000000000004">
      <c r="A5" s="88">
        <v>1992</v>
      </c>
      <c r="B5" s="14">
        <v>90.684530039773904</v>
      </c>
      <c r="C5" s="14">
        <v>98.485800013955739</v>
      </c>
      <c r="D5" s="14">
        <v>107.4314423278208</v>
      </c>
      <c r="E5" s="14">
        <v>98.416021212755567</v>
      </c>
      <c r="F5" s="14">
        <v>92.135929104737983</v>
      </c>
      <c r="G5" s="14">
        <v>103.17493545460889</v>
      </c>
      <c r="H5" s="14">
        <v>108.47812434582376</v>
      </c>
      <c r="I5" s="14">
        <v>80.845719070546352</v>
      </c>
      <c r="J5" s="14">
        <v>105.84048566045634</v>
      </c>
      <c r="K5" s="14">
        <v>108.77119531086454</v>
      </c>
      <c r="L5" s="14">
        <v>105.71488381829597</v>
      </c>
      <c r="M5" s="85">
        <v>100.02093364036004</v>
      </c>
      <c r="O5" s="134"/>
      <c r="P5" s="114">
        <v>4</v>
      </c>
      <c r="Q5" s="135">
        <v>101.050034270048</v>
      </c>
      <c r="R5" s="127">
        <v>100.04003047481308</v>
      </c>
      <c r="S5" s="127">
        <v>98.786357234707012</v>
      </c>
      <c r="T5" s="127">
        <v>98.416021212755567</v>
      </c>
      <c r="U5" s="127">
        <v>97.491843164515799</v>
      </c>
      <c r="V5" s="127">
        <v>96.259913580922159</v>
      </c>
      <c r="W5" s="127">
        <v>96.963193475694837</v>
      </c>
      <c r="X5" s="127">
        <v>95.707928205344558</v>
      </c>
      <c r="Y5" s="127">
        <v>95.700476571179394</v>
      </c>
      <c r="Z5" s="127">
        <v>94.682868874669126</v>
      </c>
      <c r="AA5" s="127">
        <v>93.947632591601121</v>
      </c>
      <c r="AB5" s="127">
        <v>93.478034018574547</v>
      </c>
      <c r="AC5" s="127">
        <v>92.878794170161541</v>
      </c>
      <c r="AD5" s="127">
        <v>92.65010772795641</v>
      </c>
      <c r="AE5" s="127">
        <v>91.162772222167064</v>
      </c>
      <c r="AF5" s="127">
        <v>92.162808948485164</v>
      </c>
      <c r="AG5" s="127">
        <v>92.240837097604214</v>
      </c>
      <c r="AH5" s="127">
        <v>92.788735501185627</v>
      </c>
      <c r="AI5" s="127">
        <v>93.21208813457865</v>
      </c>
      <c r="AJ5" s="127">
        <v>93.709814594318743</v>
      </c>
      <c r="AK5" s="127">
        <v>91.668534965939472</v>
      </c>
      <c r="AL5" s="127">
        <v>91.624271852989381</v>
      </c>
      <c r="AM5" s="127">
        <v>86.521094136324592</v>
      </c>
      <c r="AN5" s="127">
        <v>86.551207298372077</v>
      </c>
      <c r="AO5" s="127">
        <v>86.064888950776307</v>
      </c>
      <c r="AP5" s="127">
        <v>85.972433830563716</v>
      </c>
      <c r="AQ5" s="127">
        <v>85.87481842184603</v>
      </c>
      <c r="AR5" s="127">
        <v>83.748652827889984</v>
      </c>
      <c r="AS5" s="127">
        <v>86.345097612703242</v>
      </c>
      <c r="AT5" s="127">
        <v>87.083607399331427</v>
      </c>
      <c r="AU5" s="127">
        <v>93.694042661830593</v>
      </c>
      <c r="AV5" s="127">
        <v>89.686034311131834</v>
      </c>
      <c r="AW5" s="127">
        <v>91.344841796785587</v>
      </c>
      <c r="AX5" s="127">
        <v>90.646065572233553</v>
      </c>
      <c r="AY5" s="127">
        <v>91.296532094974168</v>
      </c>
      <c r="AZ5" s="128">
        <v>92.698545013640484</v>
      </c>
    </row>
    <row r="6" spans="1:52" ht="16.5" customHeight="1" x14ac:dyDescent="0.55000000000000004">
      <c r="A6" s="88">
        <v>1993</v>
      </c>
      <c r="B6" s="14">
        <v>91.571830606913409</v>
      </c>
      <c r="C6" s="14">
        <v>100.38457657334423</v>
      </c>
      <c r="D6" s="14">
        <v>109.95077868346993</v>
      </c>
      <c r="E6" s="14">
        <v>97.491843164515799</v>
      </c>
      <c r="F6" s="14">
        <v>90.912556481180403</v>
      </c>
      <c r="G6" s="14">
        <v>103.11585509423807</v>
      </c>
      <c r="H6" s="14">
        <v>108.25550236015654</v>
      </c>
      <c r="I6" s="14">
        <v>80.660171097332608</v>
      </c>
      <c r="J6" s="14">
        <v>106.81586294273959</v>
      </c>
      <c r="K6" s="14">
        <v>107.1118635706197</v>
      </c>
      <c r="L6" s="14">
        <v>105.40313267331173</v>
      </c>
      <c r="M6" s="85">
        <v>98.326026752177953</v>
      </c>
      <c r="O6" s="134"/>
      <c r="P6" s="114">
        <v>5</v>
      </c>
      <c r="Q6" s="135">
        <v>94.832076764907484</v>
      </c>
      <c r="R6" s="127">
        <v>94.72501646414689</v>
      </c>
      <c r="S6" s="127">
        <v>93.951380809503405</v>
      </c>
      <c r="T6" s="127">
        <v>92.135929104737983</v>
      </c>
      <c r="U6" s="127">
        <v>90.912556481180403</v>
      </c>
      <c r="V6" s="127">
        <v>88.98758409451402</v>
      </c>
      <c r="W6" s="127">
        <v>89.069642665522068</v>
      </c>
      <c r="X6" s="127">
        <v>89.241347309809555</v>
      </c>
      <c r="Y6" s="127">
        <v>90.367863112975414</v>
      </c>
      <c r="Z6" s="127">
        <v>88.967630322863045</v>
      </c>
      <c r="AA6" s="127">
        <v>88.087669399364216</v>
      </c>
      <c r="AB6" s="127">
        <v>88.043410205572357</v>
      </c>
      <c r="AC6" s="127">
        <v>87.995681601129448</v>
      </c>
      <c r="AD6" s="127">
        <v>89.430464653034676</v>
      </c>
      <c r="AE6" s="127">
        <v>89.756601356517933</v>
      </c>
      <c r="AF6" s="127">
        <v>89.291077674323958</v>
      </c>
      <c r="AG6" s="127">
        <v>87.723712047572747</v>
      </c>
      <c r="AH6" s="127">
        <v>87.549861215786478</v>
      </c>
      <c r="AI6" s="127">
        <v>88.08880359862323</v>
      </c>
      <c r="AJ6" s="127">
        <v>89.311107331178775</v>
      </c>
      <c r="AK6" s="127">
        <v>88.709148917823583</v>
      </c>
      <c r="AL6" s="127">
        <v>88.082839322941254</v>
      </c>
      <c r="AM6" s="127">
        <v>85.698670067407534</v>
      </c>
      <c r="AN6" s="127">
        <v>86.738345043882077</v>
      </c>
      <c r="AO6" s="127">
        <v>87.453874538745396</v>
      </c>
      <c r="AP6" s="127">
        <v>88.79991496297346</v>
      </c>
      <c r="AQ6" s="127">
        <v>88.122276327690315</v>
      </c>
      <c r="AR6" s="127">
        <v>86.346469237617725</v>
      </c>
      <c r="AS6" s="127">
        <v>86.616999293055613</v>
      </c>
      <c r="AT6" s="127">
        <v>86.640296261589597</v>
      </c>
      <c r="AU6" s="127">
        <v>89.912052891514278</v>
      </c>
      <c r="AV6" s="127">
        <v>84.122357836587184</v>
      </c>
      <c r="AW6" s="127">
        <v>82.498282888410671</v>
      </c>
      <c r="AX6" s="127">
        <v>79.114202942031312</v>
      </c>
      <c r="AY6" s="127">
        <v>79.353606471425365</v>
      </c>
      <c r="AZ6" s="128">
        <v>80.342528038799628</v>
      </c>
    </row>
    <row r="7" spans="1:52" ht="16.5" customHeight="1" x14ac:dyDescent="0.55000000000000004">
      <c r="A7" s="88">
        <v>1994</v>
      </c>
      <c r="B7" s="14">
        <v>91.337307881638679</v>
      </c>
      <c r="C7" s="14">
        <v>100.91998030957721</v>
      </c>
      <c r="D7" s="14">
        <v>111.98599792156647</v>
      </c>
      <c r="E7" s="14">
        <v>96.259913580922159</v>
      </c>
      <c r="F7" s="14">
        <v>88.98758409451402</v>
      </c>
      <c r="G7" s="14">
        <v>103.55849696439314</v>
      </c>
      <c r="H7" s="14">
        <v>107.07651917081442</v>
      </c>
      <c r="I7" s="14">
        <v>80.848876005031997</v>
      </c>
      <c r="J7" s="14">
        <v>107.11590001640869</v>
      </c>
      <c r="K7" s="14">
        <v>106.60394902368319</v>
      </c>
      <c r="L7" s="14">
        <v>106.7745993545917</v>
      </c>
      <c r="M7" s="85">
        <v>98.530875676858287</v>
      </c>
      <c r="O7" s="134"/>
      <c r="P7" s="114">
        <v>6</v>
      </c>
      <c r="Q7" s="135">
        <v>106.11651816312545</v>
      </c>
      <c r="R7" s="127">
        <v>105.27756614713137</v>
      </c>
      <c r="S7" s="127">
        <v>103.48906986712389</v>
      </c>
      <c r="T7" s="127">
        <v>103.17493545460889</v>
      </c>
      <c r="U7" s="127">
        <v>103.11585509423807</v>
      </c>
      <c r="V7" s="127">
        <v>103.55849696439314</v>
      </c>
      <c r="W7" s="127">
        <v>103.46603712844728</v>
      </c>
      <c r="X7" s="127">
        <v>102.21247337228188</v>
      </c>
      <c r="Y7" s="127">
        <v>102.31640588497919</v>
      </c>
      <c r="Z7" s="127">
        <v>102.51162015132253</v>
      </c>
      <c r="AA7" s="127">
        <v>103.60967040321231</v>
      </c>
      <c r="AB7" s="127">
        <v>104.38484816863195</v>
      </c>
      <c r="AC7" s="127">
        <v>104.78760951708676</v>
      </c>
      <c r="AD7" s="127">
        <v>103.30907760478067</v>
      </c>
      <c r="AE7" s="127">
        <v>102.84114042840545</v>
      </c>
      <c r="AF7" s="127">
        <v>104.33569414705514</v>
      </c>
      <c r="AG7" s="127">
        <v>103.81382583338099</v>
      </c>
      <c r="AH7" s="127">
        <v>103.81794452307861</v>
      </c>
      <c r="AI7" s="127">
        <v>103.66992667188973</v>
      </c>
      <c r="AJ7" s="127">
        <v>103.73192719850316</v>
      </c>
      <c r="AK7" s="127">
        <v>103.83719927567476</v>
      </c>
      <c r="AL7" s="127">
        <v>104.99729759872346</v>
      </c>
      <c r="AM7" s="127">
        <v>105.44725815266898</v>
      </c>
      <c r="AN7" s="127">
        <v>105.38974034637812</v>
      </c>
      <c r="AO7" s="127">
        <v>104.89452064331965</v>
      </c>
      <c r="AP7" s="127">
        <v>104.96757963363214</v>
      </c>
      <c r="AQ7" s="127">
        <v>105.53185269101108</v>
      </c>
      <c r="AR7" s="127">
        <v>105.09348202989551</v>
      </c>
      <c r="AS7" s="127">
        <v>105.19332209473055</v>
      </c>
      <c r="AT7" s="127">
        <v>104.4484290386816</v>
      </c>
      <c r="AU7" s="127">
        <v>103.90964072857884</v>
      </c>
      <c r="AV7" s="127">
        <v>99.823332645795404</v>
      </c>
      <c r="AW7" s="127">
        <v>101.54311094830352</v>
      </c>
      <c r="AX7" s="127">
        <v>101.30038158277161</v>
      </c>
      <c r="AY7" s="127">
        <v>101.19466706613737</v>
      </c>
      <c r="AZ7" s="128">
        <v>100.4054258866323</v>
      </c>
    </row>
    <row r="8" spans="1:52" ht="16.5" customHeight="1" x14ac:dyDescent="0.55000000000000004">
      <c r="A8" s="88">
        <v>1995</v>
      </c>
      <c r="B8" s="14">
        <v>91.284472582895177</v>
      </c>
      <c r="C8" s="14">
        <v>102.5775297778732</v>
      </c>
      <c r="D8" s="14">
        <v>114.25689451657905</v>
      </c>
      <c r="E8" s="14">
        <v>96.963193475694837</v>
      </c>
      <c r="F8" s="14">
        <v>89.069642665522068</v>
      </c>
      <c r="G8" s="14">
        <v>103.46603712844728</v>
      </c>
      <c r="H8" s="14">
        <v>106.00278999892694</v>
      </c>
      <c r="I8" s="14">
        <v>80.69964588475159</v>
      </c>
      <c r="J8" s="14">
        <v>105.91265157205711</v>
      </c>
      <c r="K8" s="14">
        <v>105.17866723897416</v>
      </c>
      <c r="L8" s="14">
        <v>106.81403584075545</v>
      </c>
      <c r="M8" s="85">
        <v>97.77443931752336</v>
      </c>
      <c r="O8" s="134"/>
      <c r="P8" s="114">
        <v>7</v>
      </c>
      <c r="Q8" s="135">
        <v>107.61343385880741</v>
      </c>
      <c r="R8" s="127">
        <v>107.27650727650726</v>
      </c>
      <c r="S8" s="127">
        <v>108.03012675280144</v>
      </c>
      <c r="T8" s="127">
        <v>108.47812434582376</v>
      </c>
      <c r="U8" s="127">
        <v>108.25550236015654</v>
      </c>
      <c r="V8" s="127">
        <v>107.07651917081442</v>
      </c>
      <c r="W8" s="127">
        <v>106.00278999892694</v>
      </c>
      <c r="X8" s="127">
        <v>106.6669478834919</v>
      </c>
      <c r="Y8" s="127">
        <v>107.93558501967544</v>
      </c>
      <c r="Z8" s="127">
        <v>108.33941263522105</v>
      </c>
      <c r="AA8" s="127">
        <v>107.37410071942445</v>
      </c>
      <c r="AB8" s="127">
        <v>106.76406135865595</v>
      </c>
      <c r="AC8" s="127">
        <v>107.20425196196489</v>
      </c>
      <c r="AD8" s="127">
        <v>107.68730436196591</v>
      </c>
      <c r="AE8" s="127">
        <v>108.17982303697158</v>
      </c>
      <c r="AF8" s="127">
        <v>107.69573600224778</v>
      </c>
      <c r="AG8" s="127">
        <v>106.1924638344102</v>
      </c>
      <c r="AH8" s="127">
        <v>104.82160254407088</v>
      </c>
      <c r="AI8" s="127">
        <v>102.63470629142861</v>
      </c>
      <c r="AJ8" s="127">
        <v>103.91563191018881</v>
      </c>
      <c r="AK8" s="127">
        <v>104.39596447357077</v>
      </c>
      <c r="AL8" s="127">
        <v>104.50314422243767</v>
      </c>
      <c r="AM8" s="127">
        <v>105.07248262759285</v>
      </c>
      <c r="AN8" s="127">
        <v>105.81599854448422</v>
      </c>
      <c r="AO8" s="127">
        <v>107.32785629743091</v>
      </c>
      <c r="AP8" s="127">
        <v>108.88991248272683</v>
      </c>
      <c r="AQ8" s="127">
        <v>112.00014617612396</v>
      </c>
      <c r="AR8" s="127">
        <v>110.94138044140388</v>
      </c>
      <c r="AS8" s="127">
        <v>109.33710370330088</v>
      </c>
      <c r="AT8" s="127">
        <v>107.94085580674518</v>
      </c>
      <c r="AU8" s="127">
        <v>108.15645605725804</v>
      </c>
      <c r="AV8" s="127">
        <v>107.14112762198566</v>
      </c>
      <c r="AW8" s="127">
        <v>106.93896240670361</v>
      </c>
      <c r="AX8" s="127">
        <v>106.62191428919664</v>
      </c>
      <c r="AY8" s="127">
        <v>106.17182233540559</v>
      </c>
      <c r="AZ8" s="128">
        <v>107.38481357987267</v>
      </c>
    </row>
    <row r="9" spans="1:52" ht="16.5" customHeight="1" x14ac:dyDescent="0.55000000000000004">
      <c r="A9" s="88">
        <v>1996</v>
      </c>
      <c r="B9" s="14">
        <v>91.316727479805124</v>
      </c>
      <c r="C9" s="14">
        <v>103.45263957142558</v>
      </c>
      <c r="D9" s="14">
        <v>114.19652837829288</v>
      </c>
      <c r="E9" s="14">
        <v>95.707928205344558</v>
      </c>
      <c r="F9" s="14">
        <v>89.241347309809555</v>
      </c>
      <c r="G9" s="14">
        <v>102.21247337228188</v>
      </c>
      <c r="H9" s="14">
        <v>106.6669478834919</v>
      </c>
      <c r="I9" s="14">
        <v>80.522219644401346</v>
      </c>
      <c r="J9" s="14">
        <v>105.71784109843294</v>
      </c>
      <c r="K9" s="14">
        <v>106.17341235526125</v>
      </c>
      <c r="L9" s="14">
        <v>107.12251914032019</v>
      </c>
      <c r="M9" s="85">
        <v>97.669415561133036</v>
      </c>
      <c r="O9" s="134"/>
      <c r="P9" s="114">
        <v>8</v>
      </c>
      <c r="Q9" s="135">
        <v>79.023989033584655</v>
      </c>
      <c r="R9" s="127">
        <v>80.685941555506773</v>
      </c>
      <c r="S9" s="127">
        <v>81.44510440266977</v>
      </c>
      <c r="T9" s="127">
        <v>80.845719070546352</v>
      </c>
      <c r="U9" s="127">
        <v>80.660171097332608</v>
      </c>
      <c r="V9" s="127">
        <v>80.848876005031997</v>
      </c>
      <c r="W9" s="127">
        <v>80.69964588475159</v>
      </c>
      <c r="X9" s="127">
        <v>80.522219644401346</v>
      </c>
      <c r="Y9" s="127">
        <v>78.880317298807029</v>
      </c>
      <c r="Z9" s="127">
        <v>77.099443483335776</v>
      </c>
      <c r="AA9" s="127">
        <v>76.530868328592931</v>
      </c>
      <c r="AB9" s="127">
        <v>77.336950850464362</v>
      </c>
      <c r="AC9" s="127">
        <v>78.578250217996114</v>
      </c>
      <c r="AD9" s="127">
        <v>79.149558925159539</v>
      </c>
      <c r="AE9" s="127">
        <v>79.186486459647071</v>
      </c>
      <c r="AF9" s="127">
        <v>79.838779998643574</v>
      </c>
      <c r="AG9" s="127">
        <v>80.496311967522431</v>
      </c>
      <c r="AH9" s="127">
        <v>81.814672524402113</v>
      </c>
      <c r="AI9" s="127">
        <v>83.113407688447964</v>
      </c>
      <c r="AJ9" s="127">
        <v>82.728355162442583</v>
      </c>
      <c r="AK9" s="127">
        <v>82.686901784944382</v>
      </c>
      <c r="AL9" s="127">
        <v>83.110420974065519</v>
      </c>
      <c r="AM9" s="127">
        <v>85.490461442365259</v>
      </c>
      <c r="AN9" s="127">
        <v>86.530414215537633</v>
      </c>
      <c r="AO9" s="127">
        <v>87.21367402353269</v>
      </c>
      <c r="AP9" s="127">
        <v>86.62084115792085</v>
      </c>
      <c r="AQ9" s="127">
        <v>85.293768329115537</v>
      </c>
      <c r="AR9" s="127">
        <v>86.24525561126471</v>
      </c>
      <c r="AS9" s="127">
        <v>86.040567730708574</v>
      </c>
      <c r="AT9" s="127">
        <v>85.959110854815606</v>
      </c>
      <c r="AU9" s="127">
        <v>84.080604977507008</v>
      </c>
      <c r="AV9" s="127">
        <v>83.455147118169833</v>
      </c>
      <c r="AW9" s="127">
        <v>82.322450661660355</v>
      </c>
      <c r="AX9" s="127">
        <v>83.726947994112209</v>
      </c>
      <c r="AY9" s="127">
        <v>84.229645719421754</v>
      </c>
      <c r="AZ9" s="128">
        <v>82.922855410730506</v>
      </c>
    </row>
    <row r="10" spans="1:52" ht="16.5" customHeight="1" x14ac:dyDescent="0.55000000000000004">
      <c r="A10" s="88">
        <v>1997</v>
      </c>
      <c r="B10" s="14">
        <v>92.809901051779107</v>
      </c>
      <c r="C10" s="14">
        <v>104.53417503348459</v>
      </c>
      <c r="D10" s="14">
        <v>115.16202381817615</v>
      </c>
      <c r="E10" s="14">
        <v>95.700476571179394</v>
      </c>
      <c r="F10" s="14">
        <v>90.367863112975414</v>
      </c>
      <c r="G10" s="14">
        <v>102.31640588497919</v>
      </c>
      <c r="H10" s="14">
        <v>107.93558501967544</v>
      </c>
      <c r="I10" s="14">
        <v>78.880317298807029</v>
      </c>
      <c r="J10" s="14">
        <v>105.15714389542428</v>
      </c>
      <c r="K10" s="14">
        <v>105.6181408532597</v>
      </c>
      <c r="L10" s="14">
        <v>105.10730638646913</v>
      </c>
      <c r="M10" s="85">
        <v>96.410661073790678</v>
      </c>
      <c r="O10" s="134"/>
      <c r="P10" s="114">
        <v>9</v>
      </c>
      <c r="Q10" s="135">
        <v>106.24811514736122</v>
      </c>
      <c r="R10" s="127">
        <v>105.41702715615757</v>
      </c>
      <c r="S10" s="127">
        <v>104.45900434755987</v>
      </c>
      <c r="T10" s="127">
        <v>105.84048566045634</v>
      </c>
      <c r="U10" s="127">
        <v>106.81586294273959</v>
      </c>
      <c r="V10" s="127">
        <v>107.11590001640869</v>
      </c>
      <c r="W10" s="127">
        <v>105.91265157205711</v>
      </c>
      <c r="X10" s="127">
        <v>105.71784109843294</v>
      </c>
      <c r="Y10" s="127">
        <v>105.15714389542428</v>
      </c>
      <c r="Z10" s="127">
        <v>105.66313024991143</v>
      </c>
      <c r="AA10" s="127">
        <v>107.2737159109921</v>
      </c>
      <c r="AB10" s="127">
        <v>105.91255348012102</v>
      </c>
      <c r="AC10" s="127">
        <v>105.16131711165552</v>
      </c>
      <c r="AD10" s="127">
        <v>105.07744217244601</v>
      </c>
      <c r="AE10" s="127">
        <v>105.91564960923149</v>
      </c>
      <c r="AF10" s="127">
        <v>106.19592493193689</v>
      </c>
      <c r="AG10" s="127">
        <v>106.98153124821317</v>
      </c>
      <c r="AH10" s="127">
        <v>106.74068491388024</v>
      </c>
      <c r="AI10" s="127">
        <v>105.72980395954191</v>
      </c>
      <c r="AJ10" s="127">
        <v>106.92634801837048</v>
      </c>
      <c r="AK10" s="127">
        <v>109.55936880227647</v>
      </c>
      <c r="AL10" s="127">
        <v>110.5874076679564</v>
      </c>
      <c r="AM10" s="127">
        <v>112.56799312911539</v>
      </c>
      <c r="AN10" s="127">
        <v>110.39047676806186</v>
      </c>
      <c r="AO10" s="127">
        <v>110.45046299519601</v>
      </c>
      <c r="AP10" s="127">
        <v>110.83513446479822</v>
      </c>
      <c r="AQ10" s="127">
        <v>111.43005929269027</v>
      </c>
      <c r="AR10" s="127">
        <v>111.73984349374442</v>
      </c>
      <c r="AS10" s="127">
        <v>109.30447550165859</v>
      </c>
      <c r="AT10" s="127">
        <v>107.11910833190667</v>
      </c>
      <c r="AU10" s="127">
        <v>104.53292954547453</v>
      </c>
      <c r="AV10" s="127">
        <v>108.21727394201365</v>
      </c>
      <c r="AW10" s="127">
        <v>103.1256009890563</v>
      </c>
      <c r="AX10" s="127">
        <v>104.15803339552417</v>
      </c>
      <c r="AY10" s="127">
        <v>104.80113849149876</v>
      </c>
      <c r="AZ10" s="128">
        <v>104.49757502273415</v>
      </c>
    </row>
    <row r="11" spans="1:52" ht="16.5" customHeight="1" x14ac:dyDescent="0.55000000000000004">
      <c r="A11" s="88">
        <v>1998</v>
      </c>
      <c r="B11" s="14">
        <v>94.595326927486099</v>
      </c>
      <c r="C11" s="14">
        <v>105.7131542197303</v>
      </c>
      <c r="D11" s="14">
        <v>115.8555141005065</v>
      </c>
      <c r="E11" s="14">
        <v>94.682868874669126</v>
      </c>
      <c r="F11" s="14">
        <v>88.967630322863045</v>
      </c>
      <c r="G11" s="14">
        <v>102.51162015132253</v>
      </c>
      <c r="H11" s="14">
        <v>108.33941263522105</v>
      </c>
      <c r="I11" s="14">
        <v>77.099443483335776</v>
      </c>
      <c r="J11" s="14">
        <v>105.66313024991143</v>
      </c>
      <c r="K11" s="14">
        <v>105.43802238572651</v>
      </c>
      <c r="L11" s="14">
        <v>105.03783062717554</v>
      </c>
      <c r="M11" s="85">
        <v>96.096046022052263</v>
      </c>
      <c r="O11" s="134"/>
      <c r="P11" s="114">
        <v>10</v>
      </c>
      <c r="Q11" s="135">
        <v>105.98492117888966</v>
      </c>
      <c r="R11" s="127">
        <v>107.803359977273</v>
      </c>
      <c r="S11" s="127">
        <v>109.39685261159758</v>
      </c>
      <c r="T11" s="127">
        <v>108.77119531086454</v>
      </c>
      <c r="U11" s="127">
        <v>107.1118635706197</v>
      </c>
      <c r="V11" s="127">
        <v>106.60394902368319</v>
      </c>
      <c r="W11" s="127">
        <v>105.17866723897416</v>
      </c>
      <c r="X11" s="127">
        <v>106.17341235526125</v>
      </c>
      <c r="Y11" s="127">
        <v>105.6181408532597</v>
      </c>
      <c r="Z11" s="127">
        <v>105.43802238572651</v>
      </c>
      <c r="AA11" s="127">
        <v>104.51313367910322</v>
      </c>
      <c r="AB11" s="127">
        <v>104.66033601168736</v>
      </c>
      <c r="AC11" s="127">
        <v>105.8838184611552</v>
      </c>
      <c r="AD11" s="127">
        <v>106.71165494532296</v>
      </c>
      <c r="AE11" s="127">
        <v>108.23940654822789</v>
      </c>
      <c r="AF11" s="127">
        <v>106.77724705221242</v>
      </c>
      <c r="AG11" s="127">
        <v>106.00949168048487</v>
      </c>
      <c r="AH11" s="127">
        <v>105.27380011396848</v>
      </c>
      <c r="AI11" s="127">
        <v>106.72277044692294</v>
      </c>
      <c r="AJ11" s="127">
        <v>106.7426433066848</v>
      </c>
      <c r="AK11" s="127">
        <v>108.58670345779083</v>
      </c>
      <c r="AL11" s="127">
        <v>106.84007789778919</v>
      </c>
      <c r="AM11" s="127">
        <v>108.74736485958933</v>
      </c>
      <c r="AN11" s="127">
        <v>107.89530682792861</v>
      </c>
      <c r="AO11" s="127">
        <v>109.44788693169951</v>
      </c>
      <c r="AP11" s="127">
        <v>108.80487545618821</v>
      </c>
      <c r="AQ11" s="127">
        <v>107.70256813177775</v>
      </c>
      <c r="AR11" s="127">
        <v>107.79251206597627</v>
      </c>
      <c r="AS11" s="127">
        <v>105.30208276687149</v>
      </c>
      <c r="AT11" s="127">
        <v>107.30292026706793</v>
      </c>
      <c r="AU11" s="127">
        <v>103.53989312533562</v>
      </c>
      <c r="AV11" s="127">
        <v>107.18417347478677</v>
      </c>
      <c r="AW11" s="127">
        <v>103.38934932918177</v>
      </c>
      <c r="AX11" s="127">
        <v>103.8767684533241</v>
      </c>
      <c r="AY11" s="127">
        <v>104.07085611564676</v>
      </c>
      <c r="AZ11" s="128">
        <v>105.7934222491664</v>
      </c>
    </row>
    <row r="12" spans="1:52" ht="16.5" customHeight="1" x14ac:dyDescent="0.55000000000000004">
      <c r="A12" s="88">
        <v>1999</v>
      </c>
      <c r="B12" s="14">
        <v>94.411912330600614</v>
      </c>
      <c r="C12" s="14">
        <v>106.35770453404716</v>
      </c>
      <c r="D12" s="14">
        <v>118.09017901957502</v>
      </c>
      <c r="E12" s="14">
        <v>93.947632591601121</v>
      </c>
      <c r="F12" s="14">
        <v>88.087669399364216</v>
      </c>
      <c r="G12" s="14">
        <v>103.60967040321231</v>
      </c>
      <c r="H12" s="14">
        <v>107.37410071942445</v>
      </c>
      <c r="I12" s="14">
        <v>76.530868328592931</v>
      </c>
      <c r="J12" s="14">
        <v>107.2737159109921</v>
      </c>
      <c r="K12" s="14">
        <v>104.51313367910322</v>
      </c>
      <c r="L12" s="14">
        <v>104.7891919022921</v>
      </c>
      <c r="M12" s="85">
        <v>95.014221181194586</v>
      </c>
      <c r="O12" s="134"/>
      <c r="P12" s="114">
        <v>11</v>
      </c>
      <c r="Q12" s="135">
        <v>104.81699794379712</v>
      </c>
      <c r="R12" s="127">
        <v>104.95215712607016</v>
      </c>
      <c r="S12" s="127">
        <v>105.69346641356928</v>
      </c>
      <c r="T12" s="127">
        <v>105.71488381829597</v>
      </c>
      <c r="U12" s="127">
        <v>105.40313267331173</v>
      </c>
      <c r="V12" s="127">
        <v>106.7745993545917</v>
      </c>
      <c r="W12" s="127">
        <v>106.81403584075545</v>
      </c>
      <c r="X12" s="127">
        <v>107.12251914032019</v>
      </c>
      <c r="Y12" s="127">
        <v>105.10730638646913</v>
      </c>
      <c r="Z12" s="127">
        <v>105.03783062717554</v>
      </c>
      <c r="AA12" s="127">
        <v>104.7891919022921</v>
      </c>
      <c r="AB12" s="127">
        <v>104.71042471042469</v>
      </c>
      <c r="AC12" s="127">
        <v>104.63812647925923</v>
      </c>
      <c r="AD12" s="127">
        <v>104.8457254359933</v>
      </c>
      <c r="AE12" s="127">
        <v>104.74781278860765</v>
      </c>
      <c r="AF12" s="127">
        <v>104.02178020210631</v>
      </c>
      <c r="AG12" s="127">
        <v>105.9523128823832</v>
      </c>
      <c r="AH12" s="127">
        <v>106.97229830333998</v>
      </c>
      <c r="AI12" s="127">
        <v>107.70517346103398</v>
      </c>
      <c r="AJ12" s="127">
        <v>104.96683109372341</v>
      </c>
      <c r="AK12" s="127">
        <v>107.94515823057687</v>
      </c>
      <c r="AL12" s="127">
        <v>106.97391110386658</v>
      </c>
      <c r="AM12" s="127">
        <v>108.69531270332872</v>
      </c>
      <c r="AN12" s="127">
        <v>107.01160080746475</v>
      </c>
      <c r="AO12" s="127">
        <v>106.4088282392258</v>
      </c>
      <c r="AP12" s="127">
        <v>103.70265386386988</v>
      </c>
      <c r="AQ12" s="127">
        <v>102.05651534392501</v>
      </c>
      <c r="AR12" s="127">
        <v>105.92568295768709</v>
      </c>
      <c r="AS12" s="127">
        <v>103.15949752569472</v>
      </c>
      <c r="AT12" s="127">
        <v>104.38355423803645</v>
      </c>
      <c r="AU12" s="127">
        <v>102.33557236048628</v>
      </c>
      <c r="AV12" s="127">
        <v>105.6237613107462</v>
      </c>
      <c r="AW12" s="127">
        <v>107.1367736617977</v>
      </c>
      <c r="AX12" s="127">
        <v>110.49211989386937</v>
      </c>
      <c r="AY12" s="127">
        <v>111.85678975357651</v>
      </c>
      <c r="AZ12" s="128">
        <v>111.42012731130644</v>
      </c>
    </row>
    <row r="13" spans="1:52" ht="16.5" customHeight="1" thickBot="1" x14ac:dyDescent="0.6">
      <c r="A13" s="88">
        <v>2000</v>
      </c>
      <c r="B13" s="14">
        <v>92.952102681832415</v>
      </c>
      <c r="C13" s="14">
        <v>107.4653031409788</v>
      </c>
      <c r="D13" s="14">
        <v>119.21110299488677</v>
      </c>
      <c r="E13" s="14">
        <v>93.478034018574547</v>
      </c>
      <c r="F13" s="14">
        <v>88.043410205572357</v>
      </c>
      <c r="G13" s="14">
        <v>104.38484816863195</v>
      </c>
      <c r="H13" s="14">
        <v>106.76406135865595</v>
      </c>
      <c r="I13" s="14">
        <v>77.336950850464362</v>
      </c>
      <c r="J13" s="14">
        <v>105.91255348012102</v>
      </c>
      <c r="K13" s="14">
        <v>104.66033601168736</v>
      </c>
      <c r="L13" s="14">
        <v>104.71042471042469</v>
      </c>
      <c r="M13" s="85">
        <v>95.080872378169673</v>
      </c>
      <c r="O13" s="136"/>
      <c r="P13" s="115">
        <v>12</v>
      </c>
      <c r="Q13" s="137">
        <v>99.306374228923943</v>
      </c>
      <c r="R13" s="129">
        <v>99.683630118412736</v>
      </c>
      <c r="S13" s="129">
        <v>100.27065090931357</v>
      </c>
      <c r="T13" s="129">
        <v>100.02093364036004</v>
      </c>
      <c r="U13" s="129">
        <v>98.326026752177953</v>
      </c>
      <c r="V13" s="129">
        <v>98.530875676858287</v>
      </c>
      <c r="W13" s="129">
        <v>97.77443931752336</v>
      </c>
      <c r="X13" s="129">
        <v>97.669415561133036</v>
      </c>
      <c r="Y13" s="129">
        <v>96.410661073790678</v>
      </c>
      <c r="Z13" s="129">
        <v>96.096046022052263</v>
      </c>
      <c r="AA13" s="129">
        <v>95.014221181194586</v>
      </c>
      <c r="AB13" s="129">
        <v>95.080872378169673</v>
      </c>
      <c r="AC13" s="129">
        <v>95.282979695220718</v>
      </c>
      <c r="AD13" s="129">
        <v>95.345339241432555</v>
      </c>
      <c r="AE13" s="129">
        <v>95.76261929115482</v>
      </c>
      <c r="AF13" s="129">
        <v>94.627614738453474</v>
      </c>
      <c r="AG13" s="129">
        <v>95.67156498370403</v>
      </c>
      <c r="AH13" s="129">
        <v>96.748221540045208</v>
      </c>
      <c r="AI13" s="129">
        <v>97.691000801063382</v>
      </c>
      <c r="AJ13" s="129">
        <v>94.005783296478981</v>
      </c>
      <c r="AK13" s="129">
        <v>97.276881952229033</v>
      </c>
      <c r="AL13" s="129">
        <v>96.699638821924623</v>
      </c>
      <c r="AM13" s="129">
        <v>99.169768107643861</v>
      </c>
      <c r="AN13" s="129">
        <v>98.382471431170586</v>
      </c>
      <c r="AO13" s="129">
        <v>97.824270695537166</v>
      </c>
      <c r="AP13" s="129">
        <v>96.400099209864294</v>
      </c>
      <c r="AQ13" s="129">
        <v>95.840375672638572</v>
      </c>
      <c r="AR13" s="129">
        <v>100.60634459491121</v>
      </c>
      <c r="AS13" s="129">
        <v>98.156506607210829</v>
      </c>
      <c r="AT13" s="129">
        <v>98.674571781263793</v>
      </c>
      <c r="AU13" s="129">
        <v>95.194161509274494</v>
      </c>
      <c r="AV13" s="129">
        <v>98.542718524962126</v>
      </c>
      <c r="AW13" s="129">
        <v>100.04853702092589</v>
      </c>
      <c r="AX13" s="129">
        <v>101.51414293884365</v>
      </c>
      <c r="AY13" s="129">
        <v>101.61036626469927</v>
      </c>
      <c r="AZ13" s="130">
        <v>101.18975447105181</v>
      </c>
    </row>
    <row r="14" spans="1:52" ht="16.5" customHeight="1" x14ac:dyDescent="0.55000000000000004">
      <c r="A14" s="88">
        <v>2001</v>
      </c>
      <c r="B14" s="14">
        <v>92.293318938670438</v>
      </c>
      <c r="C14" s="14">
        <v>107.19179504214593</v>
      </c>
      <c r="D14" s="14">
        <v>118.10405680355439</v>
      </c>
      <c r="E14" s="14">
        <v>92.878794170161541</v>
      </c>
      <c r="F14" s="14">
        <v>87.995681601129448</v>
      </c>
      <c r="G14" s="14">
        <v>104.78760951708676</v>
      </c>
      <c r="H14" s="14">
        <v>107.20425196196489</v>
      </c>
      <c r="I14" s="14">
        <v>78.578250217996114</v>
      </c>
      <c r="J14" s="14">
        <v>105.16131711165552</v>
      </c>
      <c r="K14" s="14">
        <v>105.8838184611552</v>
      </c>
      <c r="L14" s="14">
        <v>104.63812647925923</v>
      </c>
      <c r="M14" s="85">
        <v>95.282979695220718</v>
      </c>
      <c r="O14" s="132">
        <v>1990</v>
      </c>
      <c r="P14" s="112">
        <v>1</v>
      </c>
      <c r="Q14" s="135">
        <f t="shared" ref="Q14:Q25" si="0">R2</f>
        <v>88.263323045931742</v>
      </c>
      <c r="R14" s="131"/>
      <c r="S14" s="131"/>
      <c r="T14" s="131"/>
      <c r="U14" s="13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row>
    <row r="15" spans="1:52" ht="16.5" customHeight="1" x14ac:dyDescent="0.55000000000000004">
      <c r="A15" s="88">
        <v>2002</v>
      </c>
      <c r="B15" s="14">
        <v>92.174478637342958</v>
      </c>
      <c r="C15" s="14">
        <v>107.05313224114799</v>
      </c>
      <c r="D15" s="14">
        <v>116.5657140534168</v>
      </c>
      <c r="E15" s="14">
        <v>92.65010772795641</v>
      </c>
      <c r="F15" s="14">
        <v>89.430464653034676</v>
      </c>
      <c r="G15" s="14">
        <v>103.30907760478067</v>
      </c>
      <c r="H15" s="14">
        <v>107.68730436196591</v>
      </c>
      <c r="I15" s="14">
        <v>79.149558925159539</v>
      </c>
      <c r="J15" s="14">
        <v>105.07744217244601</v>
      </c>
      <c r="K15" s="14">
        <v>106.71165494532296</v>
      </c>
      <c r="L15" s="14">
        <v>104.8457254359933</v>
      </c>
      <c r="M15" s="85">
        <v>95.345339241432555</v>
      </c>
      <c r="O15" s="134"/>
      <c r="P15" s="114">
        <v>2</v>
      </c>
      <c r="Q15" s="135">
        <f t="shared" si="0"/>
        <v>98.041089345437172</v>
      </c>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row>
    <row r="16" spans="1:52" ht="16.5" customHeight="1" x14ac:dyDescent="0.55000000000000004">
      <c r="A16" s="88">
        <v>2003</v>
      </c>
      <c r="B16" s="14">
        <v>93.605696183676116</v>
      </c>
      <c r="C16" s="14">
        <v>106.22548386776434</v>
      </c>
      <c r="D16" s="14">
        <v>114.37650820762867</v>
      </c>
      <c r="E16" s="14">
        <v>91.162772222167064</v>
      </c>
      <c r="F16" s="14">
        <v>89.756601356517933</v>
      </c>
      <c r="G16" s="14">
        <v>102.84114042840545</v>
      </c>
      <c r="H16" s="14">
        <v>108.17982303697158</v>
      </c>
      <c r="I16" s="14">
        <v>79.186486459647071</v>
      </c>
      <c r="J16" s="14">
        <v>105.91564960923149</v>
      </c>
      <c r="K16" s="14">
        <v>108.23940654822789</v>
      </c>
      <c r="L16" s="14">
        <v>104.74781278860765</v>
      </c>
      <c r="M16" s="85">
        <v>95.76261929115482</v>
      </c>
      <c r="O16" s="134"/>
      <c r="P16" s="114">
        <v>3</v>
      </c>
      <c r="Q16" s="135">
        <f t="shared" si="0"/>
        <v>107.83435131261217</v>
      </c>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1"/>
      <c r="AP16" s="131"/>
      <c r="AQ16" s="131"/>
      <c r="AR16" s="131"/>
      <c r="AS16" s="131"/>
      <c r="AT16" s="131"/>
      <c r="AU16" s="131"/>
      <c r="AV16" s="131"/>
      <c r="AW16" s="131"/>
      <c r="AX16" s="131"/>
      <c r="AY16" s="131"/>
      <c r="AZ16" s="131"/>
    </row>
    <row r="17" spans="1:52" ht="16.5" customHeight="1" x14ac:dyDescent="0.55000000000000004">
      <c r="A17" s="88">
        <v>2004</v>
      </c>
      <c r="B17" s="14">
        <v>94.302074351099193</v>
      </c>
      <c r="C17" s="14">
        <v>105.63785569647234</v>
      </c>
      <c r="D17" s="14">
        <v>115.11340625696376</v>
      </c>
      <c r="E17" s="14">
        <v>92.162808948485164</v>
      </c>
      <c r="F17" s="14">
        <v>89.291077674323958</v>
      </c>
      <c r="G17" s="14">
        <v>104.33569414705514</v>
      </c>
      <c r="H17" s="14">
        <v>107.69573600224778</v>
      </c>
      <c r="I17" s="14">
        <v>79.838779998643574</v>
      </c>
      <c r="J17" s="14">
        <v>106.19592493193689</v>
      </c>
      <c r="K17" s="14">
        <v>106.77724705221242</v>
      </c>
      <c r="L17" s="14">
        <v>104.02178020210631</v>
      </c>
      <c r="M17" s="85">
        <v>94.627614738453474</v>
      </c>
      <c r="O17" s="134"/>
      <c r="P17" s="114">
        <v>4</v>
      </c>
      <c r="Q17" s="135">
        <f t="shared" si="0"/>
        <v>100.04003047481308</v>
      </c>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row>
    <row r="18" spans="1:52" ht="16.5" customHeight="1" x14ac:dyDescent="0.55000000000000004">
      <c r="A18" s="88">
        <v>2005</v>
      </c>
      <c r="B18" s="14">
        <v>93.716050088627142</v>
      </c>
      <c r="C18" s="14">
        <v>106.34112870947452</v>
      </c>
      <c r="D18" s="14">
        <v>114.86076962662243</v>
      </c>
      <c r="E18" s="14">
        <v>92.240837097604214</v>
      </c>
      <c r="F18" s="14">
        <v>87.723712047572747</v>
      </c>
      <c r="G18" s="14">
        <v>103.81382583338099</v>
      </c>
      <c r="H18" s="14">
        <v>106.1924638344102</v>
      </c>
      <c r="I18" s="14">
        <v>80.496311967522431</v>
      </c>
      <c r="J18" s="14">
        <v>106.98153124821317</v>
      </c>
      <c r="K18" s="14">
        <v>106.00949168048487</v>
      </c>
      <c r="L18" s="14">
        <v>105.9523128823832</v>
      </c>
      <c r="M18" s="85">
        <v>95.67156498370403</v>
      </c>
      <c r="O18" s="134"/>
      <c r="P18" s="114">
        <v>5</v>
      </c>
      <c r="Q18" s="135">
        <f t="shared" si="0"/>
        <v>94.72501646414689</v>
      </c>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row>
    <row r="19" spans="1:52" ht="16.5" customHeight="1" x14ac:dyDescent="0.55000000000000004">
      <c r="A19" s="88">
        <v>2006</v>
      </c>
      <c r="B19" s="14">
        <v>92.865939964338892</v>
      </c>
      <c r="C19" s="14">
        <v>105.60467638462526</v>
      </c>
      <c r="D19" s="14">
        <v>115.00156247127809</v>
      </c>
      <c r="E19" s="14">
        <v>92.788735501185627</v>
      </c>
      <c r="F19" s="14">
        <v>87.549861215786478</v>
      </c>
      <c r="G19" s="14">
        <v>103.81794452307861</v>
      </c>
      <c r="H19" s="14">
        <v>104.82160254407088</v>
      </c>
      <c r="I19" s="14">
        <v>81.814672524402113</v>
      </c>
      <c r="J19" s="14">
        <v>106.74068491388024</v>
      </c>
      <c r="K19" s="14">
        <v>105.27380011396848</v>
      </c>
      <c r="L19" s="14">
        <v>106.97229830333998</v>
      </c>
      <c r="M19" s="85">
        <v>96.748221540045208</v>
      </c>
      <c r="O19" s="134"/>
      <c r="P19" s="114">
        <v>6</v>
      </c>
      <c r="Q19" s="135">
        <f t="shared" si="0"/>
        <v>105.27756614713137</v>
      </c>
      <c r="R19" s="131"/>
      <c r="S19" s="131"/>
      <c r="T19" s="131"/>
      <c r="U19" s="131"/>
      <c r="V19" s="131"/>
      <c r="W19" s="131"/>
      <c r="X19" s="131"/>
      <c r="Y19" s="131"/>
      <c r="Z19" s="131"/>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1"/>
    </row>
    <row r="20" spans="1:52" ht="16.5" customHeight="1" x14ac:dyDescent="0.55000000000000004">
      <c r="A20" s="88">
        <v>2007</v>
      </c>
      <c r="B20" s="14">
        <v>92.578279738377987</v>
      </c>
      <c r="C20" s="14">
        <v>105.09599556334122</v>
      </c>
      <c r="D20" s="14">
        <v>113.75804364475037</v>
      </c>
      <c r="E20" s="14">
        <v>93.21208813457865</v>
      </c>
      <c r="F20" s="14">
        <v>88.08880359862323</v>
      </c>
      <c r="G20" s="14">
        <v>103.66992667188973</v>
      </c>
      <c r="H20" s="14">
        <v>102.63470629142861</v>
      </c>
      <c r="I20" s="14">
        <v>83.113407688447964</v>
      </c>
      <c r="J20" s="14">
        <v>105.72980395954191</v>
      </c>
      <c r="K20" s="14">
        <v>106.72277044692294</v>
      </c>
      <c r="L20" s="14">
        <v>107.70517346103398</v>
      </c>
      <c r="M20" s="85">
        <v>97.691000801063382</v>
      </c>
      <c r="O20" s="134"/>
      <c r="P20" s="114">
        <v>7</v>
      </c>
      <c r="Q20" s="135">
        <f t="shared" si="0"/>
        <v>107.27650727650726</v>
      </c>
      <c r="R20" s="131"/>
      <c r="S20" s="131"/>
      <c r="T20" s="131"/>
      <c r="U20" s="131"/>
      <c r="V20" s="131"/>
      <c r="W20" s="131"/>
      <c r="X20" s="131"/>
      <c r="Y20" s="131"/>
      <c r="Z20" s="131"/>
      <c r="AA20" s="131"/>
      <c r="AB20" s="131"/>
      <c r="AC20" s="131"/>
      <c r="AD20" s="131"/>
      <c r="AE20" s="131"/>
      <c r="AF20" s="131"/>
      <c r="AG20" s="131"/>
      <c r="AH20" s="131"/>
      <c r="AI20" s="131"/>
      <c r="AJ20" s="131"/>
      <c r="AK20" s="131"/>
      <c r="AL20" s="131"/>
      <c r="AM20" s="131"/>
      <c r="AN20" s="131"/>
      <c r="AO20" s="131"/>
      <c r="AP20" s="131"/>
      <c r="AQ20" s="131"/>
      <c r="AR20" s="131"/>
      <c r="AS20" s="131"/>
      <c r="AT20" s="131"/>
      <c r="AU20" s="131"/>
      <c r="AV20" s="131"/>
      <c r="AW20" s="131"/>
      <c r="AX20" s="131"/>
      <c r="AY20" s="131"/>
      <c r="AZ20" s="131"/>
    </row>
    <row r="21" spans="1:52" ht="16.5" customHeight="1" x14ac:dyDescent="0.55000000000000004">
      <c r="A21" s="88">
        <v>2008</v>
      </c>
      <c r="B21" s="14">
        <v>94.546691614220109</v>
      </c>
      <c r="C21" s="14">
        <v>106.15070590236434</v>
      </c>
      <c r="D21" s="14">
        <v>113.26416057152579</v>
      </c>
      <c r="E21" s="14">
        <v>93.709814594318743</v>
      </c>
      <c r="F21" s="14">
        <v>89.311107331178775</v>
      </c>
      <c r="G21" s="14">
        <v>103.73192719850316</v>
      </c>
      <c r="H21" s="14">
        <v>103.91563191018881</v>
      </c>
      <c r="I21" s="14">
        <v>82.728355162442583</v>
      </c>
      <c r="J21" s="14">
        <v>106.92634801837048</v>
      </c>
      <c r="K21" s="14">
        <v>106.7426433066848</v>
      </c>
      <c r="L21" s="14">
        <v>104.96683109372341</v>
      </c>
      <c r="M21" s="85">
        <v>94.005783296478981</v>
      </c>
      <c r="O21" s="134"/>
      <c r="P21" s="114">
        <v>8</v>
      </c>
      <c r="Q21" s="135">
        <f t="shared" si="0"/>
        <v>80.685941555506773</v>
      </c>
      <c r="R21" s="131"/>
      <c r="S21" s="131"/>
      <c r="T21" s="131"/>
      <c r="U21" s="131"/>
      <c r="V21" s="131"/>
      <c r="W21" s="131"/>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row>
    <row r="22" spans="1:52" ht="16.5" customHeight="1" x14ac:dyDescent="0.55000000000000004">
      <c r="A22" s="88">
        <v>2009</v>
      </c>
      <c r="B22" s="14">
        <v>93.893248253858786</v>
      </c>
      <c r="C22" s="14">
        <v>101.9746486160214</v>
      </c>
      <c r="D22" s="14">
        <v>109.4662412692938</v>
      </c>
      <c r="E22" s="14">
        <v>91.668534965939472</v>
      </c>
      <c r="F22" s="14">
        <v>88.709148917823583</v>
      </c>
      <c r="G22" s="14">
        <v>103.83719927567476</v>
      </c>
      <c r="H22" s="14">
        <v>104.39596447357077</v>
      </c>
      <c r="I22" s="14">
        <v>82.686901784944382</v>
      </c>
      <c r="J22" s="14">
        <v>109.55936880227647</v>
      </c>
      <c r="K22" s="14">
        <v>108.58670345779083</v>
      </c>
      <c r="L22" s="14">
        <v>107.94515823057687</v>
      </c>
      <c r="M22" s="85">
        <v>97.276881952229033</v>
      </c>
      <c r="O22" s="134"/>
      <c r="P22" s="114">
        <v>9</v>
      </c>
      <c r="Q22" s="135">
        <f t="shared" si="0"/>
        <v>105.41702715615757</v>
      </c>
      <c r="R22" s="131"/>
      <c r="S22" s="131"/>
      <c r="T22" s="131"/>
      <c r="U22" s="131"/>
      <c r="V22" s="131"/>
      <c r="W22" s="131"/>
      <c r="X22" s="131"/>
      <c r="Y22" s="131"/>
      <c r="Z22" s="131"/>
      <c r="AA22" s="131"/>
      <c r="AB22" s="131"/>
      <c r="AC22" s="131"/>
      <c r="AD22" s="131"/>
      <c r="AE22" s="131"/>
      <c r="AF22" s="131"/>
      <c r="AG22" s="131"/>
      <c r="AH22" s="131"/>
      <c r="AI22" s="131"/>
      <c r="AJ22" s="131"/>
      <c r="AK22" s="131"/>
      <c r="AL22" s="131"/>
      <c r="AM22" s="131"/>
      <c r="AN22" s="131"/>
      <c r="AO22" s="131"/>
      <c r="AP22" s="131"/>
      <c r="AQ22" s="131"/>
      <c r="AR22" s="131"/>
      <c r="AS22" s="131"/>
      <c r="AT22" s="131"/>
      <c r="AU22" s="131"/>
      <c r="AV22" s="131"/>
      <c r="AW22" s="131"/>
      <c r="AX22" s="131"/>
      <c r="AY22" s="131"/>
      <c r="AZ22" s="131"/>
    </row>
    <row r="23" spans="1:52" ht="16.5" customHeight="1" x14ac:dyDescent="0.55000000000000004">
      <c r="A23" s="88">
        <v>2010</v>
      </c>
      <c r="B23" s="14">
        <v>94.156807906454034</v>
      </c>
      <c r="C23" s="14">
        <v>102.04267220301469</v>
      </c>
      <c r="D23" s="14">
        <v>110.38151042783733</v>
      </c>
      <c r="E23" s="14">
        <v>91.624271852989381</v>
      </c>
      <c r="F23" s="14">
        <v>88.082839322941254</v>
      </c>
      <c r="G23" s="14">
        <v>104.99729759872346</v>
      </c>
      <c r="H23" s="14">
        <v>104.50314422243767</v>
      </c>
      <c r="I23" s="14">
        <v>83.110420974065519</v>
      </c>
      <c r="J23" s="14">
        <v>110.5874076679564</v>
      </c>
      <c r="K23" s="14">
        <v>106.84007789778919</v>
      </c>
      <c r="L23" s="14">
        <v>106.97391110386658</v>
      </c>
      <c r="M23" s="85">
        <v>96.699638821924623</v>
      </c>
      <c r="O23" s="134"/>
      <c r="P23" s="114">
        <v>10</v>
      </c>
      <c r="Q23" s="135">
        <f t="shared" si="0"/>
        <v>107.803359977273</v>
      </c>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row>
    <row r="24" spans="1:52" ht="16.5" customHeight="1" x14ac:dyDescent="0.55000000000000004">
      <c r="A24" s="88">
        <v>2011</v>
      </c>
      <c r="B24" s="14">
        <v>94.328917575410557</v>
      </c>
      <c r="C24" s="14">
        <v>103.10491112094319</v>
      </c>
      <c r="D24" s="14">
        <v>105.15576607760977</v>
      </c>
      <c r="E24" s="14">
        <v>86.521094136324592</v>
      </c>
      <c r="F24" s="14">
        <v>85.698670067407534</v>
      </c>
      <c r="G24" s="14">
        <v>105.44725815266898</v>
      </c>
      <c r="H24" s="14">
        <v>105.07248262759285</v>
      </c>
      <c r="I24" s="14">
        <v>85.490461442365259</v>
      </c>
      <c r="J24" s="14">
        <v>112.56799312911539</v>
      </c>
      <c r="K24" s="14">
        <v>108.74736485958933</v>
      </c>
      <c r="L24" s="14">
        <v>108.69531270332872</v>
      </c>
      <c r="M24" s="85">
        <v>99.169768107643861</v>
      </c>
      <c r="O24" s="134"/>
      <c r="P24" s="114">
        <v>11</v>
      </c>
      <c r="Q24" s="135">
        <f t="shared" si="0"/>
        <v>104.95215712607016</v>
      </c>
      <c r="R24" s="131"/>
      <c r="S24" s="131"/>
      <c r="T24" s="131"/>
      <c r="U24" s="131"/>
      <c r="V24" s="131"/>
      <c r="W24" s="131"/>
      <c r="X24" s="131"/>
      <c r="Y24" s="131"/>
      <c r="Z24" s="131"/>
      <c r="AA24" s="131"/>
      <c r="AB24" s="131"/>
      <c r="AC24" s="131"/>
      <c r="AD24" s="131"/>
      <c r="AE24" s="131"/>
      <c r="AF24" s="131"/>
      <c r="AG24" s="131"/>
      <c r="AH24" s="131"/>
      <c r="AI24" s="131"/>
      <c r="AJ24" s="131"/>
      <c r="AK24" s="131"/>
      <c r="AL24" s="131"/>
      <c r="AM24" s="131"/>
      <c r="AN24" s="131"/>
      <c r="AO24" s="131"/>
      <c r="AP24" s="131"/>
      <c r="AQ24" s="131"/>
      <c r="AR24" s="131"/>
      <c r="AS24" s="131"/>
      <c r="AT24" s="131"/>
      <c r="AU24" s="131"/>
      <c r="AV24" s="131"/>
      <c r="AW24" s="131"/>
      <c r="AX24" s="131"/>
      <c r="AY24" s="131"/>
      <c r="AZ24" s="131"/>
    </row>
    <row r="25" spans="1:52" ht="16.5" customHeight="1" thickBot="1" x14ac:dyDescent="0.6">
      <c r="A25" s="88">
        <v>2012</v>
      </c>
      <c r="B25" s="14">
        <v>95.232319381752347</v>
      </c>
      <c r="C25" s="14">
        <v>104.48524124307981</v>
      </c>
      <c r="D25" s="14">
        <v>105.57687809188809</v>
      </c>
      <c r="E25" s="14">
        <v>86.551207298372077</v>
      </c>
      <c r="F25" s="14">
        <v>86.738345043882077</v>
      </c>
      <c r="G25" s="14">
        <v>105.38974034637812</v>
      </c>
      <c r="H25" s="14">
        <v>105.81599854448422</v>
      </c>
      <c r="I25" s="14">
        <v>86.530414215537633</v>
      </c>
      <c r="J25" s="14">
        <v>110.39047676806186</v>
      </c>
      <c r="K25" s="14">
        <v>107.89530682792861</v>
      </c>
      <c r="L25" s="14">
        <v>107.01160080746475</v>
      </c>
      <c r="M25" s="85">
        <v>98.382471431170586</v>
      </c>
      <c r="O25" s="136"/>
      <c r="P25" s="115">
        <v>12</v>
      </c>
      <c r="Q25" s="137">
        <f t="shared" si="0"/>
        <v>99.683630118412736</v>
      </c>
      <c r="R25" s="131"/>
      <c r="S25" s="131"/>
      <c r="T25" s="131"/>
      <c r="U25" s="131"/>
      <c r="V25" s="131"/>
      <c r="W25" s="131"/>
      <c r="X25" s="131"/>
      <c r="Y25" s="131"/>
      <c r="Z25" s="131"/>
      <c r="AA25" s="131"/>
      <c r="AB25" s="131"/>
      <c r="AC25" s="131"/>
      <c r="AD25" s="131"/>
      <c r="AE25" s="131"/>
      <c r="AF25" s="131"/>
      <c r="AG25" s="131"/>
      <c r="AH25" s="131"/>
      <c r="AI25" s="131"/>
      <c r="AJ25" s="131"/>
      <c r="AK25" s="131"/>
      <c r="AL25" s="131"/>
      <c r="AM25" s="131"/>
      <c r="AN25" s="131"/>
      <c r="AO25" s="131"/>
      <c r="AP25" s="131"/>
      <c r="AQ25" s="131"/>
      <c r="AR25" s="131"/>
      <c r="AS25" s="131"/>
      <c r="AT25" s="131"/>
      <c r="AU25" s="131"/>
      <c r="AV25" s="131"/>
      <c r="AW25" s="131"/>
      <c r="AX25" s="131"/>
      <c r="AY25" s="131"/>
      <c r="AZ25" s="131"/>
    </row>
    <row r="26" spans="1:52" ht="16.5" customHeight="1" x14ac:dyDescent="0.55000000000000004">
      <c r="A26" s="88">
        <v>2013</v>
      </c>
      <c r="B26" s="14">
        <v>95.182065028197457</v>
      </c>
      <c r="C26" s="14">
        <v>103.85017057717748</v>
      </c>
      <c r="D26" s="14">
        <v>103.88150107916175</v>
      </c>
      <c r="E26" s="14">
        <v>86.064888950776307</v>
      </c>
      <c r="F26" s="14">
        <v>87.453874538745396</v>
      </c>
      <c r="G26" s="14">
        <v>104.89452064331965</v>
      </c>
      <c r="H26" s="14">
        <v>107.32785629743091</v>
      </c>
      <c r="I26" s="14">
        <v>87.21367402353269</v>
      </c>
      <c r="J26" s="14">
        <v>110.45046299519601</v>
      </c>
      <c r="K26" s="14">
        <v>109.44788693169951</v>
      </c>
      <c r="L26" s="14">
        <v>106.4088282392258</v>
      </c>
      <c r="M26" s="85">
        <v>97.824270695537166</v>
      </c>
      <c r="O26" s="132">
        <v>1991</v>
      </c>
      <c r="P26" s="112">
        <v>1</v>
      </c>
      <c r="Q26" s="133">
        <f t="shared" ref="Q26:Q37" si="1">S2</f>
        <v>89.322148061968036</v>
      </c>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row>
    <row r="27" spans="1:52" ht="16.5" customHeight="1" x14ac:dyDescent="0.55000000000000004">
      <c r="A27" s="88">
        <v>2014</v>
      </c>
      <c r="B27" s="14">
        <v>97.154802820394693</v>
      </c>
      <c r="C27" s="14">
        <v>104.31917230627502</v>
      </c>
      <c r="D27" s="14">
        <v>103.53257981079261</v>
      </c>
      <c r="E27" s="14">
        <v>85.972433830563716</v>
      </c>
      <c r="F27" s="14">
        <v>88.79991496297346</v>
      </c>
      <c r="G27" s="14">
        <v>104.96757963363214</v>
      </c>
      <c r="H27" s="14">
        <v>108.88991248272683</v>
      </c>
      <c r="I27" s="14">
        <v>86.62084115792085</v>
      </c>
      <c r="J27" s="14">
        <v>110.83513446479822</v>
      </c>
      <c r="K27" s="14">
        <v>108.80487545618821</v>
      </c>
      <c r="L27" s="14">
        <v>103.70265386386988</v>
      </c>
      <c r="M27" s="85">
        <v>96.400099209864294</v>
      </c>
      <c r="O27" s="134"/>
      <c r="P27" s="114">
        <v>2</v>
      </c>
      <c r="Q27" s="135">
        <f t="shared" si="1"/>
        <v>98.595309534015072</v>
      </c>
      <c r="R27" s="131"/>
      <c r="S27" s="131"/>
      <c r="T27" s="131"/>
      <c r="U27" s="131"/>
      <c r="V27" s="131"/>
      <c r="W27" s="131"/>
      <c r="X27" s="131"/>
      <c r="Y27" s="131"/>
      <c r="Z27" s="131"/>
      <c r="AA27" s="131"/>
      <c r="AB27" s="131"/>
      <c r="AC27" s="131"/>
      <c r="AD27" s="131"/>
      <c r="AE27" s="131"/>
      <c r="AF27" s="131"/>
      <c r="AG27" s="131"/>
      <c r="AH27" s="131"/>
      <c r="AI27" s="131"/>
      <c r="AJ27" s="131"/>
      <c r="AK27" s="131"/>
      <c r="AL27" s="131"/>
      <c r="AM27" s="131"/>
      <c r="AN27" s="131"/>
      <c r="AO27" s="131"/>
      <c r="AP27" s="131"/>
      <c r="AQ27" s="131"/>
      <c r="AR27" s="131"/>
      <c r="AS27" s="131"/>
      <c r="AT27" s="131"/>
      <c r="AU27" s="131"/>
      <c r="AV27" s="131"/>
      <c r="AW27" s="131"/>
      <c r="AX27" s="131"/>
      <c r="AY27" s="131"/>
      <c r="AZ27" s="131"/>
    </row>
    <row r="28" spans="1:52" ht="16.5" customHeight="1" x14ac:dyDescent="0.55000000000000004">
      <c r="A28" s="88">
        <v>2015</v>
      </c>
      <c r="B28" s="14">
        <v>98.076870369186068</v>
      </c>
      <c r="C28" s="14">
        <v>104.58901669148615</v>
      </c>
      <c r="D28" s="14">
        <v>103.48173255250921</v>
      </c>
      <c r="E28" s="14">
        <v>85.87481842184603</v>
      </c>
      <c r="F28" s="14">
        <v>88.122276327690315</v>
      </c>
      <c r="G28" s="14">
        <v>105.53185269101108</v>
      </c>
      <c r="H28" s="14">
        <v>112.00014617612396</v>
      </c>
      <c r="I28" s="14">
        <v>85.293768329115537</v>
      </c>
      <c r="J28" s="14">
        <v>111.43005929269027</v>
      </c>
      <c r="K28" s="14">
        <v>107.70256813177775</v>
      </c>
      <c r="L28" s="14">
        <v>102.05651534392501</v>
      </c>
      <c r="M28" s="85">
        <v>95.840375672638572</v>
      </c>
      <c r="O28" s="134"/>
      <c r="P28" s="114">
        <v>3</v>
      </c>
      <c r="Q28" s="135">
        <f t="shared" si="1"/>
        <v>106.56052905517116</v>
      </c>
      <c r="R28" s="131"/>
      <c r="S28" s="131"/>
      <c r="T28" s="131"/>
      <c r="U28" s="131"/>
      <c r="V28" s="131"/>
      <c r="W28" s="131"/>
      <c r="X28" s="131"/>
      <c r="Y28" s="131"/>
      <c r="Z28" s="131"/>
      <c r="AA28" s="131"/>
      <c r="AB28" s="131"/>
      <c r="AC28" s="131"/>
      <c r="AD28" s="131"/>
      <c r="AE28" s="131"/>
      <c r="AF28" s="131"/>
      <c r="AG28" s="131"/>
      <c r="AH28" s="131"/>
      <c r="AI28" s="131"/>
      <c r="AJ28" s="131"/>
      <c r="AK28" s="131"/>
      <c r="AL28" s="131"/>
      <c r="AM28" s="131"/>
      <c r="AN28" s="131"/>
      <c r="AO28" s="131"/>
      <c r="AP28" s="131"/>
      <c r="AQ28" s="131"/>
      <c r="AR28" s="131"/>
      <c r="AS28" s="131"/>
      <c r="AT28" s="131"/>
      <c r="AU28" s="131"/>
      <c r="AV28" s="131"/>
      <c r="AW28" s="131"/>
      <c r="AX28" s="131"/>
      <c r="AY28" s="131"/>
      <c r="AZ28" s="131"/>
    </row>
    <row r="29" spans="1:52" ht="16.5" customHeight="1" x14ac:dyDescent="0.55000000000000004">
      <c r="A29" s="88">
        <v>2016</v>
      </c>
      <c r="B29" s="14">
        <v>96.816456585914423</v>
      </c>
      <c r="C29" s="14">
        <v>101.82090811114755</v>
      </c>
      <c r="D29" s="14">
        <v>102.9230120425472</v>
      </c>
      <c r="E29" s="14">
        <v>83.748652827889984</v>
      </c>
      <c r="F29" s="14">
        <v>86.346469237617725</v>
      </c>
      <c r="G29" s="14">
        <v>105.09348202989551</v>
      </c>
      <c r="H29" s="14">
        <v>110.94138044140388</v>
      </c>
      <c r="I29" s="14">
        <v>86.24525561126471</v>
      </c>
      <c r="J29" s="14">
        <v>111.73984349374442</v>
      </c>
      <c r="K29" s="14">
        <v>107.79251206597627</v>
      </c>
      <c r="L29" s="14">
        <v>105.92568295768709</v>
      </c>
      <c r="M29" s="85">
        <v>100.60634459491121</v>
      </c>
      <c r="O29" s="134"/>
      <c r="P29" s="114">
        <v>4</v>
      </c>
      <c r="Q29" s="135">
        <f t="shared" si="1"/>
        <v>98.786357234707012</v>
      </c>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row>
    <row r="30" spans="1:52" ht="16.5" customHeight="1" x14ac:dyDescent="0.55000000000000004">
      <c r="A30" s="88">
        <v>2017</v>
      </c>
      <c r="B30" s="14">
        <v>97.808472456359752</v>
      </c>
      <c r="C30" s="14">
        <v>105.60661264886618</v>
      </c>
      <c r="D30" s="14">
        <v>107.12926205883952</v>
      </c>
      <c r="E30" s="14">
        <v>86.345097612703242</v>
      </c>
      <c r="F30" s="14">
        <v>86.616999293055613</v>
      </c>
      <c r="G30" s="14">
        <v>105.19332209473055</v>
      </c>
      <c r="H30" s="14">
        <v>109.33710370330088</v>
      </c>
      <c r="I30" s="14">
        <v>86.040567730708574</v>
      </c>
      <c r="J30" s="14">
        <v>109.30447550165859</v>
      </c>
      <c r="K30" s="14">
        <v>105.30208276687149</v>
      </c>
      <c r="L30" s="14">
        <v>103.15949752569472</v>
      </c>
      <c r="M30" s="85">
        <v>98.156506607210829</v>
      </c>
      <c r="O30" s="134"/>
      <c r="P30" s="114">
        <v>5</v>
      </c>
      <c r="Q30" s="135">
        <f t="shared" si="1"/>
        <v>93.951380809503405</v>
      </c>
      <c r="R30" s="131"/>
      <c r="S30" s="131"/>
      <c r="T30" s="131"/>
      <c r="U30" s="131"/>
      <c r="V30" s="131"/>
      <c r="W30" s="131"/>
      <c r="X30" s="131"/>
      <c r="Y30" s="131"/>
      <c r="Z30" s="131"/>
      <c r="AA30" s="131"/>
      <c r="AB30" s="131"/>
      <c r="AC30" s="131"/>
      <c r="AD30" s="131"/>
      <c r="AE30" s="131"/>
      <c r="AF30" s="131"/>
      <c r="AG30" s="131"/>
      <c r="AH30" s="131"/>
      <c r="AI30" s="131"/>
      <c r="AJ30" s="131"/>
      <c r="AK30" s="131"/>
      <c r="AL30" s="131"/>
      <c r="AM30" s="131"/>
      <c r="AN30" s="131"/>
      <c r="AO30" s="131"/>
      <c r="AP30" s="131"/>
      <c r="AQ30" s="131"/>
      <c r="AR30" s="131"/>
      <c r="AS30" s="131"/>
      <c r="AT30" s="131"/>
      <c r="AU30" s="131"/>
      <c r="AV30" s="131"/>
      <c r="AW30" s="131"/>
      <c r="AX30" s="131"/>
      <c r="AY30" s="131"/>
      <c r="AZ30" s="131"/>
    </row>
    <row r="31" spans="1:52" ht="16.5" customHeight="1" x14ac:dyDescent="0.55000000000000004">
      <c r="A31" s="88">
        <v>2018</v>
      </c>
      <c r="B31" s="14">
        <v>97.420325635457672</v>
      </c>
      <c r="C31" s="14">
        <v>105.95136192029409</v>
      </c>
      <c r="D31" s="14">
        <v>107.07585846480993</v>
      </c>
      <c r="E31" s="14">
        <v>87.083607399331427</v>
      </c>
      <c r="F31" s="14">
        <v>86.640296261589597</v>
      </c>
      <c r="G31" s="14">
        <v>104.4484290386816</v>
      </c>
      <c r="H31" s="14">
        <v>107.94085580674518</v>
      </c>
      <c r="I31" s="14">
        <v>85.959110854815606</v>
      </c>
      <c r="J31" s="14">
        <v>107.11910833190667</v>
      </c>
      <c r="K31" s="14">
        <v>107.30292026706793</v>
      </c>
      <c r="L31" s="14">
        <v>104.38355423803645</v>
      </c>
      <c r="M31" s="85">
        <v>98.674571781263793</v>
      </c>
      <c r="O31" s="134"/>
      <c r="P31" s="114">
        <v>6</v>
      </c>
      <c r="Q31" s="135">
        <f t="shared" si="1"/>
        <v>103.48906986712389</v>
      </c>
      <c r="R31" s="131"/>
      <c r="S31" s="131"/>
      <c r="T31" s="131"/>
      <c r="U31" s="131"/>
      <c r="V31" s="131"/>
      <c r="W31" s="131"/>
      <c r="X31" s="131"/>
      <c r="Y31" s="131"/>
      <c r="Z31" s="131"/>
      <c r="AA31" s="131"/>
      <c r="AB31" s="131"/>
      <c r="AC31" s="131"/>
      <c r="AD31" s="131"/>
      <c r="AE31" s="131"/>
      <c r="AF31" s="131"/>
      <c r="AG31" s="131"/>
      <c r="AH31" s="131"/>
      <c r="AI31" s="131"/>
      <c r="AJ31" s="131"/>
      <c r="AK31" s="131"/>
      <c r="AL31" s="131"/>
      <c r="AM31" s="131"/>
      <c r="AN31" s="131"/>
      <c r="AO31" s="131"/>
      <c r="AP31" s="131"/>
      <c r="AQ31" s="131"/>
      <c r="AR31" s="131"/>
      <c r="AS31" s="131"/>
      <c r="AT31" s="131"/>
      <c r="AU31" s="131"/>
      <c r="AV31" s="131"/>
      <c r="AW31" s="131"/>
      <c r="AX31" s="131"/>
      <c r="AY31" s="131"/>
      <c r="AZ31" s="131"/>
    </row>
    <row r="32" spans="1:52" ht="16.5" customHeight="1" x14ac:dyDescent="0.55000000000000004">
      <c r="A32" s="88">
        <v>2019</v>
      </c>
      <c r="B32" s="14">
        <v>96.683716139482854</v>
      </c>
      <c r="C32" s="14">
        <v>105.16678257960577</v>
      </c>
      <c r="D32" s="14">
        <v>112.79414742365151</v>
      </c>
      <c r="E32" s="14">
        <v>93.694042661830593</v>
      </c>
      <c r="F32" s="14">
        <v>89.912052891514278</v>
      </c>
      <c r="G32" s="14">
        <v>103.90964072857884</v>
      </c>
      <c r="H32" s="14">
        <v>108.15645605725804</v>
      </c>
      <c r="I32" s="14">
        <v>84.080604977507008</v>
      </c>
      <c r="J32" s="14">
        <v>104.53292954547453</v>
      </c>
      <c r="K32" s="14">
        <v>103.53989312533562</v>
      </c>
      <c r="L32" s="14">
        <v>102.33557236048628</v>
      </c>
      <c r="M32" s="85">
        <v>95.194161509274494</v>
      </c>
      <c r="O32" s="134"/>
      <c r="P32" s="114">
        <v>7</v>
      </c>
      <c r="Q32" s="135">
        <f t="shared" si="1"/>
        <v>108.03012675280144</v>
      </c>
      <c r="R32" s="131"/>
      <c r="S32" s="131"/>
      <c r="T32" s="131"/>
      <c r="U32" s="131"/>
      <c r="V32" s="131"/>
      <c r="W32" s="131"/>
      <c r="X32" s="131"/>
      <c r="Y32" s="131"/>
      <c r="Z32" s="131"/>
      <c r="AA32" s="131"/>
      <c r="AB32" s="131"/>
      <c r="AC32" s="131"/>
      <c r="AD32" s="131"/>
      <c r="AE32" s="131"/>
      <c r="AF32" s="131"/>
      <c r="AG32" s="131"/>
      <c r="AH32" s="131"/>
      <c r="AI32" s="131"/>
      <c r="AJ32" s="131"/>
      <c r="AK32" s="131"/>
      <c r="AL32" s="131"/>
      <c r="AM32" s="131"/>
      <c r="AN32" s="131"/>
      <c r="AO32" s="131"/>
      <c r="AP32" s="131"/>
      <c r="AQ32" s="131"/>
      <c r="AR32" s="131"/>
      <c r="AS32" s="131"/>
      <c r="AT32" s="131"/>
      <c r="AU32" s="131"/>
      <c r="AV32" s="131"/>
      <c r="AW32" s="131"/>
      <c r="AX32" s="131"/>
      <c r="AY32" s="131"/>
      <c r="AZ32" s="131"/>
    </row>
    <row r="33" spans="1:52" ht="16.5" customHeight="1" x14ac:dyDescent="0.55000000000000004">
      <c r="A33" s="88">
        <v>2020</v>
      </c>
      <c r="B33" s="14">
        <v>98.058452680949515</v>
      </c>
      <c r="C33" s="14">
        <v>105.06416522433166</v>
      </c>
      <c r="D33" s="14">
        <v>113.08145530854013</v>
      </c>
      <c r="E33" s="14">
        <v>89.686034311131834</v>
      </c>
      <c r="F33" s="14">
        <v>84.122357836587184</v>
      </c>
      <c r="G33" s="14">
        <v>99.823332645795404</v>
      </c>
      <c r="H33" s="14">
        <v>107.14112762198566</v>
      </c>
      <c r="I33" s="14">
        <v>83.455147118169833</v>
      </c>
      <c r="J33" s="14">
        <v>108.21727394201365</v>
      </c>
      <c r="K33" s="14">
        <v>107.18417347478677</v>
      </c>
      <c r="L33" s="14">
        <v>105.6237613107462</v>
      </c>
      <c r="M33" s="85">
        <v>98.542718524962126</v>
      </c>
      <c r="O33" s="134"/>
      <c r="P33" s="114">
        <v>8</v>
      </c>
      <c r="Q33" s="135">
        <f t="shared" si="1"/>
        <v>81.44510440266977</v>
      </c>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row>
    <row r="34" spans="1:52" ht="16.5" customHeight="1" x14ac:dyDescent="0.55000000000000004">
      <c r="A34" s="88">
        <v>2021</v>
      </c>
      <c r="B34" s="14">
        <v>99.312239571408966</v>
      </c>
      <c r="C34" s="14">
        <v>105.78506341865473</v>
      </c>
      <c r="D34" s="14">
        <v>116.55478730711117</v>
      </c>
      <c r="E34" s="14">
        <v>91.344841796785587</v>
      </c>
      <c r="F34" s="14">
        <v>82.498282888410671</v>
      </c>
      <c r="G34" s="14">
        <v>101.54311094830352</v>
      </c>
      <c r="H34" s="14">
        <v>106.93896240670361</v>
      </c>
      <c r="I34" s="14">
        <v>82.322450661660355</v>
      </c>
      <c r="J34" s="14">
        <v>103.1256009890563</v>
      </c>
      <c r="K34" s="14">
        <v>103.38934932918177</v>
      </c>
      <c r="L34" s="14">
        <v>107.1367736617977</v>
      </c>
      <c r="M34" s="85">
        <v>100.04853702092589</v>
      </c>
      <c r="O34" s="134"/>
      <c r="P34" s="114">
        <v>9</v>
      </c>
      <c r="Q34" s="135">
        <f t="shared" si="1"/>
        <v>104.45900434755987</v>
      </c>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row>
    <row r="35" spans="1:52" ht="16.5" customHeight="1" x14ac:dyDescent="0.55000000000000004">
      <c r="A35" s="88">
        <v>2022</v>
      </c>
      <c r="B35" s="14">
        <v>96.912648484450756</v>
      </c>
      <c r="C35" s="14">
        <v>105.53060631346042</v>
      </c>
      <c r="D35" s="14">
        <v>116.10616814018249</v>
      </c>
      <c r="E35" s="14">
        <v>90.646065572233553</v>
      </c>
      <c r="F35" s="14">
        <v>79.114202942031312</v>
      </c>
      <c r="G35" s="14">
        <v>101.30038158277161</v>
      </c>
      <c r="H35" s="14">
        <v>106.62191428919664</v>
      </c>
      <c r="I35" s="14">
        <v>83.726947994112209</v>
      </c>
      <c r="J35" s="14">
        <v>104.15803339552417</v>
      </c>
      <c r="K35" s="14">
        <v>103.8767684533241</v>
      </c>
      <c r="L35" s="14">
        <v>110.49211989386937</v>
      </c>
      <c r="M35" s="85">
        <v>101.51414293884365</v>
      </c>
      <c r="O35" s="134"/>
      <c r="P35" s="114">
        <v>10</v>
      </c>
      <c r="Q35" s="135">
        <f t="shared" si="1"/>
        <v>109.39685261159758</v>
      </c>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row>
    <row r="36" spans="1:52" ht="16.5" customHeight="1" x14ac:dyDescent="0.55000000000000004">
      <c r="A36" s="88">
        <v>2023</v>
      </c>
      <c r="B36" s="14">
        <v>94.374953187027174</v>
      </c>
      <c r="C36" s="14">
        <v>104.56520110853118</v>
      </c>
      <c r="D36" s="14">
        <v>116.47442139165607</v>
      </c>
      <c r="E36" s="14">
        <v>91.296532094974168</v>
      </c>
      <c r="F36" s="14">
        <v>79.353606471425365</v>
      </c>
      <c r="G36" s="14">
        <v>101.19466706613737</v>
      </c>
      <c r="H36" s="14">
        <v>106.17182233540559</v>
      </c>
      <c r="I36" s="14">
        <v>84.229645719421754</v>
      </c>
      <c r="J36" s="14">
        <v>104.80113849149876</v>
      </c>
      <c r="K36" s="14">
        <v>104.07085611564676</v>
      </c>
      <c r="L36" s="14">
        <v>111.85678975357651</v>
      </c>
      <c r="M36" s="85">
        <v>101.61036626469927</v>
      </c>
      <c r="O36" s="134"/>
      <c r="P36" s="114">
        <v>11</v>
      </c>
      <c r="Q36" s="135">
        <f t="shared" si="1"/>
        <v>105.69346641356928</v>
      </c>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row>
    <row r="37" spans="1:52" ht="16.5" customHeight="1" thickBot="1" x14ac:dyDescent="0.6">
      <c r="A37" s="89">
        <v>2024</v>
      </c>
      <c r="B37" s="125">
        <v>93.460139436192762</v>
      </c>
      <c r="C37" s="125">
        <v>104.54304334646861</v>
      </c>
      <c r="D37" s="125">
        <v>115.34177023340406</v>
      </c>
      <c r="E37" s="125">
        <v>92.698545013640484</v>
      </c>
      <c r="F37" s="125">
        <v>80.342528038799628</v>
      </c>
      <c r="G37" s="125">
        <v>100.4054258866323</v>
      </c>
      <c r="H37" s="125">
        <v>107.38481357987267</v>
      </c>
      <c r="I37" s="125">
        <v>82.922855410730506</v>
      </c>
      <c r="J37" s="125">
        <v>104.49757502273415</v>
      </c>
      <c r="K37" s="125">
        <v>105.7934222491664</v>
      </c>
      <c r="L37" s="125">
        <v>111.42012731130644</v>
      </c>
      <c r="M37" s="90">
        <v>101.18975447105181</v>
      </c>
      <c r="O37" s="136"/>
      <c r="P37" s="115">
        <v>12</v>
      </c>
      <c r="Q37" s="137">
        <f t="shared" si="1"/>
        <v>100.27065090931357</v>
      </c>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c r="AU37" s="131"/>
      <c r="AV37" s="131"/>
      <c r="AW37" s="131"/>
      <c r="AX37" s="131"/>
      <c r="AY37" s="131"/>
      <c r="AZ37" s="131"/>
    </row>
    <row r="38" spans="1:52" ht="16.5" customHeight="1" x14ac:dyDescent="0.55000000000000004">
      <c r="O38" s="132">
        <v>1992</v>
      </c>
      <c r="P38" s="112">
        <v>1</v>
      </c>
      <c r="Q38" s="133">
        <f t="shared" ref="Q38:Q49" si="2">T2</f>
        <v>90.684530039773904</v>
      </c>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1"/>
      <c r="AQ38" s="131"/>
      <c r="AR38" s="131"/>
      <c r="AS38" s="131"/>
      <c r="AT38" s="131"/>
      <c r="AU38" s="131"/>
      <c r="AV38" s="131"/>
      <c r="AW38" s="131"/>
      <c r="AX38" s="131"/>
      <c r="AY38" s="131"/>
      <c r="AZ38" s="131"/>
    </row>
    <row r="39" spans="1:52" ht="16.5" customHeight="1" x14ac:dyDescent="0.55000000000000004">
      <c r="O39" s="134"/>
      <c r="P39" s="114">
        <v>2</v>
      </c>
      <c r="Q39" s="135">
        <f t="shared" si="2"/>
        <v>98.485800013955739</v>
      </c>
      <c r="R39" s="131"/>
      <c r="S39" s="131"/>
      <c r="T39" s="131"/>
      <c r="U39" s="131"/>
      <c r="V39" s="131"/>
      <c r="W39" s="131"/>
      <c r="X39" s="131"/>
      <c r="Y39" s="131"/>
      <c r="Z39" s="131"/>
      <c r="AA39" s="131"/>
      <c r="AB39" s="131"/>
      <c r="AC39" s="131"/>
      <c r="AD39" s="131"/>
      <c r="AE39" s="131"/>
      <c r="AF39" s="131"/>
      <c r="AG39" s="131"/>
      <c r="AH39" s="131"/>
      <c r="AI39" s="131"/>
      <c r="AJ39" s="131"/>
      <c r="AK39" s="131"/>
      <c r="AL39" s="131"/>
      <c r="AM39" s="131"/>
      <c r="AN39" s="131"/>
      <c r="AO39" s="131"/>
      <c r="AP39" s="131"/>
      <c r="AQ39" s="131"/>
      <c r="AR39" s="131"/>
      <c r="AS39" s="131"/>
      <c r="AT39" s="131"/>
      <c r="AU39" s="131"/>
      <c r="AV39" s="131"/>
      <c r="AW39" s="131"/>
      <c r="AX39" s="131"/>
      <c r="AY39" s="131"/>
      <c r="AZ39" s="131"/>
    </row>
    <row r="40" spans="1:52" ht="16.5" customHeight="1" x14ac:dyDescent="0.55000000000000004">
      <c r="O40" s="134"/>
      <c r="P40" s="114">
        <v>3</v>
      </c>
      <c r="Q40" s="135">
        <f t="shared" si="2"/>
        <v>107.4314423278208</v>
      </c>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row>
    <row r="41" spans="1:52" ht="16.5" customHeight="1" x14ac:dyDescent="0.55000000000000004">
      <c r="O41" s="134"/>
      <c r="P41" s="114">
        <v>4</v>
      </c>
      <c r="Q41" s="135">
        <f t="shared" si="2"/>
        <v>98.416021212755567</v>
      </c>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row>
    <row r="42" spans="1:52" ht="16.5" customHeight="1" x14ac:dyDescent="0.55000000000000004">
      <c r="O42" s="134"/>
      <c r="P42" s="114">
        <v>5</v>
      </c>
      <c r="Q42" s="135">
        <f t="shared" si="2"/>
        <v>92.135929104737983</v>
      </c>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row>
    <row r="43" spans="1:52" ht="16.5" customHeight="1" x14ac:dyDescent="0.55000000000000004">
      <c r="O43" s="134"/>
      <c r="P43" s="114">
        <v>6</v>
      </c>
      <c r="Q43" s="135">
        <f t="shared" si="2"/>
        <v>103.17493545460889</v>
      </c>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row>
    <row r="44" spans="1:52" ht="16.5" customHeight="1" x14ac:dyDescent="0.55000000000000004">
      <c r="O44" s="134"/>
      <c r="P44" s="114">
        <v>7</v>
      </c>
      <c r="Q44" s="135">
        <f t="shared" si="2"/>
        <v>108.47812434582376</v>
      </c>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row>
    <row r="45" spans="1:52" ht="16.5" customHeight="1" x14ac:dyDescent="0.55000000000000004">
      <c r="O45" s="134"/>
      <c r="P45" s="114">
        <v>8</v>
      </c>
      <c r="Q45" s="135">
        <f t="shared" si="2"/>
        <v>80.845719070546352</v>
      </c>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row>
    <row r="46" spans="1:52" ht="16.5" customHeight="1" x14ac:dyDescent="0.55000000000000004">
      <c r="O46" s="134"/>
      <c r="P46" s="114">
        <v>9</v>
      </c>
      <c r="Q46" s="135">
        <f t="shared" si="2"/>
        <v>105.84048566045634</v>
      </c>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row>
    <row r="47" spans="1:52" ht="16.5" customHeight="1" x14ac:dyDescent="0.55000000000000004">
      <c r="O47" s="134"/>
      <c r="P47" s="114">
        <v>10</v>
      </c>
      <c r="Q47" s="135">
        <f t="shared" si="2"/>
        <v>108.77119531086454</v>
      </c>
      <c r="R47" s="131"/>
      <c r="S47" s="131"/>
      <c r="T47" s="131"/>
      <c r="U47" s="131"/>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c r="AX47" s="131"/>
      <c r="AY47" s="131"/>
      <c r="AZ47" s="131"/>
    </row>
    <row r="48" spans="1:52" ht="16.5" customHeight="1" x14ac:dyDescent="0.55000000000000004">
      <c r="O48" s="134"/>
      <c r="P48" s="114">
        <v>11</v>
      </c>
      <c r="Q48" s="135">
        <f t="shared" si="2"/>
        <v>105.71488381829597</v>
      </c>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row>
    <row r="49" spans="15:52" ht="16.5" customHeight="1" thickBot="1" x14ac:dyDescent="0.6">
      <c r="O49" s="136"/>
      <c r="P49" s="115">
        <v>12</v>
      </c>
      <c r="Q49" s="137">
        <f t="shared" si="2"/>
        <v>100.02093364036004</v>
      </c>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c r="AY49" s="131"/>
      <c r="AZ49" s="131"/>
    </row>
    <row r="50" spans="15:52" ht="16.5" customHeight="1" x14ac:dyDescent="0.55000000000000004">
      <c r="O50" s="132">
        <v>1993</v>
      </c>
      <c r="P50" s="112">
        <v>1</v>
      </c>
      <c r="Q50" s="133">
        <f t="shared" ref="Q50:Q61" si="3">U2</f>
        <v>91.571830606913409</v>
      </c>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31"/>
      <c r="AZ50" s="131"/>
    </row>
    <row r="51" spans="15:52" ht="16.5" customHeight="1" x14ac:dyDescent="0.55000000000000004">
      <c r="O51" s="134"/>
      <c r="P51" s="114">
        <v>2</v>
      </c>
      <c r="Q51" s="135">
        <f t="shared" si="3"/>
        <v>100.38457657334423</v>
      </c>
      <c r="R51" s="131"/>
      <c r="S51" s="131"/>
      <c r="T51" s="131"/>
      <c r="U51" s="131"/>
      <c r="V51" s="131"/>
      <c r="W51" s="131"/>
      <c r="X51" s="131"/>
      <c r="Y51" s="131"/>
      <c r="Z51" s="131"/>
      <c r="AA51" s="131"/>
      <c r="AB51" s="131"/>
      <c r="AC51" s="131"/>
      <c r="AD51" s="131"/>
      <c r="AE51" s="131"/>
      <c r="AF51" s="131"/>
      <c r="AG51" s="131"/>
      <c r="AH51" s="131"/>
      <c r="AI51" s="131"/>
      <c r="AJ51" s="131"/>
      <c r="AK51" s="131"/>
      <c r="AL51" s="131"/>
      <c r="AM51" s="131"/>
      <c r="AN51" s="131"/>
      <c r="AO51" s="131"/>
      <c r="AP51" s="131"/>
      <c r="AQ51" s="131"/>
      <c r="AR51" s="131"/>
      <c r="AS51" s="131"/>
      <c r="AT51" s="131"/>
      <c r="AU51" s="131"/>
      <c r="AV51" s="131"/>
      <c r="AW51" s="131"/>
      <c r="AX51" s="131"/>
      <c r="AY51" s="131"/>
      <c r="AZ51" s="131"/>
    </row>
    <row r="52" spans="15:52" ht="16.5" customHeight="1" x14ac:dyDescent="0.55000000000000004">
      <c r="O52" s="134"/>
      <c r="P52" s="114">
        <v>3</v>
      </c>
      <c r="Q52" s="135">
        <f t="shared" si="3"/>
        <v>109.95077868346993</v>
      </c>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c r="AP52" s="131"/>
      <c r="AQ52" s="131"/>
      <c r="AR52" s="131"/>
      <c r="AS52" s="131"/>
      <c r="AT52" s="131"/>
      <c r="AU52" s="131"/>
      <c r="AV52" s="131"/>
      <c r="AW52" s="131"/>
      <c r="AX52" s="131"/>
      <c r="AY52" s="131"/>
      <c r="AZ52" s="131"/>
    </row>
    <row r="53" spans="15:52" ht="16.5" customHeight="1" x14ac:dyDescent="0.55000000000000004">
      <c r="O53" s="134"/>
      <c r="P53" s="114">
        <v>4</v>
      </c>
      <c r="Q53" s="135">
        <f t="shared" si="3"/>
        <v>97.491843164515799</v>
      </c>
      <c r="R53" s="131"/>
      <c r="S53" s="131"/>
      <c r="T53" s="131"/>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c r="AX53" s="131"/>
      <c r="AY53" s="131"/>
      <c r="AZ53" s="131"/>
    </row>
    <row r="54" spans="15:52" ht="16.5" customHeight="1" x14ac:dyDescent="0.55000000000000004">
      <c r="O54" s="134"/>
      <c r="P54" s="114">
        <v>5</v>
      </c>
      <c r="Q54" s="135">
        <f t="shared" si="3"/>
        <v>90.912556481180403</v>
      </c>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row>
    <row r="55" spans="15:52" ht="16.5" customHeight="1" x14ac:dyDescent="0.55000000000000004">
      <c r="O55" s="134"/>
      <c r="P55" s="114">
        <v>6</v>
      </c>
      <c r="Q55" s="135">
        <f t="shared" si="3"/>
        <v>103.11585509423807</v>
      </c>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row>
    <row r="56" spans="15:52" ht="16.5" customHeight="1" x14ac:dyDescent="0.55000000000000004">
      <c r="O56" s="134"/>
      <c r="P56" s="114">
        <v>7</v>
      </c>
      <c r="Q56" s="135">
        <f t="shared" si="3"/>
        <v>108.25550236015654</v>
      </c>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c r="AX56" s="131"/>
      <c r="AY56" s="131"/>
      <c r="AZ56" s="131"/>
    </row>
    <row r="57" spans="15:52" ht="16.5" customHeight="1" x14ac:dyDescent="0.55000000000000004">
      <c r="O57" s="134"/>
      <c r="P57" s="114">
        <v>8</v>
      </c>
      <c r="Q57" s="135">
        <f t="shared" si="3"/>
        <v>80.660171097332608</v>
      </c>
      <c r="R57" s="131"/>
      <c r="S57" s="131"/>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31"/>
      <c r="AW57" s="131"/>
      <c r="AX57" s="131"/>
      <c r="AY57" s="131"/>
      <c r="AZ57" s="131"/>
    </row>
    <row r="58" spans="15:52" ht="16.5" customHeight="1" x14ac:dyDescent="0.55000000000000004">
      <c r="O58" s="134"/>
      <c r="P58" s="114">
        <v>9</v>
      </c>
      <c r="Q58" s="135">
        <f t="shared" si="3"/>
        <v>106.81586294273959</v>
      </c>
      <c r="R58" s="131"/>
      <c r="S58" s="131"/>
      <c r="T58" s="131"/>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1"/>
      <c r="AS58" s="131"/>
      <c r="AT58" s="131"/>
      <c r="AU58" s="131"/>
      <c r="AV58" s="131"/>
      <c r="AW58" s="131"/>
      <c r="AX58" s="131"/>
      <c r="AY58" s="131"/>
      <c r="AZ58" s="131"/>
    </row>
    <row r="59" spans="15:52" ht="16.5" customHeight="1" x14ac:dyDescent="0.55000000000000004">
      <c r="O59" s="134"/>
      <c r="P59" s="114">
        <v>10</v>
      </c>
      <c r="Q59" s="135">
        <f t="shared" si="3"/>
        <v>107.1118635706197</v>
      </c>
      <c r="R59" s="131"/>
      <c r="S59" s="131"/>
      <c r="T59" s="131"/>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c r="AS59" s="131"/>
      <c r="AT59" s="131"/>
      <c r="AU59" s="131"/>
      <c r="AV59" s="131"/>
      <c r="AW59" s="131"/>
      <c r="AX59" s="131"/>
      <c r="AY59" s="131"/>
      <c r="AZ59" s="131"/>
    </row>
    <row r="60" spans="15:52" ht="16.5" customHeight="1" x14ac:dyDescent="0.55000000000000004">
      <c r="O60" s="134"/>
      <c r="P60" s="114">
        <v>11</v>
      </c>
      <c r="Q60" s="135">
        <f t="shared" si="3"/>
        <v>105.40313267331173</v>
      </c>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1"/>
      <c r="AU60" s="131"/>
      <c r="AV60" s="131"/>
      <c r="AW60" s="131"/>
      <c r="AX60" s="131"/>
      <c r="AY60" s="131"/>
      <c r="AZ60" s="131"/>
    </row>
    <row r="61" spans="15:52" ht="16.5" customHeight="1" thickBot="1" x14ac:dyDescent="0.6">
      <c r="O61" s="136"/>
      <c r="P61" s="115">
        <v>12</v>
      </c>
      <c r="Q61" s="137">
        <f t="shared" si="3"/>
        <v>98.326026752177953</v>
      </c>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row>
    <row r="62" spans="15:52" ht="16.5" customHeight="1" x14ac:dyDescent="0.55000000000000004">
      <c r="O62" s="132">
        <v>1994</v>
      </c>
      <c r="P62" s="112">
        <v>1</v>
      </c>
      <c r="Q62" s="133">
        <f t="shared" ref="Q62:Q73" si="4">V2</f>
        <v>91.337307881638679</v>
      </c>
      <c r="R62" s="131"/>
      <c r="S62" s="131"/>
      <c r="T62" s="131"/>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c r="AS62" s="131"/>
      <c r="AT62" s="131"/>
      <c r="AU62" s="131"/>
      <c r="AV62" s="131"/>
      <c r="AW62" s="131"/>
      <c r="AX62" s="131"/>
      <c r="AY62" s="131"/>
      <c r="AZ62" s="131"/>
    </row>
    <row r="63" spans="15:52" ht="16.5" customHeight="1" x14ac:dyDescent="0.55000000000000004">
      <c r="O63" s="134"/>
      <c r="P63" s="114">
        <v>2</v>
      </c>
      <c r="Q63" s="135">
        <f t="shared" si="4"/>
        <v>100.91998030957721</v>
      </c>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row>
    <row r="64" spans="15:52" ht="16.5" customHeight="1" x14ac:dyDescent="0.55000000000000004">
      <c r="O64" s="134"/>
      <c r="P64" s="114">
        <v>3</v>
      </c>
      <c r="Q64" s="135">
        <f t="shared" si="4"/>
        <v>111.98599792156647</v>
      </c>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row>
    <row r="65" spans="15:52" ht="16.5" customHeight="1" x14ac:dyDescent="0.55000000000000004">
      <c r="O65" s="134"/>
      <c r="P65" s="114">
        <v>4</v>
      </c>
      <c r="Q65" s="135">
        <f t="shared" si="4"/>
        <v>96.259913580922159</v>
      </c>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1"/>
      <c r="AZ65" s="131"/>
    </row>
    <row r="66" spans="15:52" ht="16.5" customHeight="1" x14ac:dyDescent="0.55000000000000004">
      <c r="O66" s="134"/>
      <c r="P66" s="114">
        <v>5</v>
      </c>
      <c r="Q66" s="135">
        <f t="shared" si="4"/>
        <v>88.98758409451402</v>
      </c>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1"/>
      <c r="AY66" s="131"/>
      <c r="AZ66" s="131"/>
    </row>
    <row r="67" spans="15:52" ht="16.5" customHeight="1" x14ac:dyDescent="0.55000000000000004">
      <c r="O67" s="134"/>
      <c r="P67" s="114">
        <v>6</v>
      </c>
      <c r="Q67" s="135">
        <f t="shared" si="4"/>
        <v>103.55849696439314</v>
      </c>
      <c r="R67" s="131"/>
      <c r="S67" s="131"/>
      <c r="T67" s="131"/>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c r="AS67" s="131"/>
      <c r="AT67" s="131"/>
      <c r="AU67" s="131"/>
      <c r="AV67" s="131"/>
      <c r="AW67" s="131"/>
      <c r="AX67" s="131"/>
      <c r="AY67" s="131"/>
      <c r="AZ67" s="131"/>
    </row>
    <row r="68" spans="15:52" ht="16.5" customHeight="1" x14ac:dyDescent="0.55000000000000004">
      <c r="O68" s="134"/>
      <c r="P68" s="114">
        <v>7</v>
      </c>
      <c r="Q68" s="135">
        <f t="shared" si="4"/>
        <v>107.07651917081442</v>
      </c>
      <c r="R68" s="131"/>
      <c r="S68" s="131"/>
      <c r="T68" s="131"/>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row>
    <row r="69" spans="15:52" ht="16.5" customHeight="1" x14ac:dyDescent="0.55000000000000004">
      <c r="O69" s="134"/>
      <c r="P69" s="114">
        <v>8</v>
      </c>
      <c r="Q69" s="135">
        <f t="shared" si="4"/>
        <v>80.848876005031997</v>
      </c>
      <c r="R69" s="131"/>
      <c r="S69" s="131"/>
      <c r="T69" s="131"/>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c r="AZ69" s="131"/>
    </row>
    <row r="70" spans="15:52" ht="16.5" customHeight="1" x14ac:dyDescent="0.55000000000000004">
      <c r="O70" s="134"/>
      <c r="P70" s="114">
        <v>9</v>
      </c>
      <c r="Q70" s="135">
        <f t="shared" si="4"/>
        <v>107.11590001640869</v>
      </c>
      <c r="R70" s="131"/>
      <c r="S70" s="131"/>
      <c r="T70" s="131"/>
      <c r="U70" s="131"/>
      <c r="V70" s="131"/>
      <c r="W70" s="131"/>
      <c r="X70" s="131"/>
      <c r="Y70" s="131"/>
      <c r="Z70" s="131"/>
      <c r="AA70" s="131"/>
      <c r="AB70" s="131"/>
      <c r="AC70" s="131"/>
      <c r="AD70" s="131"/>
      <c r="AE70" s="131"/>
      <c r="AF70" s="131"/>
      <c r="AG70" s="131"/>
      <c r="AH70" s="131"/>
      <c r="AI70" s="131"/>
      <c r="AJ70" s="131"/>
      <c r="AK70" s="131"/>
      <c r="AL70" s="131"/>
      <c r="AM70" s="131"/>
      <c r="AN70" s="131"/>
      <c r="AO70" s="131"/>
      <c r="AP70" s="131"/>
      <c r="AQ70" s="131"/>
      <c r="AR70" s="131"/>
      <c r="AS70" s="131"/>
      <c r="AT70" s="131"/>
      <c r="AU70" s="131"/>
      <c r="AV70" s="131"/>
      <c r="AW70" s="131"/>
      <c r="AX70" s="131"/>
      <c r="AY70" s="131"/>
      <c r="AZ70" s="131"/>
    </row>
    <row r="71" spans="15:52" ht="16.5" customHeight="1" x14ac:dyDescent="0.55000000000000004">
      <c r="O71" s="134"/>
      <c r="P71" s="114">
        <v>10</v>
      </c>
      <c r="Q71" s="135">
        <f t="shared" si="4"/>
        <v>106.60394902368319</v>
      </c>
      <c r="R71" s="131"/>
      <c r="S71" s="131"/>
      <c r="T71" s="131"/>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row>
    <row r="72" spans="15:52" ht="16.5" customHeight="1" x14ac:dyDescent="0.55000000000000004">
      <c r="O72" s="134"/>
      <c r="P72" s="114">
        <v>11</v>
      </c>
      <c r="Q72" s="135">
        <f t="shared" si="4"/>
        <v>106.7745993545917</v>
      </c>
      <c r="R72" s="131"/>
      <c r="S72" s="131"/>
      <c r="T72" s="131"/>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row>
    <row r="73" spans="15:52" ht="16.5" customHeight="1" thickBot="1" x14ac:dyDescent="0.6">
      <c r="O73" s="136"/>
      <c r="P73" s="115">
        <v>12</v>
      </c>
      <c r="Q73" s="137">
        <f t="shared" si="4"/>
        <v>98.530875676858287</v>
      </c>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row>
    <row r="74" spans="15:52" ht="16.5" customHeight="1" x14ac:dyDescent="0.55000000000000004">
      <c r="O74" s="132">
        <v>1995</v>
      </c>
      <c r="P74" s="112">
        <v>1</v>
      </c>
      <c r="Q74" s="138">
        <f t="shared" ref="Q74:Q85" si="5">W2</f>
        <v>91.284472582895177</v>
      </c>
      <c r="R74" s="131"/>
      <c r="S74" s="131"/>
      <c r="T74" s="131"/>
      <c r="U74" s="131"/>
      <c r="V74" s="131"/>
      <c r="W74" s="131"/>
      <c r="X74" s="131"/>
      <c r="Y74" s="131"/>
      <c r="Z74" s="131"/>
      <c r="AA74" s="131"/>
      <c r="AB74" s="131"/>
      <c r="AC74" s="131"/>
      <c r="AD74" s="131"/>
      <c r="AE74" s="131"/>
      <c r="AF74" s="131"/>
      <c r="AG74" s="131"/>
      <c r="AH74" s="131"/>
      <c r="AI74" s="131"/>
      <c r="AJ74" s="131"/>
      <c r="AK74" s="131"/>
      <c r="AL74" s="131"/>
      <c r="AM74" s="131"/>
      <c r="AN74" s="131"/>
      <c r="AO74" s="131"/>
      <c r="AP74" s="131"/>
      <c r="AQ74" s="131"/>
      <c r="AR74" s="131"/>
      <c r="AS74" s="131"/>
      <c r="AT74" s="131"/>
      <c r="AU74" s="131"/>
      <c r="AV74" s="131"/>
      <c r="AW74" s="131"/>
      <c r="AX74" s="131"/>
      <c r="AY74" s="131"/>
      <c r="AZ74" s="131"/>
    </row>
    <row r="75" spans="15:52" ht="16.5" customHeight="1" x14ac:dyDescent="0.55000000000000004">
      <c r="O75" s="134"/>
      <c r="P75" s="114">
        <v>2</v>
      </c>
      <c r="Q75" s="138">
        <f t="shared" si="5"/>
        <v>102.5775297778732</v>
      </c>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row>
    <row r="76" spans="15:52" ht="16.5" customHeight="1" x14ac:dyDescent="0.55000000000000004">
      <c r="O76" s="134"/>
      <c r="P76" s="114">
        <v>3</v>
      </c>
      <c r="Q76" s="138">
        <f t="shared" si="5"/>
        <v>114.25689451657905</v>
      </c>
      <c r="R76" s="131"/>
      <c r="S76" s="131"/>
      <c r="T76" s="131"/>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row>
    <row r="77" spans="15:52" ht="16.5" customHeight="1" x14ac:dyDescent="0.55000000000000004">
      <c r="O77" s="134"/>
      <c r="P77" s="114">
        <v>4</v>
      </c>
      <c r="Q77" s="138">
        <f t="shared" si="5"/>
        <v>96.963193475694837</v>
      </c>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row>
    <row r="78" spans="15:52" ht="16.5" customHeight="1" x14ac:dyDescent="0.55000000000000004">
      <c r="O78" s="134"/>
      <c r="P78" s="114">
        <v>5</v>
      </c>
      <c r="Q78" s="138">
        <f t="shared" si="5"/>
        <v>89.069642665522068</v>
      </c>
      <c r="R78" s="131"/>
      <c r="S78" s="131"/>
      <c r="T78" s="131"/>
      <c r="U78" s="131"/>
      <c r="V78" s="131"/>
      <c r="W78" s="131"/>
      <c r="X78" s="131"/>
      <c r="Y78" s="131"/>
      <c r="Z78" s="131"/>
      <c r="AA78" s="131"/>
      <c r="AB78" s="131"/>
      <c r="AC78" s="131"/>
      <c r="AD78" s="131"/>
      <c r="AE78" s="131"/>
      <c r="AF78" s="131"/>
      <c r="AG78" s="131"/>
      <c r="AH78" s="131"/>
      <c r="AI78" s="131"/>
      <c r="AJ78" s="131"/>
      <c r="AK78" s="131"/>
      <c r="AL78" s="131"/>
      <c r="AM78" s="131"/>
      <c r="AN78" s="131"/>
      <c r="AO78" s="131"/>
      <c r="AP78" s="131"/>
      <c r="AQ78" s="131"/>
      <c r="AR78" s="131"/>
      <c r="AS78" s="131"/>
      <c r="AT78" s="131"/>
      <c r="AU78" s="131"/>
      <c r="AV78" s="131"/>
      <c r="AW78" s="131"/>
      <c r="AX78" s="131"/>
      <c r="AY78" s="131"/>
      <c r="AZ78" s="131"/>
    </row>
    <row r="79" spans="15:52" ht="16.5" customHeight="1" x14ac:dyDescent="0.55000000000000004">
      <c r="O79" s="134"/>
      <c r="P79" s="114">
        <v>6</v>
      </c>
      <c r="Q79" s="138">
        <f t="shared" si="5"/>
        <v>103.46603712844728</v>
      </c>
      <c r="R79" s="131"/>
      <c r="S79" s="131"/>
      <c r="T79" s="131"/>
      <c r="U79" s="131"/>
      <c r="V79" s="131"/>
      <c r="W79" s="131"/>
      <c r="X79" s="131"/>
      <c r="Y79" s="131"/>
      <c r="Z79" s="131"/>
      <c r="AA79" s="131"/>
      <c r="AB79" s="131"/>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row>
    <row r="80" spans="15:52" ht="16.5" customHeight="1" x14ac:dyDescent="0.55000000000000004">
      <c r="O80" s="134"/>
      <c r="P80" s="114">
        <v>7</v>
      </c>
      <c r="Q80" s="138">
        <f t="shared" si="5"/>
        <v>106.00278999892694</v>
      </c>
      <c r="R80" s="131"/>
      <c r="S80" s="131"/>
      <c r="T80" s="131"/>
      <c r="U80" s="131"/>
      <c r="V80" s="131"/>
      <c r="W80" s="131"/>
      <c r="X80" s="131"/>
      <c r="Y80" s="131"/>
      <c r="Z80" s="131"/>
      <c r="AA80" s="131"/>
      <c r="AB80" s="131"/>
      <c r="AC80" s="131"/>
      <c r="AD80" s="131"/>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row>
    <row r="81" spans="15:52" ht="16.5" customHeight="1" x14ac:dyDescent="0.55000000000000004">
      <c r="O81" s="134"/>
      <c r="P81" s="114">
        <v>8</v>
      </c>
      <c r="Q81" s="138">
        <f t="shared" si="5"/>
        <v>80.69964588475159</v>
      </c>
      <c r="R81" s="131"/>
      <c r="S81" s="131"/>
      <c r="T81" s="131"/>
      <c r="U81" s="131"/>
      <c r="V81" s="131"/>
      <c r="W81" s="131"/>
      <c r="X81" s="131"/>
      <c r="Y81" s="131"/>
      <c r="Z81" s="131"/>
      <c r="AA81" s="131"/>
      <c r="AB81" s="131"/>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row>
    <row r="82" spans="15:52" ht="16.5" customHeight="1" x14ac:dyDescent="0.55000000000000004">
      <c r="O82" s="134"/>
      <c r="P82" s="114">
        <v>9</v>
      </c>
      <c r="Q82" s="138">
        <f t="shared" si="5"/>
        <v>105.91265157205711</v>
      </c>
      <c r="R82" s="131"/>
      <c r="S82" s="131"/>
      <c r="T82" s="131"/>
      <c r="U82" s="131"/>
      <c r="V82" s="131"/>
      <c r="W82" s="131"/>
      <c r="X82" s="131"/>
      <c r="Y82" s="131"/>
      <c r="Z82" s="131"/>
      <c r="AA82" s="131"/>
      <c r="AB82" s="131"/>
      <c r="AC82" s="131"/>
      <c r="AD82" s="131"/>
      <c r="AE82" s="131"/>
      <c r="AF82" s="131"/>
      <c r="AG82" s="131"/>
      <c r="AH82" s="131"/>
      <c r="AI82" s="131"/>
      <c r="AJ82" s="131"/>
      <c r="AK82" s="131"/>
      <c r="AL82" s="131"/>
      <c r="AM82" s="131"/>
      <c r="AN82" s="131"/>
      <c r="AO82" s="131"/>
      <c r="AP82" s="131"/>
      <c r="AQ82" s="131"/>
      <c r="AR82" s="131"/>
      <c r="AS82" s="131"/>
      <c r="AT82" s="131"/>
      <c r="AU82" s="131"/>
      <c r="AV82" s="131"/>
      <c r="AW82" s="131"/>
      <c r="AX82" s="131"/>
      <c r="AY82" s="131"/>
      <c r="AZ82" s="131"/>
    </row>
    <row r="83" spans="15:52" ht="16.5" customHeight="1" x14ac:dyDescent="0.55000000000000004">
      <c r="O83" s="134"/>
      <c r="P83" s="114">
        <v>10</v>
      </c>
      <c r="Q83" s="138">
        <f t="shared" si="5"/>
        <v>105.17866723897416</v>
      </c>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row>
    <row r="84" spans="15:52" ht="16.5" customHeight="1" x14ac:dyDescent="0.55000000000000004">
      <c r="O84" s="134"/>
      <c r="P84" s="114">
        <v>11</v>
      </c>
      <c r="Q84" s="138">
        <f t="shared" si="5"/>
        <v>106.81403584075545</v>
      </c>
      <c r="R84" s="131"/>
      <c r="S84" s="131"/>
      <c r="T84" s="131"/>
      <c r="U84" s="131"/>
      <c r="V84" s="131"/>
      <c r="W84" s="131"/>
      <c r="X84" s="131"/>
      <c r="Y84" s="131"/>
      <c r="Z84" s="131"/>
      <c r="AA84" s="131"/>
      <c r="AB84" s="131"/>
      <c r="AC84" s="131"/>
      <c r="AD84" s="131"/>
      <c r="AE84" s="131"/>
      <c r="AF84" s="131"/>
      <c r="AG84" s="131"/>
      <c r="AH84" s="131"/>
      <c r="AI84" s="131"/>
      <c r="AJ84" s="131"/>
      <c r="AK84" s="131"/>
      <c r="AL84" s="131"/>
      <c r="AM84" s="131"/>
      <c r="AN84" s="131"/>
      <c r="AO84" s="131"/>
      <c r="AP84" s="131"/>
      <c r="AQ84" s="131"/>
      <c r="AR84" s="131"/>
      <c r="AS84" s="131"/>
      <c r="AT84" s="131"/>
      <c r="AU84" s="131"/>
      <c r="AV84" s="131"/>
      <c r="AW84" s="131"/>
      <c r="AX84" s="131"/>
      <c r="AY84" s="131"/>
      <c r="AZ84" s="131"/>
    </row>
    <row r="85" spans="15:52" ht="16.5" customHeight="1" thickBot="1" x14ac:dyDescent="0.6">
      <c r="O85" s="136"/>
      <c r="P85" s="115">
        <v>12</v>
      </c>
      <c r="Q85" s="138">
        <f t="shared" si="5"/>
        <v>97.77443931752336</v>
      </c>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row>
    <row r="86" spans="15:52" ht="16.5" customHeight="1" x14ac:dyDescent="0.55000000000000004">
      <c r="O86" s="132">
        <v>1996</v>
      </c>
      <c r="P86" s="112">
        <v>1</v>
      </c>
      <c r="Q86" s="133">
        <f t="shared" ref="Q86:Q97" si="6">X2</f>
        <v>91.316727479805124</v>
      </c>
      <c r="R86" s="131"/>
      <c r="S86" s="131"/>
      <c r="T86" s="131"/>
      <c r="U86" s="131"/>
      <c r="V86" s="131"/>
      <c r="W86" s="131"/>
      <c r="X86" s="131"/>
      <c r="Y86" s="131"/>
      <c r="Z86" s="131"/>
      <c r="AA86" s="131"/>
      <c r="AB86" s="131"/>
      <c r="AC86" s="131"/>
      <c r="AD86" s="131"/>
      <c r="AE86" s="131"/>
      <c r="AF86" s="131"/>
      <c r="AG86" s="131"/>
      <c r="AH86" s="131"/>
      <c r="AI86" s="131"/>
      <c r="AJ86" s="131"/>
      <c r="AK86" s="131"/>
      <c r="AL86" s="131"/>
      <c r="AM86" s="131"/>
      <c r="AN86" s="131"/>
      <c r="AO86" s="131"/>
      <c r="AP86" s="131"/>
      <c r="AQ86" s="131"/>
      <c r="AR86" s="131"/>
      <c r="AS86" s="131"/>
      <c r="AT86" s="131"/>
      <c r="AU86" s="131"/>
      <c r="AV86" s="131"/>
      <c r="AW86" s="131"/>
      <c r="AX86" s="131"/>
      <c r="AY86" s="131"/>
      <c r="AZ86" s="131"/>
    </row>
    <row r="87" spans="15:52" ht="16.5" customHeight="1" x14ac:dyDescent="0.55000000000000004">
      <c r="O87" s="134"/>
      <c r="P87" s="114">
        <v>2</v>
      </c>
      <c r="Q87" s="135">
        <f t="shared" si="6"/>
        <v>103.45263957142558</v>
      </c>
      <c r="R87" s="131"/>
      <c r="S87" s="131"/>
      <c r="T87" s="131"/>
      <c r="U87" s="131"/>
      <c r="V87" s="131"/>
      <c r="W87" s="131"/>
      <c r="X87" s="131"/>
      <c r="Y87" s="131"/>
      <c r="Z87" s="131"/>
      <c r="AA87" s="131"/>
      <c r="AB87" s="131"/>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row>
    <row r="88" spans="15:52" ht="16.5" customHeight="1" x14ac:dyDescent="0.55000000000000004">
      <c r="O88" s="134"/>
      <c r="P88" s="114">
        <v>3</v>
      </c>
      <c r="Q88" s="135">
        <f t="shared" si="6"/>
        <v>114.19652837829288</v>
      </c>
      <c r="R88" s="131"/>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31"/>
      <c r="AQ88" s="131"/>
      <c r="AR88" s="131"/>
      <c r="AS88" s="131"/>
      <c r="AT88" s="131"/>
      <c r="AU88" s="131"/>
      <c r="AV88" s="131"/>
      <c r="AW88" s="131"/>
      <c r="AX88" s="131"/>
      <c r="AY88" s="131"/>
      <c r="AZ88" s="131"/>
    </row>
    <row r="89" spans="15:52" ht="16.5" customHeight="1" x14ac:dyDescent="0.55000000000000004">
      <c r="O89" s="134"/>
      <c r="P89" s="114">
        <v>4</v>
      </c>
      <c r="Q89" s="135">
        <f t="shared" si="6"/>
        <v>95.707928205344558</v>
      </c>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row>
    <row r="90" spans="15:52" ht="16.5" customHeight="1" x14ac:dyDescent="0.55000000000000004">
      <c r="O90" s="134"/>
      <c r="P90" s="114">
        <v>5</v>
      </c>
      <c r="Q90" s="135">
        <f t="shared" si="6"/>
        <v>89.241347309809555</v>
      </c>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row>
    <row r="91" spans="15:52" ht="16.5" customHeight="1" x14ac:dyDescent="0.55000000000000004">
      <c r="O91" s="134"/>
      <c r="P91" s="114">
        <v>6</v>
      </c>
      <c r="Q91" s="135">
        <f t="shared" si="6"/>
        <v>102.21247337228188</v>
      </c>
      <c r="R91" s="131"/>
      <c r="S91" s="131"/>
      <c r="T91" s="131"/>
      <c r="U91" s="131"/>
      <c r="V91" s="131"/>
      <c r="W91" s="131"/>
      <c r="X91" s="131"/>
      <c r="Y91" s="131"/>
      <c r="Z91" s="131"/>
      <c r="AA91" s="131"/>
      <c r="AB91" s="131"/>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row>
    <row r="92" spans="15:52" ht="16.5" customHeight="1" x14ac:dyDescent="0.55000000000000004">
      <c r="O92" s="134"/>
      <c r="P92" s="114">
        <v>7</v>
      </c>
      <c r="Q92" s="135">
        <f t="shared" si="6"/>
        <v>106.6669478834919</v>
      </c>
      <c r="R92" s="131"/>
      <c r="S92" s="131"/>
      <c r="T92" s="131"/>
      <c r="U92" s="131"/>
      <c r="V92" s="131"/>
      <c r="W92" s="131"/>
      <c r="X92" s="131"/>
      <c r="Y92" s="131"/>
      <c r="Z92" s="131"/>
      <c r="AA92" s="131"/>
      <c r="AB92" s="131"/>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row>
    <row r="93" spans="15:52" ht="16.5" customHeight="1" x14ac:dyDescent="0.55000000000000004">
      <c r="O93" s="134"/>
      <c r="P93" s="114">
        <v>8</v>
      </c>
      <c r="Q93" s="135">
        <f t="shared" si="6"/>
        <v>80.522219644401346</v>
      </c>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row>
    <row r="94" spans="15:52" ht="16.5" customHeight="1" x14ac:dyDescent="0.55000000000000004">
      <c r="O94" s="134"/>
      <c r="P94" s="114">
        <v>9</v>
      </c>
      <c r="Q94" s="135">
        <f t="shared" si="6"/>
        <v>105.71784109843294</v>
      </c>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31"/>
      <c r="AQ94" s="131"/>
      <c r="AR94" s="131"/>
      <c r="AS94" s="131"/>
      <c r="AT94" s="131"/>
      <c r="AU94" s="131"/>
      <c r="AV94" s="131"/>
      <c r="AW94" s="131"/>
      <c r="AX94" s="131"/>
      <c r="AY94" s="131"/>
      <c r="AZ94" s="131"/>
    </row>
    <row r="95" spans="15:52" ht="16.5" customHeight="1" x14ac:dyDescent="0.55000000000000004">
      <c r="O95" s="134"/>
      <c r="P95" s="114">
        <v>10</v>
      </c>
      <c r="Q95" s="135">
        <f t="shared" si="6"/>
        <v>106.17341235526125</v>
      </c>
      <c r="R95" s="131"/>
      <c r="S95" s="131"/>
      <c r="T95" s="131"/>
      <c r="U95" s="131"/>
      <c r="V95" s="131"/>
      <c r="W95" s="131"/>
      <c r="X95" s="131"/>
      <c r="Y95" s="131"/>
      <c r="Z95" s="131"/>
      <c r="AA95" s="131"/>
      <c r="AB95" s="131"/>
      <c r="AC95" s="131"/>
      <c r="AD95" s="131"/>
      <c r="AE95" s="131"/>
      <c r="AF95" s="131"/>
      <c r="AG95" s="131"/>
      <c r="AH95" s="131"/>
      <c r="AI95" s="131"/>
      <c r="AJ95" s="131"/>
      <c r="AK95" s="131"/>
      <c r="AL95" s="131"/>
      <c r="AM95" s="131"/>
      <c r="AN95" s="131"/>
      <c r="AO95" s="131"/>
      <c r="AP95" s="131"/>
      <c r="AQ95" s="131"/>
      <c r="AR95" s="131"/>
      <c r="AS95" s="131"/>
      <c r="AT95" s="131"/>
      <c r="AU95" s="131"/>
      <c r="AV95" s="131"/>
      <c r="AW95" s="131"/>
      <c r="AX95" s="131"/>
      <c r="AY95" s="131"/>
      <c r="AZ95" s="131"/>
    </row>
    <row r="96" spans="15:52" ht="16.5" customHeight="1" x14ac:dyDescent="0.55000000000000004">
      <c r="O96" s="134"/>
      <c r="P96" s="114">
        <v>11</v>
      </c>
      <c r="Q96" s="135">
        <f t="shared" si="6"/>
        <v>107.12251914032019</v>
      </c>
      <c r="R96" s="131"/>
      <c r="S96" s="131"/>
      <c r="T96" s="131"/>
      <c r="U96" s="131"/>
      <c r="V96" s="131"/>
      <c r="W96" s="131"/>
      <c r="X96" s="131"/>
      <c r="Y96" s="131"/>
      <c r="Z96" s="131"/>
      <c r="AA96" s="131"/>
      <c r="AB96" s="131"/>
      <c r="AC96" s="131"/>
      <c r="AD96" s="131"/>
      <c r="AE96" s="131"/>
      <c r="AF96" s="131"/>
      <c r="AG96" s="131"/>
      <c r="AH96" s="131"/>
      <c r="AI96" s="131"/>
      <c r="AJ96" s="131"/>
      <c r="AK96" s="131"/>
      <c r="AL96" s="131"/>
      <c r="AM96" s="131"/>
      <c r="AN96" s="131"/>
      <c r="AO96" s="131"/>
      <c r="AP96" s="131"/>
      <c r="AQ96" s="131"/>
      <c r="AR96" s="131"/>
      <c r="AS96" s="131"/>
      <c r="AT96" s="131"/>
      <c r="AU96" s="131"/>
      <c r="AV96" s="131"/>
      <c r="AW96" s="131"/>
      <c r="AX96" s="131"/>
      <c r="AY96" s="131"/>
      <c r="AZ96" s="131"/>
    </row>
    <row r="97" spans="15:52" ht="16.5" customHeight="1" thickBot="1" x14ac:dyDescent="0.6">
      <c r="O97" s="136"/>
      <c r="P97" s="115">
        <v>12</v>
      </c>
      <c r="Q97" s="137">
        <f t="shared" si="6"/>
        <v>97.669415561133036</v>
      </c>
      <c r="R97" s="131"/>
      <c r="S97" s="131"/>
      <c r="T97" s="131"/>
      <c r="U97" s="131"/>
      <c r="V97" s="131"/>
      <c r="W97" s="131"/>
      <c r="X97" s="131"/>
      <c r="Y97" s="131"/>
      <c r="Z97" s="131"/>
      <c r="AA97" s="131"/>
      <c r="AB97" s="131"/>
      <c r="AC97" s="131"/>
      <c r="AD97" s="131"/>
      <c r="AE97" s="131"/>
      <c r="AF97" s="131"/>
      <c r="AG97" s="131"/>
      <c r="AH97" s="131"/>
      <c r="AI97" s="131"/>
      <c r="AJ97" s="131"/>
      <c r="AK97" s="131"/>
      <c r="AL97" s="131"/>
      <c r="AM97" s="131"/>
      <c r="AN97" s="131"/>
      <c r="AO97" s="131"/>
      <c r="AP97" s="131"/>
      <c r="AQ97" s="131"/>
      <c r="AR97" s="131"/>
      <c r="AS97" s="131"/>
      <c r="AT97" s="131"/>
      <c r="AU97" s="131"/>
      <c r="AV97" s="131"/>
      <c r="AW97" s="131"/>
      <c r="AX97" s="131"/>
      <c r="AY97" s="131"/>
      <c r="AZ97" s="131"/>
    </row>
    <row r="98" spans="15:52" ht="16.5" customHeight="1" x14ac:dyDescent="0.55000000000000004">
      <c r="O98" s="132">
        <v>1997</v>
      </c>
      <c r="P98" s="112">
        <v>1</v>
      </c>
      <c r="Q98" s="133">
        <f t="shared" ref="Q98:Q109" si="7">Y2</f>
        <v>92.809901051779107</v>
      </c>
      <c r="R98" s="131"/>
      <c r="S98" s="131"/>
      <c r="T98" s="131"/>
      <c r="U98" s="131"/>
      <c r="V98" s="131"/>
      <c r="W98" s="131"/>
      <c r="X98" s="131"/>
      <c r="Y98" s="131"/>
      <c r="Z98" s="131"/>
      <c r="AA98" s="131"/>
      <c r="AB98" s="131"/>
      <c r="AC98" s="131"/>
      <c r="AD98" s="131"/>
      <c r="AE98" s="131"/>
      <c r="AF98" s="131"/>
      <c r="AG98" s="131"/>
      <c r="AH98" s="131"/>
      <c r="AI98" s="131"/>
      <c r="AJ98" s="131"/>
      <c r="AK98" s="131"/>
      <c r="AL98" s="131"/>
      <c r="AM98" s="131"/>
      <c r="AN98" s="131"/>
      <c r="AO98" s="131"/>
      <c r="AP98" s="131"/>
      <c r="AQ98" s="131"/>
      <c r="AR98" s="131"/>
      <c r="AS98" s="131"/>
      <c r="AT98" s="131"/>
      <c r="AU98" s="131"/>
      <c r="AV98" s="131"/>
      <c r="AW98" s="131"/>
      <c r="AX98" s="131"/>
      <c r="AY98" s="131"/>
      <c r="AZ98" s="131"/>
    </row>
    <row r="99" spans="15:52" ht="16.5" customHeight="1" x14ac:dyDescent="0.55000000000000004">
      <c r="O99" s="134"/>
      <c r="P99" s="114">
        <v>2</v>
      </c>
      <c r="Q99" s="135">
        <f t="shared" si="7"/>
        <v>104.53417503348459</v>
      </c>
      <c r="R99" s="131"/>
      <c r="S99" s="131"/>
      <c r="T99" s="131"/>
      <c r="U99" s="131"/>
      <c r="V99" s="131"/>
      <c r="W99" s="131"/>
      <c r="X99" s="131"/>
      <c r="Y99" s="131"/>
      <c r="Z99" s="131"/>
      <c r="AA99" s="131"/>
      <c r="AB99" s="131"/>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row>
    <row r="100" spans="15:52" ht="16.5" customHeight="1" x14ac:dyDescent="0.55000000000000004">
      <c r="O100" s="134"/>
      <c r="P100" s="114">
        <v>3</v>
      </c>
      <c r="Q100" s="135">
        <f t="shared" si="7"/>
        <v>115.16202381817615</v>
      </c>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1"/>
      <c r="AN100" s="131"/>
      <c r="AO100" s="131"/>
      <c r="AP100" s="131"/>
      <c r="AQ100" s="131"/>
      <c r="AR100" s="131"/>
      <c r="AS100" s="131"/>
      <c r="AT100" s="131"/>
      <c r="AU100" s="131"/>
      <c r="AV100" s="131"/>
      <c r="AW100" s="131"/>
      <c r="AX100" s="131"/>
      <c r="AY100" s="131"/>
      <c r="AZ100" s="131"/>
    </row>
    <row r="101" spans="15:52" ht="16.5" customHeight="1" x14ac:dyDescent="0.55000000000000004">
      <c r="O101" s="134"/>
      <c r="P101" s="114">
        <v>4</v>
      </c>
      <c r="Q101" s="135">
        <f t="shared" si="7"/>
        <v>95.700476571179394</v>
      </c>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c r="AZ101" s="131"/>
    </row>
    <row r="102" spans="15:52" ht="16.5" customHeight="1" x14ac:dyDescent="0.55000000000000004">
      <c r="O102" s="134"/>
      <c r="P102" s="114">
        <v>5</v>
      </c>
      <c r="Q102" s="135">
        <f t="shared" si="7"/>
        <v>90.367863112975414</v>
      </c>
      <c r="R102" s="131"/>
      <c r="S102" s="131"/>
      <c r="T102" s="131"/>
      <c r="U102" s="131"/>
      <c r="V102" s="131"/>
      <c r="W102" s="131"/>
      <c r="X102" s="131"/>
      <c r="Y102" s="131"/>
      <c r="Z102" s="131"/>
      <c r="AA102" s="131"/>
      <c r="AB102" s="131"/>
      <c r="AC102" s="131"/>
      <c r="AD102" s="131"/>
      <c r="AE102" s="131"/>
      <c r="AF102" s="131"/>
      <c r="AG102" s="131"/>
      <c r="AH102" s="131"/>
      <c r="AI102" s="131"/>
      <c r="AJ102" s="131"/>
      <c r="AK102" s="131"/>
      <c r="AL102" s="131"/>
      <c r="AM102" s="131"/>
      <c r="AN102" s="131"/>
      <c r="AO102" s="131"/>
      <c r="AP102" s="131"/>
      <c r="AQ102" s="131"/>
      <c r="AR102" s="131"/>
      <c r="AS102" s="131"/>
      <c r="AT102" s="131"/>
      <c r="AU102" s="131"/>
      <c r="AV102" s="131"/>
      <c r="AW102" s="131"/>
      <c r="AX102" s="131"/>
      <c r="AY102" s="131"/>
      <c r="AZ102" s="131"/>
    </row>
    <row r="103" spans="15:52" ht="16.5" customHeight="1" x14ac:dyDescent="0.55000000000000004">
      <c r="O103" s="134"/>
      <c r="P103" s="114">
        <v>6</v>
      </c>
      <c r="Q103" s="135">
        <f t="shared" si="7"/>
        <v>102.31640588497919</v>
      </c>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1"/>
      <c r="AN103" s="131"/>
      <c r="AO103" s="131"/>
      <c r="AP103" s="131"/>
      <c r="AQ103" s="131"/>
      <c r="AR103" s="131"/>
      <c r="AS103" s="131"/>
      <c r="AT103" s="131"/>
      <c r="AU103" s="131"/>
      <c r="AV103" s="131"/>
      <c r="AW103" s="131"/>
      <c r="AX103" s="131"/>
      <c r="AY103" s="131"/>
      <c r="AZ103" s="131"/>
    </row>
    <row r="104" spans="15:52" ht="16.5" customHeight="1" x14ac:dyDescent="0.55000000000000004">
      <c r="O104" s="134"/>
      <c r="P104" s="114">
        <v>7</v>
      </c>
      <c r="Q104" s="135">
        <f t="shared" si="7"/>
        <v>107.93558501967544</v>
      </c>
      <c r="R104" s="131"/>
      <c r="S104" s="131"/>
      <c r="T104" s="131"/>
      <c r="U104" s="131"/>
      <c r="V104" s="131"/>
      <c r="W104" s="131"/>
      <c r="X104" s="131"/>
      <c r="Y104" s="131"/>
      <c r="Z104" s="131"/>
      <c r="AA104" s="131"/>
      <c r="AB104" s="131"/>
      <c r="AC104" s="131"/>
      <c r="AD104" s="131"/>
      <c r="AE104" s="131"/>
      <c r="AF104" s="131"/>
      <c r="AG104" s="131"/>
      <c r="AH104" s="131"/>
      <c r="AI104" s="131"/>
      <c r="AJ104" s="131"/>
      <c r="AK104" s="131"/>
      <c r="AL104" s="131"/>
      <c r="AM104" s="131"/>
      <c r="AN104" s="131"/>
      <c r="AO104" s="131"/>
      <c r="AP104" s="131"/>
      <c r="AQ104" s="131"/>
      <c r="AR104" s="131"/>
      <c r="AS104" s="131"/>
      <c r="AT104" s="131"/>
      <c r="AU104" s="131"/>
      <c r="AV104" s="131"/>
      <c r="AW104" s="131"/>
      <c r="AX104" s="131"/>
      <c r="AY104" s="131"/>
      <c r="AZ104" s="131"/>
    </row>
    <row r="105" spans="15:52" ht="16.5" customHeight="1" x14ac:dyDescent="0.55000000000000004">
      <c r="O105" s="134"/>
      <c r="P105" s="114">
        <v>8</v>
      </c>
      <c r="Q105" s="135">
        <f t="shared" si="7"/>
        <v>78.880317298807029</v>
      </c>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c r="AY105" s="131"/>
      <c r="AZ105" s="131"/>
    </row>
    <row r="106" spans="15:52" ht="16.5" customHeight="1" x14ac:dyDescent="0.55000000000000004">
      <c r="O106" s="134"/>
      <c r="P106" s="114">
        <v>9</v>
      </c>
      <c r="Q106" s="135">
        <f t="shared" si="7"/>
        <v>105.15714389542428</v>
      </c>
      <c r="R106" s="131"/>
      <c r="S106" s="131"/>
      <c r="T106" s="131"/>
      <c r="U106" s="131"/>
      <c r="V106" s="131"/>
      <c r="W106" s="131"/>
      <c r="X106" s="131"/>
      <c r="Y106" s="131"/>
      <c r="Z106" s="131"/>
      <c r="AA106" s="131"/>
      <c r="AB106" s="131"/>
      <c r="AC106" s="131"/>
      <c r="AD106" s="131"/>
      <c r="AE106" s="131"/>
      <c r="AF106" s="131"/>
      <c r="AG106" s="131"/>
      <c r="AH106" s="131"/>
      <c r="AI106" s="131"/>
      <c r="AJ106" s="131"/>
      <c r="AK106" s="131"/>
      <c r="AL106" s="131"/>
      <c r="AM106" s="131"/>
      <c r="AN106" s="131"/>
      <c r="AO106" s="131"/>
      <c r="AP106" s="131"/>
      <c r="AQ106" s="131"/>
      <c r="AR106" s="131"/>
      <c r="AS106" s="131"/>
      <c r="AT106" s="131"/>
      <c r="AU106" s="131"/>
      <c r="AV106" s="131"/>
      <c r="AW106" s="131"/>
      <c r="AX106" s="131"/>
      <c r="AY106" s="131"/>
      <c r="AZ106" s="131"/>
    </row>
    <row r="107" spans="15:52" ht="16.5" customHeight="1" x14ac:dyDescent="0.55000000000000004">
      <c r="O107" s="134"/>
      <c r="P107" s="114">
        <v>10</v>
      </c>
      <c r="Q107" s="135">
        <f t="shared" si="7"/>
        <v>105.6181408532597</v>
      </c>
      <c r="R107" s="131"/>
      <c r="S107" s="131"/>
      <c r="T107" s="131"/>
      <c r="U107" s="131"/>
      <c r="V107" s="131"/>
      <c r="W107" s="131"/>
      <c r="X107" s="131"/>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row>
    <row r="108" spans="15:52" ht="16.5" customHeight="1" x14ac:dyDescent="0.55000000000000004">
      <c r="O108" s="134"/>
      <c r="P108" s="114">
        <v>11</v>
      </c>
      <c r="Q108" s="135">
        <f t="shared" si="7"/>
        <v>105.10730638646913</v>
      </c>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1"/>
      <c r="AY108" s="131"/>
      <c r="AZ108" s="131"/>
    </row>
    <row r="109" spans="15:52" ht="16.5" customHeight="1" thickBot="1" x14ac:dyDescent="0.6">
      <c r="O109" s="136"/>
      <c r="P109" s="115">
        <v>12</v>
      </c>
      <c r="Q109" s="137">
        <f t="shared" si="7"/>
        <v>96.410661073790678</v>
      </c>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row>
    <row r="110" spans="15:52" ht="16.5" customHeight="1" x14ac:dyDescent="0.55000000000000004">
      <c r="O110" s="132">
        <v>1998</v>
      </c>
      <c r="P110" s="112">
        <v>1</v>
      </c>
      <c r="Q110" s="133">
        <f t="shared" ref="Q110:Q121" si="8">Z2</f>
        <v>94.595326927486099</v>
      </c>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1"/>
      <c r="AY110" s="131"/>
      <c r="AZ110" s="131"/>
    </row>
    <row r="111" spans="15:52" ht="16.5" customHeight="1" x14ac:dyDescent="0.55000000000000004">
      <c r="O111" s="134"/>
      <c r="P111" s="114">
        <v>2</v>
      </c>
      <c r="Q111" s="135">
        <f t="shared" si="8"/>
        <v>105.7131542197303</v>
      </c>
      <c r="R111" s="131"/>
      <c r="S111" s="131"/>
      <c r="T111" s="131"/>
      <c r="U111" s="131"/>
      <c r="V111" s="131"/>
      <c r="W111" s="131"/>
      <c r="X111" s="131"/>
      <c r="Y111" s="131"/>
      <c r="Z111" s="131"/>
      <c r="AA111" s="131"/>
      <c r="AB111" s="131"/>
      <c r="AC111" s="131"/>
      <c r="AD111" s="131"/>
      <c r="AE111" s="131"/>
      <c r="AF111" s="131"/>
      <c r="AG111" s="131"/>
      <c r="AH111" s="131"/>
      <c r="AI111" s="131"/>
      <c r="AJ111" s="131"/>
      <c r="AK111" s="131"/>
      <c r="AL111" s="131"/>
      <c r="AM111" s="131"/>
      <c r="AN111" s="131"/>
      <c r="AO111" s="131"/>
      <c r="AP111" s="131"/>
      <c r="AQ111" s="131"/>
      <c r="AR111" s="131"/>
      <c r="AS111" s="131"/>
      <c r="AT111" s="131"/>
      <c r="AU111" s="131"/>
      <c r="AV111" s="131"/>
      <c r="AW111" s="131"/>
      <c r="AX111" s="131"/>
      <c r="AY111" s="131"/>
      <c r="AZ111" s="131"/>
    </row>
    <row r="112" spans="15:52" ht="16.5" customHeight="1" x14ac:dyDescent="0.55000000000000004">
      <c r="O112" s="134"/>
      <c r="P112" s="114">
        <v>3</v>
      </c>
      <c r="Q112" s="135">
        <f t="shared" si="8"/>
        <v>115.8555141005065</v>
      </c>
      <c r="R112" s="131"/>
      <c r="S112" s="131"/>
      <c r="T112" s="131"/>
      <c r="U112" s="131"/>
      <c r="V112" s="131"/>
      <c r="W112" s="131"/>
      <c r="X112" s="131"/>
      <c r="Y112" s="131"/>
      <c r="Z112" s="131"/>
      <c r="AA112" s="131"/>
      <c r="AB112" s="131"/>
      <c r="AC112" s="131"/>
      <c r="AD112" s="131"/>
      <c r="AE112" s="131"/>
      <c r="AF112" s="131"/>
      <c r="AG112" s="131"/>
      <c r="AH112" s="131"/>
      <c r="AI112" s="131"/>
      <c r="AJ112" s="131"/>
      <c r="AK112" s="131"/>
      <c r="AL112" s="131"/>
      <c r="AM112" s="131"/>
      <c r="AN112" s="131"/>
      <c r="AO112" s="131"/>
      <c r="AP112" s="131"/>
      <c r="AQ112" s="131"/>
      <c r="AR112" s="131"/>
      <c r="AS112" s="131"/>
      <c r="AT112" s="131"/>
      <c r="AU112" s="131"/>
      <c r="AV112" s="131"/>
      <c r="AW112" s="131"/>
      <c r="AX112" s="131"/>
      <c r="AY112" s="131"/>
      <c r="AZ112" s="131"/>
    </row>
    <row r="113" spans="15:52" ht="16.5" customHeight="1" x14ac:dyDescent="0.55000000000000004">
      <c r="O113" s="134"/>
      <c r="P113" s="114">
        <v>4</v>
      </c>
      <c r="Q113" s="135">
        <f t="shared" si="8"/>
        <v>94.682868874669126</v>
      </c>
      <c r="R113" s="131"/>
      <c r="S113" s="131"/>
      <c r="T113" s="131"/>
      <c r="U113" s="131"/>
      <c r="V113" s="131"/>
      <c r="W113" s="131"/>
      <c r="X113" s="131"/>
      <c r="Y113" s="131"/>
      <c r="Z113" s="131"/>
      <c r="AA113" s="131"/>
      <c r="AB113" s="131"/>
      <c r="AC113" s="131"/>
      <c r="AD113" s="131"/>
      <c r="AE113" s="131"/>
      <c r="AF113" s="131"/>
      <c r="AG113" s="131"/>
      <c r="AH113" s="131"/>
      <c r="AI113" s="131"/>
      <c r="AJ113" s="131"/>
      <c r="AK113" s="131"/>
      <c r="AL113" s="131"/>
      <c r="AM113" s="131"/>
      <c r="AN113" s="131"/>
      <c r="AO113" s="131"/>
      <c r="AP113" s="131"/>
      <c r="AQ113" s="131"/>
      <c r="AR113" s="131"/>
      <c r="AS113" s="131"/>
      <c r="AT113" s="131"/>
      <c r="AU113" s="131"/>
      <c r="AV113" s="131"/>
      <c r="AW113" s="131"/>
      <c r="AX113" s="131"/>
      <c r="AY113" s="131"/>
      <c r="AZ113" s="131"/>
    </row>
    <row r="114" spans="15:52" ht="16.5" customHeight="1" x14ac:dyDescent="0.55000000000000004">
      <c r="O114" s="134"/>
      <c r="P114" s="114">
        <v>5</v>
      </c>
      <c r="Q114" s="135">
        <f t="shared" si="8"/>
        <v>88.967630322863045</v>
      </c>
      <c r="R114" s="131"/>
      <c r="S114" s="131"/>
      <c r="T114" s="131"/>
      <c r="U114" s="131"/>
      <c r="V114" s="131"/>
      <c r="W114" s="131"/>
      <c r="X114" s="131"/>
      <c r="Y114" s="131"/>
      <c r="Z114" s="131"/>
      <c r="AA114" s="131"/>
      <c r="AB114" s="131"/>
      <c r="AC114" s="131"/>
      <c r="AD114" s="131"/>
      <c r="AE114" s="131"/>
      <c r="AF114" s="131"/>
      <c r="AG114" s="131"/>
      <c r="AH114" s="131"/>
      <c r="AI114" s="131"/>
      <c r="AJ114" s="131"/>
      <c r="AK114" s="131"/>
      <c r="AL114" s="131"/>
      <c r="AM114" s="131"/>
      <c r="AN114" s="131"/>
      <c r="AO114" s="131"/>
      <c r="AP114" s="131"/>
      <c r="AQ114" s="131"/>
      <c r="AR114" s="131"/>
      <c r="AS114" s="131"/>
      <c r="AT114" s="131"/>
      <c r="AU114" s="131"/>
      <c r="AV114" s="131"/>
      <c r="AW114" s="131"/>
      <c r="AX114" s="131"/>
      <c r="AY114" s="131"/>
      <c r="AZ114" s="131"/>
    </row>
    <row r="115" spans="15:52" ht="16.5" customHeight="1" x14ac:dyDescent="0.55000000000000004">
      <c r="O115" s="134"/>
      <c r="P115" s="114">
        <v>6</v>
      </c>
      <c r="Q115" s="135">
        <f t="shared" si="8"/>
        <v>102.51162015132253</v>
      </c>
      <c r="R115" s="131"/>
      <c r="S115" s="131"/>
      <c r="T115" s="131"/>
      <c r="U115" s="131"/>
      <c r="V115" s="131"/>
      <c r="W115" s="131"/>
      <c r="X115" s="131"/>
      <c r="Y115" s="131"/>
      <c r="Z115" s="131"/>
      <c r="AA115" s="131"/>
      <c r="AB115" s="131"/>
      <c r="AC115" s="131"/>
      <c r="AD115" s="131"/>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c r="AY115" s="131"/>
      <c r="AZ115" s="131"/>
    </row>
    <row r="116" spans="15:52" ht="16.5" customHeight="1" x14ac:dyDescent="0.55000000000000004">
      <c r="O116" s="134"/>
      <c r="P116" s="114">
        <v>7</v>
      </c>
      <c r="Q116" s="135">
        <f t="shared" si="8"/>
        <v>108.33941263522105</v>
      </c>
      <c r="R116" s="131"/>
      <c r="S116" s="131"/>
      <c r="T116" s="131"/>
      <c r="U116" s="131"/>
      <c r="V116" s="131"/>
      <c r="W116" s="131"/>
      <c r="X116" s="131"/>
      <c r="Y116" s="131"/>
      <c r="Z116" s="131"/>
      <c r="AA116" s="131"/>
      <c r="AB116" s="131"/>
      <c r="AC116" s="131"/>
      <c r="AD116" s="131"/>
      <c r="AE116" s="131"/>
      <c r="AF116" s="131"/>
      <c r="AG116" s="131"/>
      <c r="AH116" s="131"/>
      <c r="AI116" s="131"/>
      <c r="AJ116" s="131"/>
      <c r="AK116" s="131"/>
      <c r="AL116" s="131"/>
      <c r="AM116" s="131"/>
      <c r="AN116" s="131"/>
      <c r="AO116" s="131"/>
      <c r="AP116" s="131"/>
      <c r="AQ116" s="131"/>
      <c r="AR116" s="131"/>
      <c r="AS116" s="131"/>
      <c r="AT116" s="131"/>
      <c r="AU116" s="131"/>
      <c r="AV116" s="131"/>
      <c r="AW116" s="131"/>
      <c r="AX116" s="131"/>
      <c r="AY116" s="131"/>
      <c r="AZ116" s="131"/>
    </row>
    <row r="117" spans="15:52" ht="16.5" customHeight="1" x14ac:dyDescent="0.55000000000000004">
      <c r="O117" s="134"/>
      <c r="P117" s="114">
        <v>8</v>
      </c>
      <c r="Q117" s="135">
        <f t="shared" si="8"/>
        <v>77.099443483335776</v>
      </c>
      <c r="R117" s="131"/>
      <c r="S117" s="131"/>
      <c r="T117" s="131"/>
      <c r="U117" s="131"/>
      <c r="V117" s="131"/>
      <c r="W117" s="131"/>
      <c r="X117" s="131"/>
      <c r="Y117" s="131"/>
      <c r="Z117" s="131"/>
      <c r="AA117" s="131"/>
      <c r="AB117" s="131"/>
      <c r="AC117" s="131"/>
      <c r="AD117" s="131"/>
      <c r="AE117" s="131"/>
      <c r="AF117" s="131"/>
      <c r="AG117" s="131"/>
      <c r="AH117" s="131"/>
      <c r="AI117" s="131"/>
      <c r="AJ117" s="131"/>
      <c r="AK117" s="131"/>
      <c r="AL117" s="131"/>
      <c r="AM117" s="131"/>
      <c r="AN117" s="131"/>
      <c r="AO117" s="131"/>
      <c r="AP117" s="131"/>
      <c r="AQ117" s="131"/>
      <c r="AR117" s="131"/>
      <c r="AS117" s="131"/>
      <c r="AT117" s="131"/>
      <c r="AU117" s="131"/>
      <c r="AV117" s="131"/>
      <c r="AW117" s="131"/>
      <c r="AX117" s="131"/>
      <c r="AY117" s="131"/>
      <c r="AZ117" s="131"/>
    </row>
    <row r="118" spans="15:52" ht="16.5" customHeight="1" x14ac:dyDescent="0.55000000000000004">
      <c r="O118" s="134"/>
      <c r="P118" s="114">
        <v>9</v>
      </c>
      <c r="Q118" s="135">
        <f t="shared" si="8"/>
        <v>105.66313024991143</v>
      </c>
      <c r="R118" s="131"/>
      <c r="S118" s="131"/>
      <c r="T118" s="131"/>
      <c r="U118" s="131"/>
      <c r="V118" s="131"/>
      <c r="W118" s="131"/>
      <c r="X118" s="131"/>
      <c r="Y118" s="131"/>
      <c r="Z118" s="131"/>
      <c r="AA118" s="131"/>
      <c r="AB118" s="131"/>
      <c r="AC118" s="131"/>
      <c r="AD118" s="131"/>
      <c r="AE118" s="131"/>
      <c r="AF118" s="131"/>
      <c r="AG118" s="131"/>
      <c r="AH118" s="131"/>
      <c r="AI118" s="131"/>
      <c r="AJ118" s="131"/>
      <c r="AK118" s="131"/>
      <c r="AL118" s="131"/>
      <c r="AM118" s="131"/>
      <c r="AN118" s="131"/>
      <c r="AO118" s="131"/>
      <c r="AP118" s="131"/>
      <c r="AQ118" s="131"/>
      <c r="AR118" s="131"/>
      <c r="AS118" s="131"/>
      <c r="AT118" s="131"/>
      <c r="AU118" s="131"/>
      <c r="AV118" s="131"/>
      <c r="AW118" s="131"/>
      <c r="AX118" s="131"/>
      <c r="AY118" s="131"/>
      <c r="AZ118" s="131"/>
    </row>
    <row r="119" spans="15:52" ht="16.5" customHeight="1" x14ac:dyDescent="0.55000000000000004">
      <c r="O119" s="134"/>
      <c r="P119" s="114">
        <v>10</v>
      </c>
      <c r="Q119" s="135">
        <f t="shared" si="8"/>
        <v>105.43802238572651</v>
      </c>
      <c r="R119" s="131"/>
      <c r="S119" s="131"/>
      <c r="T119" s="131"/>
      <c r="U119" s="131"/>
      <c r="V119" s="131"/>
      <c r="W119" s="131"/>
      <c r="X119" s="131"/>
      <c r="Y119" s="131"/>
      <c r="Z119" s="131"/>
      <c r="AA119" s="131"/>
      <c r="AB119" s="131"/>
      <c r="AC119" s="131"/>
      <c r="AD119" s="131"/>
      <c r="AE119" s="131"/>
      <c r="AF119" s="131"/>
      <c r="AG119" s="131"/>
      <c r="AH119" s="131"/>
      <c r="AI119" s="131"/>
      <c r="AJ119" s="131"/>
      <c r="AK119" s="131"/>
      <c r="AL119" s="131"/>
      <c r="AM119" s="131"/>
      <c r="AN119" s="131"/>
      <c r="AO119" s="131"/>
      <c r="AP119" s="131"/>
      <c r="AQ119" s="131"/>
      <c r="AR119" s="131"/>
      <c r="AS119" s="131"/>
      <c r="AT119" s="131"/>
      <c r="AU119" s="131"/>
      <c r="AV119" s="131"/>
      <c r="AW119" s="131"/>
      <c r="AX119" s="131"/>
      <c r="AY119" s="131"/>
      <c r="AZ119" s="131"/>
    </row>
    <row r="120" spans="15:52" ht="16.5" customHeight="1" x14ac:dyDescent="0.55000000000000004">
      <c r="O120" s="134"/>
      <c r="P120" s="114">
        <v>11</v>
      </c>
      <c r="Q120" s="135">
        <f t="shared" si="8"/>
        <v>105.03783062717554</v>
      </c>
      <c r="R120" s="131"/>
      <c r="S120" s="131"/>
      <c r="T120" s="131"/>
      <c r="U120" s="131"/>
      <c r="V120" s="131"/>
      <c r="W120" s="131"/>
      <c r="X120" s="131"/>
      <c r="Y120" s="131"/>
      <c r="Z120" s="131"/>
      <c r="AA120" s="131"/>
      <c r="AB120" s="131"/>
      <c r="AC120" s="131"/>
      <c r="AD120" s="131"/>
      <c r="AE120" s="131"/>
      <c r="AF120" s="131"/>
      <c r="AG120" s="131"/>
      <c r="AH120" s="131"/>
      <c r="AI120" s="131"/>
      <c r="AJ120" s="131"/>
      <c r="AK120" s="131"/>
      <c r="AL120" s="131"/>
      <c r="AM120" s="131"/>
      <c r="AN120" s="131"/>
      <c r="AO120" s="131"/>
      <c r="AP120" s="131"/>
      <c r="AQ120" s="131"/>
      <c r="AR120" s="131"/>
      <c r="AS120" s="131"/>
      <c r="AT120" s="131"/>
      <c r="AU120" s="131"/>
      <c r="AV120" s="131"/>
      <c r="AW120" s="131"/>
      <c r="AX120" s="131"/>
      <c r="AY120" s="131"/>
      <c r="AZ120" s="131"/>
    </row>
    <row r="121" spans="15:52" ht="16.5" customHeight="1" thickBot="1" x14ac:dyDescent="0.6">
      <c r="O121" s="136"/>
      <c r="P121" s="115">
        <v>12</v>
      </c>
      <c r="Q121" s="137">
        <f t="shared" si="8"/>
        <v>96.096046022052263</v>
      </c>
      <c r="R121" s="131"/>
      <c r="S121" s="131"/>
      <c r="T121" s="131"/>
      <c r="U121" s="131"/>
      <c r="V121" s="131"/>
      <c r="W121" s="131"/>
      <c r="X121" s="131"/>
      <c r="Y121" s="131"/>
      <c r="Z121" s="131"/>
      <c r="AA121" s="131"/>
      <c r="AB121" s="131"/>
      <c r="AC121" s="131"/>
      <c r="AD121" s="131"/>
      <c r="AE121" s="131"/>
      <c r="AF121" s="131"/>
      <c r="AG121" s="131"/>
      <c r="AH121" s="131"/>
      <c r="AI121" s="131"/>
      <c r="AJ121" s="131"/>
      <c r="AK121" s="131"/>
      <c r="AL121" s="131"/>
      <c r="AM121" s="131"/>
      <c r="AN121" s="131"/>
      <c r="AO121" s="131"/>
      <c r="AP121" s="131"/>
      <c r="AQ121" s="131"/>
      <c r="AR121" s="131"/>
      <c r="AS121" s="131"/>
      <c r="AT121" s="131"/>
      <c r="AU121" s="131"/>
      <c r="AV121" s="131"/>
      <c r="AW121" s="131"/>
      <c r="AX121" s="131"/>
      <c r="AY121" s="131"/>
      <c r="AZ121" s="131"/>
    </row>
    <row r="122" spans="15:52" ht="16.5" customHeight="1" x14ac:dyDescent="0.55000000000000004">
      <c r="O122" s="132">
        <v>1999</v>
      </c>
      <c r="P122" s="112">
        <v>1</v>
      </c>
      <c r="Q122" s="133">
        <f t="shared" ref="Q122:Q133" si="9">AA2</f>
        <v>94.411912330600614</v>
      </c>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c r="AM122" s="131"/>
      <c r="AN122" s="131"/>
      <c r="AO122" s="131"/>
      <c r="AP122" s="131"/>
      <c r="AQ122" s="131"/>
      <c r="AR122" s="131"/>
      <c r="AS122" s="131"/>
      <c r="AT122" s="131"/>
      <c r="AU122" s="131"/>
      <c r="AV122" s="131"/>
      <c r="AW122" s="131"/>
      <c r="AX122" s="131"/>
      <c r="AY122" s="131"/>
      <c r="AZ122" s="131"/>
    </row>
    <row r="123" spans="15:52" ht="16.5" customHeight="1" x14ac:dyDescent="0.55000000000000004">
      <c r="O123" s="134"/>
      <c r="P123" s="114">
        <v>2</v>
      </c>
      <c r="Q123" s="135">
        <f t="shared" si="9"/>
        <v>106.35770453404716</v>
      </c>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c r="AM123" s="131"/>
      <c r="AN123" s="131"/>
      <c r="AO123" s="131"/>
      <c r="AP123" s="131"/>
      <c r="AQ123" s="131"/>
      <c r="AR123" s="131"/>
      <c r="AS123" s="131"/>
      <c r="AT123" s="131"/>
      <c r="AU123" s="131"/>
      <c r="AV123" s="131"/>
      <c r="AW123" s="131"/>
      <c r="AX123" s="131"/>
      <c r="AY123" s="131"/>
      <c r="AZ123" s="131"/>
    </row>
    <row r="124" spans="15:52" ht="16.5" customHeight="1" x14ac:dyDescent="0.55000000000000004">
      <c r="O124" s="134"/>
      <c r="P124" s="114">
        <v>3</v>
      </c>
      <c r="Q124" s="135">
        <f t="shared" si="9"/>
        <v>118.09017901957502</v>
      </c>
      <c r="R124" s="131"/>
      <c r="S124" s="131"/>
      <c r="T124" s="131"/>
      <c r="U124" s="131"/>
      <c r="V124" s="131"/>
      <c r="W124" s="131"/>
      <c r="X124" s="131"/>
      <c r="Y124" s="131"/>
      <c r="Z124" s="131"/>
      <c r="AA124" s="131"/>
      <c r="AB124" s="131"/>
      <c r="AC124" s="131"/>
      <c r="AD124" s="131"/>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c r="AY124" s="131"/>
      <c r="AZ124" s="131"/>
    </row>
    <row r="125" spans="15:52" ht="16.5" customHeight="1" x14ac:dyDescent="0.55000000000000004">
      <c r="O125" s="134"/>
      <c r="P125" s="114">
        <v>4</v>
      </c>
      <c r="Q125" s="135">
        <f t="shared" si="9"/>
        <v>93.947632591601121</v>
      </c>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row>
    <row r="126" spans="15:52" ht="16.5" customHeight="1" x14ac:dyDescent="0.55000000000000004">
      <c r="O126" s="134"/>
      <c r="P126" s="114">
        <v>5</v>
      </c>
      <c r="Q126" s="135">
        <f t="shared" si="9"/>
        <v>88.087669399364216</v>
      </c>
      <c r="R126" s="131"/>
      <c r="S126" s="131"/>
      <c r="T126" s="131"/>
      <c r="U126" s="131"/>
      <c r="V126" s="131"/>
      <c r="W126" s="131"/>
      <c r="X126" s="131"/>
      <c r="Y126" s="131"/>
      <c r="Z126" s="131"/>
      <c r="AA126" s="131"/>
      <c r="AB126" s="131"/>
      <c r="AC126" s="131"/>
      <c r="AD126" s="131"/>
      <c r="AE126" s="131"/>
      <c r="AF126" s="131"/>
      <c r="AG126" s="131"/>
      <c r="AH126" s="131"/>
      <c r="AI126" s="131"/>
      <c r="AJ126" s="131"/>
      <c r="AK126" s="131"/>
      <c r="AL126" s="131"/>
      <c r="AM126" s="131"/>
      <c r="AN126" s="131"/>
      <c r="AO126" s="131"/>
      <c r="AP126" s="131"/>
      <c r="AQ126" s="131"/>
      <c r="AR126" s="131"/>
      <c r="AS126" s="131"/>
      <c r="AT126" s="131"/>
      <c r="AU126" s="131"/>
      <c r="AV126" s="131"/>
      <c r="AW126" s="131"/>
      <c r="AX126" s="131"/>
      <c r="AY126" s="131"/>
      <c r="AZ126" s="131"/>
    </row>
    <row r="127" spans="15:52" ht="16.5" customHeight="1" x14ac:dyDescent="0.55000000000000004">
      <c r="O127" s="134"/>
      <c r="P127" s="114">
        <v>6</v>
      </c>
      <c r="Q127" s="135">
        <f t="shared" si="9"/>
        <v>103.60967040321231</v>
      </c>
      <c r="R127" s="131"/>
      <c r="S127" s="131"/>
      <c r="T127" s="131"/>
      <c r="U127" s="131"/>
      <c r="V127" s="131"/>
      <c r="W127" s="131"/>
      <c r="X127" s="131"/>
      <c r="Y127" s="131"/>
      <c r="Z127" s="131"/>
      <c r="AA127" s="131"/>
      <c r="AB127" s="131"/>
      <c r="AC127" s="131"/>
      <c r="AD127" s="131"/>
      <c r="AE127" s="131"/>
      <c r="AF127" s="131"/>
      <c r="AG127" s="131"/>
      <c r="AH127" s="131"/>
      <c r="AI127" s="131"/>
      <c r="AJ127" s="131"/>
      <c r="AK127" s="131"/>
      <c r="AL127" s="131"/>
      <c r="AM127" s="131"/>
      <c r="AN127" s="131"/>
      <c r="AO127" s="131"/>
      <c r="AP127" s="131"/>
      <c r="AQ127" s="131"/>
      <c r="AR127" s="131"/>
      <c r="AS127" s="131"/>
      <c r="AT127" s="131"/>
      <c r="AU127" s="131"/>
      <c r="AV127" s="131"/>
      <c r="AW127" s="131"/>
      <c r="AX127" s="131"/>
      <c r="AY127" s="131"/>
      <c r="AZ127" s="131"/>
    </row>
    <row r="128" spans="15:52" ht="16.5" customHeight="1" x14ac:dyDescent="0.55000000000000004">
      <c r="O128" s="134"/>
      <c r="P128" s="114">
        <v>7</v>
      </c>
      <c r="Q128" s="135">
        <f t="shared" si="9"/>
        <v>107.37410071942445</v>
      </c>
      <c r="R128" s="131"/>
      <c r="S128" s="131"/>
      <c r="T128" s="131"/>
      <c r="U128" s="131"/>
      <c r="V128" s="131"/>
      <c r="W128" s="131"/>
      <c r="X128" s="131"/>
      <c r="Y128" s="131"/>
      <c r="Z128" s="131"/>
      <c r="AA128" s="131"/>
      <c r="AB128" s="131"/>
      <c r="AC128" s="131"/>
      <c r="AD128" s="131"/>
      <c r="AE128" s="131"/>
      <c r="AF128" s="131"/>
      <c r="AG128" s="131"/>
      <c r="AH128" s="131"/>
      <c r="AI128" s="131"/>
      <c r="AJ128" s="131"/>
      <c r="AK128" s="131"/>
      <c r="AL128" s="131"/>
      <c r="AM128" s="131"/>
      <c r="AN128" s="131"/>
      <c r="AO128" s="131"/>
      <c r="AP128" s="131"/>
      <c r="AQ128" s="131"/>
      <c r="AR128" s="131"/>
      <c r="AS128" s="131"/>
      <c r="AT128" s="131"/>
      <c r="AU128" s="131"/>
      <c r="AV128" s="131"/>
      <c r="AW128" s="131"/>
      <c r="AX128" s="131"/>
      <c r="AY128" s="131"/>
      <c r="AZ128" s="131"/>
    </row>
    <row r="129" spans="15:52" ht="16.5" customHeight="1" x14ac:dyDescent="0.55000000000000004">
      <c r="O129" s="134"/>
      <c r="P129" s="114">
        <v>8</v>
      </c>
      <c r="Q129" s="135">
        <f t="shared" si="9"/>
        <v>76.530868328592931</v>
      </c>
      <c r="R129" s="131"/>
      <c r="S129" s="131"/>
      <c r="T129" s="131"/>
      <c r="U129" s="131"/>
      <c r="V129" s="131"/>
      <c r="W129" s="131"/>
      <c r="X129" s="131"/>
      <c r="Y129" s="131"/>
      <c r="Z129" s="131"/>
      <c r="AA129" s="131"/>
      <c r="AB129" s="131"/>
      <c r="AC129" s="131"/>
      <c r="AD129" s="131"/>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c r="AY129" s="131"/>
      <c r="AZ129" s="131"/>
    </row>
    <row r="130" spans="15:52" ht="16.5" customHeight="1" x14ac:dyDescent="0.55000000000000004">
      <c r="O130" s="134"/>
      <c r="P130" s="114">
        <v>9</v>
      </c>
      <c r="Q130" s="135">
        <f t="shared" si="9"/>
        <v>107.2737159109921</v>
      </c>
      <c r="R130" s="131"/>
      <c r="S130" s="131"/>
      <c r="T130" s="131"/>
      <c r="U130" s="131"/>
      <c r="V130" s="131"/>
      <c r="W130" s="131"/>
      <c r="X130" s="131"/>
      <c r="Y130" s="131"/>
      <c r="Z130" s="131"/>
      <c r="AA130" s="131"/>
      <c r="AB130" s="131"/>
      <c r="AC130" s="131"/>
      <c r="AD130" s="131"/>
      <c r="AE130" s="131"/>
      <c r="AF130" s="131"/>
      <c r="AG130" s="131"/>
      <c r="AH130" s="131"/>
      <c r="AI130" s="131"/>
      <c r="AJ130" s="131"/>
      <c r="AK130" s="131"/>
      <c r="AL130" s="131"/>
      <c r="AM130" s="131"/>
      <c r="AN130" s="131"/>
      <c r="AO130" s="131"/>
      <c r="AP130" s="131"/>
      <c r="AQ130" s="131"/>
      <c r="AR130" s="131"/>
      <c r="AS130" s="131"/>
      <c r="AT130" s="131"/>
      <c r="AU130" s="131"/>
      <c r="AV130" s="131"/>
      <c r="AW130" s="131"/>
      <c r="AX130" s="131"/>
      <c r="AY130" s="131"/>
      <c r="AZ130" s="131"/>
    </row>
    <row r="131" spans="15:52" ht="16.5" customHeight="1" x14ac:dyDescent="0.55000000000000004">
      <c r="O131" s="134"/>
      <c r="P131" s="114">
        <v>10</v>
      </c>
      <c r="Q131" s="135">
        <f t="shared" si="9"/>
        <v>104.51313367910322</v>
      </c>
      <c r="R131" s="131"/>
      <c r="S131" s="131"/>
      <c r="T131" s="131"/>
      <c r="U131" s="131"/>
      <c r="V131" s="131"/>
      <c r="W131" s="131"/>
      <c r="X131" s="131"/>
      <c r="Y131" s="131"/>
      <c r="Z131" s="131"/>
      <c r="AA131" s="131"/>
      <c r="AB131" s="131"/>
      <c r="AC131" s="131"/>
      <c r="AD131" s="131"/>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c r="AY131" s="131"/>
      <c r="AZ131" s="131"/>
    </row>
    <row r="132" spans="15:52" ht="16.5" customHeight="1" x14ac:dyDescent="0.55000000000000004">
      <c r="O132" s="134"/>
      <c r="P132" s="114">
        <v>11</v>
      </c>
      <c r="Q132" s="135">
        <f t="shared" si="9"/>
        <v>104.7891919022921</v>
      </c>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c r="AN132" s="131"/>
      <c r="AO132" s="131"/>
      <c r="AP132" s="131"/>
      <c r="AQ132" s="131"/>
      <c r="AR132" s="131"/>
      <c r="AS132" s="131"/>
      <c r="AT132" s="131"/>
      <c r="AU132" s="131"/>
      <c r="AV132" s="131"/>
      <c r="AW132" s="131"/>
      <c r="AX132" s="131"/>
      <c r="AY132" s="131"/>
      <c r="AZ132" s="131"/>
    </row>
    <row r="133" spans="15:52" ht="16.5" customHeight="1" thickBot="1" x14ac:dyDescent="0.6">
      <c r="O133" s="136"/>
      <c r="P133" s="115">
        <v>12</v>
      </c>
      <c r="Q133" s="137">
        <f t="shared" si="9"/>
        <v>95.014221181194586</v>
      </c>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row>
    <row r="134" spans="15:52" ht="16.5" customHeight="1" x14ac:dyDescent="0.55000000000000004">
      <c r="O134" s="132">
        <v>2000</v>
      </c>
      <c r="P134" s="112">
        <v>1</v>
      </c>
      <c r="Q134" s="133">
        <f t="shared" ref="Q134:Q145" si="10">AB2</f>
        <v>92.952102681832415</v>
      </c>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row>
    <row r="135" spans="15:52" ht="16.5" customHeight="1" x14ac:dyDescent="0.55000000000000004">
      <c r="O135" s="134"/>
      <c r="P135" s="114">
        <v>2</v>
      </c>
      <c r="Q135" s="135">
        <f t="shared" si="10"/>
        <v>107.4653031409788</v>
      </c>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row>
    <row r="136" spans="15:52" ht="16.5" customHeight="1" x14ac:dyDescent="0.55000000000000004">
      <c r="O136" s="134"/>
      <c r="P136" s="114">
        <v>3</v>
      </c>
      <c r="Q136" s="135">
        <f t="shared" si="10"/>
        <v>119.21110299488677</v>
      </c>
      <c r="R136" s="131"/>
      <c r="S136" s="131"/>
      <c r="T136" s="131"/>
      <c r="U136" s="131"/>
      <c r="V136" s="131"/>
      <c r="W136" s="131"/>
      <c r="X136" s="131"/>
      <c r="Y136" s="131"/>
      <c r="Z136" s="131"/>
      <c r="AA136" s="131"/>
      <c r="AB136" s="131"/>
      <c r="AC136" s="131"/>
      <c r="AD136" s="131"/>
      <c r="AE136" s="131"/>
      <c r="AF136" s="131"/>
      <c r="AG136" s="131"/>
      <c r="AH136" s="131"/>
      <c r="AI136" s="131"/>
      <c r="AJ136" s="131"/>
      <c r="AK136" s="131"/>
      <c r="AL136" s="131"/>
      <c r="AM136" s="131"/>
      <c r="AN136" s="131"/>
      <c r="AO136" s="131"/>
      <c r="AP136" s="131"/>
      <c r="AQ136" s="131"/>
      <c r="AR136" s="131"/>
      <c r="AS136" s="131"/>
      <c r="AT136" s="131"/>
      <c r="AU136" s="131"/>
      <c r="AV136" s="131"/>
      <c r="AW136" s="131"/>
      <c r="AX136" s="131"/>
      <c r="AY136" s="131"/>
      <c r="AZ136" s="131"/>
    </row>
    <row r="137" spans="15:52" ht="16.5" customHeight="1" x14ac:dyDescent="0.55000000000000004">
      <c r="O137" s="134"/>
      <c r="P137" s="114">
        <v>4</v>
      </c>
      <c r="Q137" s="135">
        <f t="shared" si="10"/>
        <v>93.478034018574547</v>
      </c>
      <c r="R137" s="131"/>
      <c r="S137" s="131"/>
      <c r="T137" s="131"/>
      <c r="U137" s="131"/>
      <c r="V137" s="131"/>
      <c r="W137" s="131"/>
      <c r="X137" s="131"/>
      <c r="Y137" s="131"/>
      <c r="Z137" s="131"/>
      <c r="AA137" s="131"/>
      <c r="AB137" s="131"/>
      <c r="AC137" s="131"/>
      <c r="AD137" s="131"/>
      <c r="AE137" s="131"/>
      <c r="AF137" s="131"/>
      <c r="AG137" s="131"/>
      <c r="AH137" s="131"/>
      <c r="AI137" s="131"/>
      <c r="AJ137" s="131"/>
      <c r="AK137" s="131"/>
      <c r="AL137" s="131"/>
      <c r="AM137" s="131"/>
      <c r="AN137" s="131"/>
      <c r="AO137" s="131"/>
      <c r="AP137" s="131"/>
      <c r="AQ137" s="131"/>
      <c r="AR137" s="131"/>
      <c r="AS137" s="131"/>
      <c r="AT137" s="131"/>
      <c r="AU137" s="131"/>
      <c r="AV137" s="131"/>
      <c r="AW137" s="131"/>
      <c r="AX137" s="131"/>
      <c r="AY137" s="131"/>
      <c r="AZ137" s="131"/>
    </row>
    <row r="138" spans="15:52" ht="16.5" customHeight="1" x14ac:dyDescent="0.55000000000000004">
      <c r="O138" s="134"/>
      <c r="P138" s="114">
        <v>5</v>
      </c>
      <c r="Q138" s="135">
        <f t="shared" si="10"/>
        <v>88.043410205572357</v>
      </c>
      <c r="R138" s="131"/>
      <c r="S138" s="131"/>
      <c r="T138" s="131"/>
      <c r="U138" s="131"/>
      <c r="V138" s="131"/>
      <c r="W138" s="131"/>
      <c r="X138" s="131"/>
      <c r="Y138" s="131"/>
      <c r="Z138" s="131"/>
      <c r="AA138" s="131"/>
      <c r="AB138" s="131"/>
      <c r="AC138" s="131"/>
      <c r="AD138" s="131"/>
      <c r="AE138" s="131"/>
      <c r="AF138" s="131"/>
      <c r="AG138" s="131"/>
      <c r="AH138" s="131"/>
      <c r="AI138" s="131"/>
      <c r="AJ138" s="131"/>
      <c r="AK138" s="131"/>
      <c r="AL138" s="131"/>
      <c r="AM138" s="131"/>
      <c r="AN138" s="131"/>
      <c r="AO138" s="131"/>
      <c r="AP138" s="131"/>
      <c r="AQ138" s="131"/>
      <c r="AR138" s="131"/>
      <c r="AS138" s="131"/>
      <c r="AT138" s="131"/>
      <c r="AU138" s="131"/>
      <c r="AV138" s="131"/>
      <c r="AW138" s="131"/>
      <c r="AX138" s="131"/>
      <c r="AY138" s="131"/>
      <c r="AZ138" s="131"/>
    </row>
    <row r="139" spans="15:52" ht="16.5" customHeight="1" x14ac:dyDescent="0.55000000000000004">
      <c r="O139" s="134"/>
      <c r="P139" s="114">
        <v>6</v>
      </c>
      <c r="Q139" s="135">
        <f t="shared" si="10"/>
        <v>104.38484816863195</v>
      </c>
      <c r="R139" s="131"/>
      <c r="S139" s="131"/>
      <c r="T139" s="131"/>
      <c r="U139" s="131"/>
      <c r="V139" s="131"/>
      <c r="W139" s="131"/>
      <c r="X139" s="131"/>
      <c r="Y139" s="131"/>
      <c r="Z139" s="131"/>
      <c r="AA139" s="131"/>
      <c r="AB139" s="131"/>
      <c r="AC139" s="131"/>
      <c r="AD139" s="131"/>
      <c r="AE139" s="131"/>
      <c r="AF139" s="131"/>
      <c r="AG139" s="131"/>
      <c r="AH139" s="131"/>
      <c r="AI139" s="131"/>
      <c r="AJ139" s="131"/>
      <c r="AK139" s="131"/>
      <c r="AL139" s="131"/>
      <c r="AM139" s="131"/>
      <c r="AN139" s="131"/>
      <c r="AO139" s="131"/>
      <c r="AP139" s="131"/>
      <c r="AQ139" s="131"/>
      <c r="AR139" s="131"/>
      <c r="AS139" s="131"/>
      <c r="AT139" s="131"/>
      <c r="AU139" s="131"/>
      <c r="AV139" s="131"/>
      <c r="AW139" s="131"/>
      <c r="AX139" s="131"/>
      <c r="AY139" s="131"/>
      <c r="AZ139" s="131"/>
    </row>
    <row r="140" spans="15:52" ht="16.5" customHeight="1" x14ac:dyDescent="0.55000000000000004">
      <c r="O140" s="134"/>
      <c r="P140" s="114">
        <v>7</v>
      </c>
      <c r="Q140" s="135">
        <f t="shared" si="10"/>
        <v>106.76406135865595</v>
      </c>
      <c r="R140" s="131"/>
      <c r="S140" s="131"/>
      <c r="T140" s="131"/>
      <c r="U140" s="131"/>
      <c r="V140" s="131"/>
      <c r="W140" s="131"/>
      <c r="X140" s="131"/>
      <c r="Y140" s="131"/>
      <c r="Z140" s="131"/>
      <c r="AA140" s="131"/>
      <c r="AB140" s="131"/>
      <c r="AC140" s="131"/>
      <c r="AD140" s="131"/>
      <c r="AE140" s="131"/>
      <c r="AF140" s="131"/>
      <c r="AG140" s="131"/>
      <c r="AH140" s="131"/>
      <c r="AI140" s="131"/>
      <c r="AJ140" s="131"/>
      <c r="AK140" s="131"/>
      <c r="AL140" s="131"/>
      <c r="AM140" s="131"/>
      <c r="AN140" s="131"/>
      <c r="AO140" s="131"/>
      <c r="AP140" s="131"/>
      <c r="AQ140" s="131"/>
      <c r="AR140" s="131"/>
      <c r="AS140" s="131"/>
      <c r="AT140" s="131"/>
      <c r="AU140" s="131"/>
      <c r="AV140" s="131"/>
      <c r="AW140" s="131"/>
      <c r="AX140" s="131"/>
      <c r="AY140" s="131"/>
      <c r="AZ140" s="131"/>
    </row>
    <row r="141" spans="15:52" ht="16.5" customHeight="1" x14ac:dyDescent="0.55000000000000004">
      <c r="O141" s="134"/>
      <c r="P141" s="114">
        <v>8</v>
      </c>
      <c r="Q141" s="135">
        <f t="shared" si="10"/>
        <v>77.336950850464362</v>
      </c>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row>
    <row r="142" spans="15:52" ht="16.5" customHeight="1" x14ac:dyDescent="0.55000000000000004">
      <c r="O142" s="134"/>
      <c r="P142" s="114">
        <v>9</v>
      </c>
      <c r="Q142" s="135">
        <f t="shared" si="10"/>
        <v>105.91255348012102</v>
      </c>
      <c r="R142" s="131"/>
      <c r="S142" s="131"/>
      <c r="T142" s="131"/>
      <c r="U142" s="131"/>
      <c r="V142" s="131"/>
      <c r="W142" s="131"/>
      <c r="X142" s="131"/>
      <c r="Y142" s="131"/>
      <c r="Z142" s="131"/>
      <c r="AA142" s="131"/>
      <c r="AB142" s="131"/>
      <c r="AC142" s="131"/>
      <c r="AD142" s="131"/>
      <c r="AE142" s="131"/>
      <c r="AF142" s="131"/>
      <c r="AG142" s="131"/>
      <c r="AH142" s="131"/>
      <c r="AI142" s="131"/>
      <c r="AJ142" s="131"/>
      <c r="AK142" s="131"/>
      <c r="AL142" s="131"/>
      <c r="AM142" s="131"/>
      <c r="AN142" s="131"/>
      <c r="AO142" s="131"/>
      <c r="AP142" s="131"/>
      <c r="AQ142" s="131"/>
      <c r="AR142" s="131"/>
      <c r="AS142" s="131"/>
      <c r="AT142" s="131"/>
      <c r="AU142" s="131"/>
      <c r="AV142" s="131"/>
      <c r="AW142" s="131"/>
      <c r="AX142" s="131"/>
      <c r="AY142" s="131"/>
      <c r="AZ142" s="131"/>
    </row>
    <row r="143" spans="15:52" ht="16.5" customHeight="1" x14ac:dyDescent="0.55000000000000004">
      <c r="O143" s="134"/>
      <c r="P143" s="114">
        <v>10</v>
      </c>
      <c r="Q143" s="135">
        <f t="shared" si="10"/>
        <v>104.66033601168736</v>
      </c>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c r="AY143" s="131"/>
      <c r="AZ143" s="131"/>
    </row>
    <row r="144" spans="15:52" ht="16.5" customHeight="1" x14ac:dyDescent="0.55000000000000004">
      <c r="O144" s="134"/>
      <c r="P144" s="114">
        <v>11</v>
      </c>
      <c r="Q144" s="135">
        <f t="shared" si="10"/>
        <v>104.71042471042469</v>
      </c>
      <c r="R144" s="131"/>
      <c r="S144" s="131"/>
      <c r="T144" s="131"/>
      <c r="U144" s="131"/>
      <c r="V144" s="131"/>
      <c r="W144" s="131"/>
      <c r="X144" s="131"/>
      <c r="Y144" s="131"/>
      <c r="Z144" s="131"/>
      <c r="AA144" s="131"/>
      <c r="AB144" s="131"/>
      <c r="AC144" s="131"/>
      <c r="AD144" s="131"/>
      <c r="AE144" s="131"/>
      <c r="AF144" s="131"/>
      <c r="AG144" s="131"/>
      <c r="AH144" s="131"/>
      <c r="AI144" s="131"/>
      <c r="AJ144" s="131"/>
      <c r="AK144" s="131"/>
      <c r="AL144" s="131"/>
      <c r="AM144" s="131"/>
      <c r="AN144" s="131"/>
      <c r="AO144" s="131"/>
      <c r="AP144" s="131"/>
      <c r="AQ144" s="131"/>
      <c r="AR144" s="131"/>
      <c r="AS144" s="131"/>
      <c r="AT144" s="131"/>
      <c r="AU144" s="131"/>
      <c r="AV144" s="131"/>
      <c r="AW144" s="131"/>
      <c r="AX144" s="131"/>
      <c r="AY144" s="131"/>
      <c r="AZ144" s="131"/>
    </row>
    <row r="145" spans="15:52" ht="16.5" customHeight="1" thickBot="1" x14ac:dyDescent="0.6">
      <c r="O145" s="136"/>
      <c r="P145" s="115">
        <v>12</v>
      </c>
      <c r="Q145" s="137">
        <f t="shared" si="10"/>
        <v>95.080872378169673</v>
      </c>
      <c r="R145" s="131"/>
      <c r="S145" s="131"/>
      <c r="T145" s="131"/>
      <c r="U145" s="131"/>
      <c r="V145" s="131"/>
      <c r="W145" s="131"/>
      <c r="X145" s="131"/>
      <c r="Y145" s="131"/>
      <c r="Z145" s="131"/>
      <c r="AA145" s="131"/>
      <c r="AB145" s="131"/>
      <c r="AC145" s="131"/>
      <c r="AD145" s="131"/>
      <c r="AE145" s="131"/>
      <c r="AF145" s="131"/>
      <c r="AG145" s="131"/>
      <c r="AH145" s="131"/>
      <c r="AI145" s="131"/>
      <c r="AJ145" s="131"/>
      <c r="AK145" s="131"/>
      <c r="AL145" s="131"/>
      <c r="AM145" s="131"/>
      <c r="AN145" s="131"/>
      <c r="AO145" s="131"/>
      <c r="AP145" s="131"/>
      <c r="AQ145" s="131"/>
      <c r="AR145" s="131"/>
      <c r="AS145" s="131"/>
      <c r="AT145" s="131"/>
      <c r="AU145" s="131"/>
      <c r="AV145" s="131"/>
      <c r="AW145" s="131"/>
      <c r="AX145" s="131"/>
      <c r="AY145" s="131"/>
      <c r="AZ145" s="131"/>
    </row>
    <row r="146" spans="15:52" ht="16.5" customHeight="1" x14ac:dyDescent="0.55000000000000004">
      <c r="O146" s="132">
        <v>2001</v>
      </c>
      <c r="P146" s="112">
        <v>1</v>
      </c>
      <c r="Q146" s="133">
        <f t="shared" ref="Q146:Q157" si="11">AC2</f>
        <v>92.293318938670438</v>
      </c>
      <c r="R146" s="131"/>
      <c r="S146" s="131"/>
      <c r="T146" s="131"/>
      <c r="U146" s="131"/>
      <c r="V146" s="131"/>
      <c r="W146" s="131"/>
      <c r="X146" s="131"/>
      <c r="Y146" s="131"/>
      <c r="Z146" s="131"/>
      <c r="AA146" s="131"/>
      <c r="AB146" s="131"/>
      <c r="AC146" s="131"/>
      <c r="AD146" s="131"/>
      <c r="AE146" s="131"/>
      <c r="AF146" s="131"/>
      <c r="AG146" s="131"/>
      <c r="AH146" s="131"/>
      <c r="AI146" s="131"/>
      <c r="AJ146" s="131"/>
      <c r="AK146" s="131"/>
      <c r="AL146" s="131"/>
      <c r="AM146" s="131"/>
      <c r="AN146" s="131"/>
      <c r="AO146" s="131"/>
      <c r="AP146" s="131"/>
      <c r="AQ146" s="131"/>
      <c r="AR146" s="131"/>
      <c r="AS146" s="131"/>
      <c r="AT146" s="131"/>
      <c r="AU146" s="131"/>
      <c r="AV146" s="131"/>
      <c r="AW146" s="131"/>
      <c r="AX146" s="131"/>
      <c r="AY146" s="131"/>
      <c r="AZ146" s="131"/>
    </row>
    <row r="147" spans="15:52" ht="16.5" customHeight="1" x14ac:dyDescent="0.55000000000000004">
      <c r="O147" s="134"/>
      <c r="P147" s="114">
        <v>2</v>
      </c>
      <c r="Q147" s="135">
        <f t="shared" si="11"/>
        <v>107.19179504214593</v>
      </c>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row>
    <row r="148" spans="15:52" ht="16.5" customHeight="1" x14ac:dyDescent="0.55000000000000004">
      <c r="O148" s="134"/>
      <c r="P148" s="114">
        <v>3</v>
      </c>
      <c r="Q148" s="135">
        <f t="shared" si="11"/>
        <v>118.10405680355439</v>
      </c>
      <c r="R148" s="131"/>
      <c r="S148" s="131"/>
      <c r="T148" s="131"/>
      <c r="U148" s="131"/>
      <c r="V148" s="131"/>
      <c r="W148" s="131"/>
      <c r="X148" s="131"/>
      <c r="Y148" s="131"/>
      <c r="Z148" s="131"/>
      <c r="AA148" s="131"/>
      <c r="AB148" s="131"/>
      <c r="AC148" s="131"/>
      <c r="AD148" s="131"/>
      <c r="AE148" s="131"/>
      <c r="AF148" s="131"/>
      <c r="AG148" s="131"/>
      <c r="AH148" s="131"/>
      <c r="AI148" s="131"/>
      <c r="AJ148" s="131"/>
      <c r="AK148" s="131"/>
      <c r="AL148" s="131"/>
      <c r="AM148" s="131"/>
      <c r="AN148" s="131"/>
      <c r="AO148" s="131"/>
      <c r="AP148" s="131"/>
      <c r="AQ148" s="131"/>
      <c r="AR148" s="131"/>
      <c r="AS148" s="131"/>
      <c r="AT148" s="131"/>
      <c r="AU148" s="131"/>
      <c r="AV148" s="131"/>
      <c r="AW148" s="131"/>
      <c r="AX148" s="131"/>
      <c r="AY148" s="131"/>
      <c r="AZ148" s="131"/>
    </row>
    <row r="149" spans="15:52" ht="16.5" customHeight="1" x14ac:dyDescent="0.55000000000000004">
      <c r="O149" s="134"/>
      <c r="P149" s="114">
        <v>4</v>
      </c>
      <c r="Q149" s="135">
        <f t="shared" si="11"/>
        <v>92.878794170161541</v>
      </c>
      <c r="R149" s="131"/>
      <c r="S149" s="131"/>
      <c r="T149" s="131"/>
      <c r="U149" s="131"/>
      <c r="V149" s="131"/>
      <c r="W149" s="131"/>
      <c r="X149" s="131"/>
      <c r="Y149" s="131"/>
      <c r="Z149" s="131"/>
      <c r="AA149" s="131"/>
      <c r="AB149" s="131"/>
      <c r="AC149" s="131"/>
      <c r="AD149" s="131"/>
      <c r="AE149" s="131"/>
      <c r="AF149" s="131"/>
      <c r="AG149" s="131"/>
      <c r="AH149" s="131"/>
      <c r="AI149" s="131"/>
      <c r="AJ149" s="131"/>
      <c r="AK149" s="131"/>
      <c r="AL149" s="131"/>
      <c r="AM149" s="131"/>
      <c r="AN149" s="131"/>
      <c r="AO149" s="131"/>
      <c r="AP149" s="131"/>
      <c r="AQ149" s="131"/>
      <c r="AR149" s="131"/>
      <c r="AS149" s="131"/>
      <c r="AT149" s="131"/>
      <c r="AU149" s="131"/>
      <c r="AV149" s="131"/>
      <c r="AW149" s="131"/>
      <c r="AX149" s="131"/>
      <c r="AY149" s="131"/>
      <c r="AZ149" s="131"/>
    </row>
    <row r="150" spans="15:52" ht="16.5" customHeight="1" x14ac:dyDescent="0.55000000000000004">
      <c r="O150" s="134"/>
      <c r="P150" s="114">
        <v>5</v>
      </c>
      <c r="Q150" s="135">
        <f t="shared" si="11"/>
        <v>87.995681601129448</v>
      </c>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row>
    <row r="151" spans="15:52" ht="16.5" customHeight="1" x14ac:dyDescent="0.55000000000000004">
      <c r="O151" s="134"/>
      <c r="P151" s="114">
        <v>6</v>
      </c>
      <c r="Q151" s="135">
        <f t="shared" si="11"/>
        <v>104.78760951708676</v>
      </c>
      <c r="R151" s="131"/>
      <c r="S151" s="131"/>
      <c r="T151" s="131"/>
      <c r="U151" s="131"/>
      <c r="V151" s="131"/>
      <c r="W151" s="131"/>
      <c r="X151" s="131"/>
      <c r="Y151" s="131"/>
      <c r="Z151" s="131"/>
      <c r="AA151" s="131"/>
      <c r="AB151" s="131"/>
      <c r="AC151" s="131"/>
      <c r="AD151" s="131"/>
      <c r="AE151" s="131"/>
      <c r="AF151" s="131"/>
      <c r="AG151" s="131"/>
      <c r="AH151" s="131"/>
      <c r="AI151" s="131"/>
      <c r="AJ151" s="131"/>
      <c r="AK151" s="131"/>
      <c r="AL151" s="131"/>
      <c r="AM151" s="131"/>
      <c r="AN151" s="131"/>
      <c r="AO151" s="131"/>
      <c r="AP151" s="131"/>
      <c r="AQ151" s="131"/>
      <c r="AR151" s="131"/>
      <c r="AS151" s="131"/>
      <c r="AT151" s="131"/>
      <c r="AU151" s="131"/>
      <c r="AV151" s="131"/>
      <c r="AW151" s="131"/>
      <c r="AX151" s="131"/>
      <c r="AY151" s="131"/>
      <c r="AZ151" s="131"/>
    </row>
    <row r="152" spans="15:52" ht="16.5" customHeight="1" x14ac:dyDescent="0.55000000000000004">
      <c r="O152" s="134"/>
      <c r="P152" s="114">
        <v>7</v>
      </c>
      <c r="Q152" s="135">
        <f t="shared" si="11"/>
        <v>107.20425196196489</v>
      </c>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c r="AM152" s="131"/>
      <c r="AN152" s="131"/>
      <c r="AO152" s="131"/>
      <c r="AP152" s="131"/>
      <c r="AQ152" s="131"/>
      <c r="AR152" s="131"/>
      <c r="AS152" s="131"/>
      <c r="AT152" s="131"/>
      <c r="AU152" s="131"/>
      <c r="AV152" s="131"/>
      <c r="AW152" s="131"/>
      <c r="AX152" s="131"/>
      <c r="AY152" s="131"/>
      <c r="AZ152" s="131"/>
    </row>
    <row r="153" spans="15:52" ht="16.5" customHeight="1" x14ac:dyDescent="0.55000000000000004">
      <c r="O153" s="134"/>
      <c r="P153" s="114">
        <v>8</v>
      </c>
      <c r="Q153" s="135">
        <f t="shared" si="11"/>
        <v>78.578250217996114</v>
      </c>
      <c r="R153" s="131"/>
      <c r="S153" s="131"/>
      <c r="T153" s="131"/>
      <c r="U153" s="131"/>
      <c r="V153" s="131"/>
      <c r="W153" s="131"/>
      <c r="X153" s="131"/>
      <c r="Y153" s="131"/>
      <c r="Z153" s="131"/>
      <c r="AA153" s="131"/>
      <c r="AB153" s="131"/>
      <c r="AC153" s="131"/>
      <c r="AD153" s="131"/>
      <c r="AE153" s="131"/>
      <c r="AF153" s="131"/>
      <c r="AG153" s="131"/>
      <c r="AH153" s="131"/>
      <c r="AI153" s="131"/>
      <c r="AJ153" s="131"/>
      <c r="AK153" s="131"/>
      <c r="AL153" s="131"/>
      <c r="AM153" s="131"/>
      <c r="AN153" s="131"/>
      <c r="AO153" s="131"/>
      <c r="AP153" s="131"/>
      <c r="AQ153" s="131"/>
      <c r="AR153" s="131"/>
      <c r="AS153" s="131"/>
      <c r="AT153" s="131"/>
      <c r="AU153" s="131"/>
      <c r="AV153" s="131"/>
      <c r="AW153" s="131"/>
      <c r="AX153" s="131"/>
      <c r="AY153" s="131"/>
      <c r="AZ153" s="131"/>
    </row>
    <row r="154" spans="15:52" ht="16.5" customHeight="1" x14ac:dyDescent="0.55000000000000004">
      <c r="O154" s="134"/>
      <c r="P154" s="114">
        <v>9</v>
      </c>
      <c r="Q154" s="135">
        <f t="shared" si="11"/>
        <v>105.16131711165552</v>
      </c>
      <c r="R154" s="131"/>
      <c r="S154" s="131"/>
      <c r="T154" s="131"/>
      <c r="U154" s="131"/>
      <c r="V154" s="131"/>
      <c r="W154" s="131"/>
      <c r="X154" s="131"/>
      <c r="Y154" s="131"/>
      <c r="Z154" s="131"/>
      <c r="AA154" s="131"/>
      <c r="AB154" s="131"/>
      <c r="AC154" s="131"/>
      <c r="AD154" s="131"/>
      <c r="AE154" s="131"/>
      <c r="AF154" s="131"/>
      <c r="AG154" s="131"/>
      <c r="AH154" s="131"/>
      <c r="AI154" s="131"/>
      <c r="AJ154" s="131"/>
      <c r="AK154" s="131"/>
      <c r="AL154" s="131"/>
      <c r="AM154" s="131"/>
      <c r="AN154" s="131"/>
      <c r="AO154" s="131"/>
      <c r="AP154" s="131"/>
      <c r="AQ154" s="131"/>
      <c r="AR154" s="131"/>
      <c r="AS154" s="131"/>
      <c r="AT154" s="131"/>
      <c r="AU154" s="131"/>
      <c r="AV154" s="131"/>
      <c r="AW154" s="131"/>
      <c r="AX154" s="131"/>
      <c r="AY154" s="131"/>
      <c r="AZ154" s="131"/>
    </row>
    <row r="155" spans="15:52" ht="16.5" customHeight="1" x14ac:dyDescent="0.55000000000000004">
      <c r="O155" s="134"/>
      <c r="P155" s="114">
        <v>10</v>
      </c>
      <c r="Q155" s="135">
        <f t="shared" si="11"/>
        <v>105.8838184611552</v>
      </c>
      <c r="R155" s="131"/>
      <c r="S155" s="131"/>
      <c r="T155" s="131"/>
      <c r="U155" s="131"/>
      <c r="V155" s="131"/>
      <c r="W155" s="131"/>
      <c r="X155" s="131"/>
      <c r="Y155" s="131"/>
      <c r="Z155" s="131"/>
      <c r="AA155" s="131"/>
      <c r="AB155" s="131"/>
      <c r="AC155" s="131"/>
      <c r="AD155" s="131"/>
      <c r="AE155" s="131"/>
      <c r="AF155" s="131"/>
      <c r="AG155" s="131"/>
      <c r="AH155" s="131"/>
      <c r="AI155" s="131"/>
      <c r="AJ155" s="131"/>
      <c r="AK155" s="131"/>
      <c r="AL155" s="131"/>
      <c r="AM155" s="131"/>
      <c r="AN155" s="131"/>
      <c r="AO155" s="131"/>
      <c r="AP155" s="131"/>
      <c r="AQ155" s="131"/>
      <c r="AR155" s="131"/>
      <c r="AS155" s="131"/>
      <c r="AT155" s="131"/>
      <c r="AU155" s="131"/>
      <c r="AV155" s="131"/>
      <c r="AW155" s="131"/>
      <c r="AX155" s="131"/>
      <c r="AY155" s="131"/>
      <c r="AZ155" s="131"/>
    </row>
    <row r="156" spans="15:52" ht="16.5" customHeight="1" x14ac:dyDescent="0.55000000000000004">
      <c r="O156" s="134"/>
      <c r="P156" s="114">
        <v>11</v>
      </c>
      <c r="Q156" s="135">
        <f t="shared" si="11"/>
        <v>104.63812647925923</v>
      </c>
      <c r="R156" s="131"/>
      <c r="S156" s="131"/>
      <c r="T156" s="131"/>
      <c r="U156" s="131"/>
      <c r="V156" s="131"/>
      <c r="W156" s="131"/>
      <c r="X156" s="131"/>
      <c r="Y156" s="131"/>
      <c r="Z156" s="131"/>
      <c r="AA156" s="131"/>
      <c r="AB156" s="131"/>
      <c r="AC156" s="131"/>
      <c r="AD156" s="131"/>
      <c r="AE156" s="131"/>
      <c r="AF156" s="131"/>
      <c r="AG156" s="131"/>
      <c r="AH156" s="131"/>
      <c r="AI156" s="131"/>
      <c r="AJ156" s="131"/>
      <c r="AK156" s="131"/>
      <c r="AL156" s="131"/>
      <c r="AM156" s="131"/>
      <c r="AN156" s="131"/>
      <c r="AO156" s="131"/>
      <c r="AP156" s="131"/>
      <c r="AQ156" s="131"/>
      <c r="AR156" s="131"/>
      <c r="AS156" s="131"/>
      <c r="AT156" s="131"/>
      <c r="AU156" s="131"/>
      <c r="AV156" s="131"/>
      <c r="AW156" s="131"/>
      <c r="AX156" s="131"/>
      <c r="AY156" s="131"/>
      <c r="AZ156" s="131"/>
    </row>
    <row r="157" spans="15:52" ht="16.5" customHeight="1" thickBot="1" x14ac:dyDescent="0.6">
      <c r="O157" s="136"/>
      <c r="P157" s="115">
        <v>12</v>
      </c>
      <c r="Q157" s="137">
        <f t="shared" si="11"/>
        <v>95.282979695220718</v>
      </c>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row>
    <row r="158" spans="15:52" ht="16.5" customHeight="1" x14ac:dyDescent="0.55000000000000004">
      <c r="O158" s="132">
        <v>2002</v>
      </c>
      <c r="P158" s="112">
        <v>1</v>
      </c>
      <c r="Q158" s="133">
        <f t="shared" ref="Q158:Q169" si="12">AD2</f>
        <v>92.174478637342958</v>
      </c>
      <c r="R158" s="131"/>
      <c r="S158" s="131"/>
      <c r="T158" s="131"/>
      <c r="U158" s="131"/>
      <c r="V158" s="131"/>
      <c r="W158" s="131"/>
      <c r="X158" s="131"/>
      <c r="Y158" s="131"/>
      <c r="Z158" s="131"/>
      <c r="AA158" s="131"/>
      <c r="AB158" s="131"/>
      <c r="AC158" s="131"/>
      <c r="AD158" s="131"/>
      <c r="AE158" s="131"/>
      <c r="AF158" s="131"/>
      <c r="AG158" s="131"/>
      <c r="AH158" s="131"/>
      <c r="AI158" s="131"/>
      <c r="AJ158" s="131"/>
      <c r="AK158" s="131"/>
      <c r="AL158" s="131"/>
      <c r="AM158" s="131"/>
      <c r="AN158" s="131"/>
      <c r="AO158" s="131"/>
      <c r="AP158" s="131"/>
      <c r="AQ158" s="131"/>
      <c r="AR158" s="131"/>
      <c r="AS158" s="131"/>
      <c r="AT158" s="131"/>
      <c r="AU158" s="131"/>
      <c r="AV158" s="131"/>
      <c r="AW158" s="131"/>
      <c r="AX158" s="131"/>
      <c r="AY158" s="131"/>
      <c r="AZ158" s="131"/>
    </row>
    <row r="159" spans="15:52" ht="16.5" customHeight="1" x14ac:dyDescent="0.55000000000000004">
      <c r="O159" s="134"/>
      <c r="P159" s="114">
        <v>2</v>
      </c>
      <c r="Q159" s="135">
        <f t="shared" si="12"/>
        <v>107.05313224114799</v>
      </c>
      <c r="R159" s="131"/>
      <c r="S159" s="131"/>
      <c r="T159" s="131"/>
      <c r="U159" s="131"/>
      <c r="V159" s="131"/>
      <c r="W159" s="131"/>
      <c r="X159" s="131"/>
      <c r="Y159" s="131"/>
      <c r="Z159" s="131"/>
      <c r="AA159" s="131"/>
      <c r="AB159" s="131"/>
      <c r="AC159" s="131"/>
      <c r="AD159" s="131"/>
      <c r="AE159" s="131"/>
      <c r="AF159" s="131"/>
      <c r="AG159" s="131"/>
      <c r="AH159" s="131"/>
      <c r="AI159" s="131"/>
      <c r="AJ159" s="131"/>
      <c r="AK159" s="131"/>
      <c r="AL159" s="131"/>
      <c r="AM159" s="131"/>
      <c r="AN159" s="131"/>
      <c r="AO159" s="131"/>
      <c r="AP159" s="131"/>
      <c r="AQ159" s="131"/>
      <c r="AR159" s="131"/>
      <c r="AS159" s="131"/>
      <c r="AT159" s="131"/>
      <c r="AU159" s="131"/>
      <c r="AV159" s="131"/>
      <c r="AW159" s="131"/>
      <c r="AX159" s="131"/>
      <c r="AY159" s="131"/>
      <c r="AZ159" s="131"/>
    </row>
    <row r="160" spans="15:52" ht="16.5" customHeight="1" x14ac:dyDescent="0.55000000000000004">
      <c r="O160" s="134"/>
      <c r="P160" s="114">
        <v>3</v>
      </c>
      <c r="Q160" s="135">
        <f t="shared" si="12"/>
        <v>116.5657140534168</v>
      </c>
      <c r="R160" s="131"/>
      <c r="S160" s="131"/>
      <c r="T160" s="131"/>
      <c r="U160" s="131"/>
      <c r="V160" s="131"/>
      <c r="W160" s="131"/>
      <c r="X160" s="131"/>
      <c r="Y160" s="131"/>
      <c r="Z160" s="131"/>
      <c r="AA160" s="131"/>
      <c r="AB160" s="131"/>
      <c r="AC160" s="131"/>
      <c r="AD160" s="131"/>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row>
    <row r="161" spans="15:52" ht="16.5" customHeight="1" x14ac:dyDescent="0.55000000000000004">
      <c r="O161" s="134"/>
      <c r="P161" s="114">
        <v>4</v>
      </c>
      <c r="Q161" s="135">
        <f t="shared" si="12"/>
        <v>92.65010772795641</v>
      </c>
      <c r="R161" s="131"/>
      <c r="S161" s="131"/>
      <c r="T161" s="131"/>
      <c r="U161" s="131"/>
      <c r="V161" s="131"/>
      <c r="W161" s="131"/>
      <c r="X161" s="131"/>
      <c r="Y161" s="131"/>
      <c r="Z161" s="131"/>
      <c r="AA161" s="131"/>
      <c r="AB161" s="131"/>
      <c r="AC161" s="131"/>
      <c r="AD161" s="131"/>
      <c r="AE161" s="131"/>
      <c r="AF161" s="131"/>
      <c r="AG161" s="131"/>
      <c r="AH161" s="131"/>
      <c r="AI161" s="131"/>
      <c r="AJ161" s="131"/>
      <c r="AK161" s="131"/>
      <c r="AL161" s="131"/>
      <c r="AM161" s="131"/>
      <c r="AN161" s="131"/>
      <c r="AO161" s="131"/>
      <c r="AP161" s="131"/>
      <c r="AQ161" s="131"/>
      <c r="AR161" s="131"/>
      <c r="AS161" s="131"/>
      <c r="AT161" s="131"/>
      <c r="AU161" s="131"/>
      <c r="AV161" s="131"/>
      <c r="AW161" s="131"/>
      <c r="AX161" s="131"/>
      <c r="AY161" s="131"/>
      <c r="AZ161" s="131"/>
    </row>
    <row r="162" spans="15:52" ht="16.5" customHeight="1" x14ac:dyDescent="0.55000000000000004">
      <c r="O162" s="134"/>
      <c r="P162" s="114">
        <v>5</v>
      </c>
      <c r="Q162" s="135">
        <f t="shared" si="12"/>
        <v>89.430464653034676</v>
      </c>
      <c r="R162" s="131"/>
      <c r="S162" s="131"/>
      <c r="T162" s="131"/>
      <c r="U162" s="131"/>
      <c r="V162" s="131"/>
      <c r="W162" s="131"/>
      <c r="X162" s="131"/>
      <c r="Y162" s="131"/>
      <c r="Z162" s="131"/>
      <c r="AA162" s="131"/>
      <c r="AB162" s="131"/>
      <c r="AC162" s="131"/>
      <c r="AD162" s="131"/>
      <c r="AE162" s="131"/>
      <c r="AF162" s="131"/>
      <c r="AG162" s="131"/>
      <c r="AH162" s="131"/>
      <c r="AI162" s="131"/>
      <c r="AJ162" s="131"/>
      <c r="AK162" s="131"/>
      <c r="AL162" s="131"/>
      <c r="AM162" s="131"/>
      <c r="AN162" s="131"/>
      <c r="AO162" s="131"/>
      <c r="AP162" s="131"/>
      <c r="AQ162" s="131"/>
      <c r="AR162" s="131"/>
      <c r="AS162" s="131"/>
      <c r="AT162" s="131"/>
      <c r="AU162" s="131"/>
      <c r="AV162" s="131"/>
      <c r="AW162" s="131"/>
      <c r="AX162" s="131"/>
      <c r="AY162" s="131"/>
      <c r="AZ162" s="131"/>
    </row>
    <row r="163" spans="15:52" ht="16.5" customHeight="1" x14ac:dyDescent="0.55000000000000004">
      <c r="O163" s="134"/>
      <c r="P163" s="114">
        <v>6</v>
      </c>
      <c r="Q163" s="135">
        <f t="shared" si="12"/>
        <v>103.30907760478067</v>
      </c>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c r="AZ163" s="131"/>
    </row>
    <row r="164" spans="15:52" ht="16.5" customHeight="1" x14ac:dyDescent="0.55000000000000004">
      <c r="O164" s="134"/>
      <c r="P164" s="114">
        <v>7</v>
      </c>
      <c r="Q164" s="135">
        <f t="shared" si="12"/>
        <v>107.68730436196591</v>
      </c>
      <c r="R164" s="131"/>
      <c r="S164" s="131"/>
      <c r="T164" s="131"/>
      <c r="U164" s="131"/>
      <c r="V164" s="131"/>
      <c r="W164" s="131"/>
      <c r="X164" s="131"/>
      <c r="Y164" s="131"/>
      <c r="Z164" s="131"/>
      <c r="AA164" s="131"/>
      <c r="AB164" s="131"/>
      <c r="AC164" s="131"/>
      <c r="AD164" s="131"/>
      <c r="AE164" s="131"/>
      <c r="AF164" s="131"/>
      <c r="AG164" s="131"/>
      <c r="AH164" s="131"/>
      <c r="AI164" s="131"/>
      <c r="AJ164" s="131"/>
      <c r="AK164" s="131"/>
      <c r="AL164" s="131"/>
      <c r="AM164" s="131"/>
      <c r="AN164" s="131"/>
      <c r="AO164" s="131"/>
      <c r="AP164" s="131"/>
      <c r="AQ164" s="131"/>
      <c r="AR164" s="131"/>
      <c r="AS164" s="131"/>
      <c r="AT164" s="131"/>
      <c r="AU164" s="131"/>
      <c r="AV164" s="131"/>
      <c r="AW164" s="131"/>
      <c r="AX164" s="131"/>
      <c r="AY164" s="131"/>
      <c r="AZ164" s="131"/>
    </row>
    <row r="165" spans="15:52" ht="16.5" customHeight="1" x14ac:dyDescent="0.55000000000000004">
      <c r="O165" s="134"/>
      <c r="P165" s="114">
        <v>8</v>
      </c>
      <c r="Q165" s="135">
        <f t="shared" si="12"/>
        <v>79.149558925159539</v>
      </c>
      <c r="R165" s="131"/>
      <c r="S165" s="131"/>
      <c r="T165" s="131"/>
      <c r="U165" s="131"/>
      <c r="V165" s="131"/>
      <c r="W165" s="131"/>
      <c r="X165" s="131"/>
      <c r="Y165" s="131"/>
      <c r="Z165" s="131"/>
      <c r="AA165" s="131"/>
      <c r="AB165" s="131"/>
      <c r="AC165" s="131"/>
      <c r="AD165" s="131"/>
      <c r="AE165" s="131"/>
      <c r="AF165" s="131"/>
      <c r="AG165" s="131"/>
      <c r="AH165" s="131"/>
      <c r="AI165" s="131"/>
      <c r="AJ165" s="131"/>
      <c r="AK165" s="131"/>
      <c r="AL165" s="131"/>
      <c r="AM165" s="131"/>
      <c r="AN165" s="131"/>
      <c r="AO165" s="131"/>
      <c r="AP165" s="131"/>
      <c r="AQ165" s="131"/>
      <c r="AR165" s="131"/>
      <c r="AS165" s="131"/>
      <c r="AT165" s="131"/>
      <c r="AU165" s="131"/>
      <c r="AV165" s="131"/>
      <c r="AW165" s="131"/>
      <c r="AX165" s="131"/>
      <c r="AY165" s="131"/>
      <c r="AZ165" s="131"/>
    </row>
    <row r="166" spans="15:52" ht="16.5" customHeight="1" x14ac:dyDescent="0.55000000000000004">
      <c r="O166" s="134"/>
      <c r="P166" s="114">
        <v>9</v>
      </c>
      <c r="Q166" s="135">
        <f t="shared" si="12"/>
        <v>105.07744217244601</v>
      </c>
      <c r="R166" s="131"/>
      <c r="S166" s="131"/>
      <c r="T166" s="131"/>
      <c r="U166" s="131"/>
      <c r="V166" s="131"/>
      <c r="W166" s="131"/>
      <c r="X166" s="131"/>
      <c r="Y166" s="131"/>
      <c r="Z166" s="131"/>
      <c r="AA166" s="131"/>
      <c r="AB166" s="131"/>
      <c r="AC166" s="131"/>
      <c r="AD166" s="131"/>
      <c r="AE166" s="131"/>
      <c r="AF166" s="131"/>
      <c r="AG166" s="131"/>
      <c r="AH166" s="131"/>
      <c r="AI166" s="131"/>
      <c r="AJ166" s="131"/>
      <c r="AK166" s="131"/>
      <c r="AL166" s="131"/>
      <c r="AM166" s="131"/>
      <c r="AN166" s="131"/>
      <c r="AO166" s="131"/>
      <c r="AP166" s="131"/>
      <c r="AQ166" s="131"/>
      <c r="AR166" s="131"/>
      <c r="AS166" s="131"/>
      <c r="AT166" s="131"/>
      <c r="AU166" s="131"/>
      <c r="AV166" s="131"/>
      <c r="AW166" s="131"/>
      <c r="AX166" s="131"/>
      <c r="AY166" s="131"/>
      <c r="AZ166" s="131"/>
    </row>
    <row r="167" spans="15:52" ht="16.5" customHeight="1" x14ac:dyDescent="0.55000000000000004">
      <c r="O167" s="134"/>
      <c r="P167" s="114">
        <v>10</v>
      </c>
      <c r="Q167" s="135">
        <f t="shared" si="12"/>
        <v>106.71165494532296</v>
      </c>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131"/>
      <c r="AM167" s="131"/>
      <c r="AN167" s="131"/>
      <c r="AO167" s="131"/>
      <c r="AP167" s="131"/>
      <c r="AQ167" s="131"/>
      <c r="AR167" s="131"/>
      <c r="AS167" s="131"/>
      <c r="AT167" s="131"/>
      <c r="AU167" s="131"/>
      <c r="AV167" s="131"/>
      <c r="AW167" s="131"/>
      <c r="AX167" s="131"/>
      <c r="AY167" s="131"/>
      <c r="AZ167" s="131"/>
    </row>
    <row r="168" spans="15:52" ht="16.5" customHeight="1" x14ac:dyDescent="0.55000000000000004">
      <c r="O168" s="134"/>
      <c r="P168" s="114">
        <v>11</v>
      </c>
      <c r="Q168" s="135">
        <f t="shared" si="12"/>
        <v>104.8457254359933</v>
      </c>
      <c r="R168" s="131"/>
      <c r="S168" s="131"/>
      <c r="T168" s="131"/>
      <c r="U168" s="131"/>
      <c r="V168" s="131"/>
      <c r="W168" s="131"/>
      <c r="X168" s="131"/>
      <c r="Y168" s="131"/>
      <c r="Z168" s="131"/>
      <c r="AA168" s="131"/>
      <c r="AB168" s="131"/>
      <c r="AC168" s="131"/>
      <c r="AD168" s="131"/>
      <c r="AE168" s="131"/>
      <c r="AF168" s="131"/>
      <c r="AG168" s="131"/>
      <c r="AH168" s="131"/>
      <c r="AI168" s="131"/>
      <c r="AJ168" s="131"/>
      <c r="AK168" s="131"/>
      <c r="AL168" s="131"/>
      <c r="AM168" s="131"/>
      <c r="AN168" s="131"/>
      <c r="AO168" s="131"/>
      <c r="AP168" s="131"/>
      <c r="AQ168" s="131"/>
      <c r="AR168" s="131"/>
      <c r="AS168" s="131"/>
      <c r="AT168" s="131"/>
      <c r="AU168" s="131"/>
      <c r="AV168" s="131"/>
      <c r="AW168" s="131"/>
      <c r="AX168" s="131"/>
      <c r="AY168" s="131"/>
      <c r="AZ168" s="131"/>
    </row>
    <row r="169" spans="15:52" ht="16.5" customHeight="1" thickBot="1" x14ac:dyDescent="0.6">
      <c r="O169" s="136"/>
      <c r="P169" s="115">
        <v>12</v>
      </c>
      <c r="Q169" s="137">
        <f t="shared" si="12"/>
        <v>95.345339241432555</v>
      </c>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c r="AY169" s="131"/>
      <c r="AZ169" s="131"/>
    </row>
    <row r="170" spans="15:52" ht="16.5" customHeight="1" x14ac:dyDescent="0.55000000000000004">
      <c r="O170" s="132">
        <v>2003</v>
      </c>
      <c r="P170" s="112">
        <v>1</v>
      </c>
      <c r="Q170" s="133">
        <f t="shared" ref="Q170:Q181" si="13">AE2</f>
        <v>93.605696183676116</v>
      </c>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1"/>
      <c r="AN170" s="131"/>
      <c r="AO170" s="131"/>
      <c r="AP170" s="131"/>
      <c r="AQ170" s="131"/>
      <c r="AR170" s="131"/>
      <c r="AS170" s="131"/>
      <c r="AT170" s="131"/>
      <c r="AU170" s="131"/>
      <c r="AV170" s="131"/>
      <c r="AW170" s="131"/>
      <c r="AX170" s="131"/>
      <c r="AY170" s="131"/>
      <c r="AZ170" s="131"/>
    </row>
    <row r="171" spans="15:52" ht="16.5" customHeight="1" x14ac:dyDescent="0.55000000000000004">
      <c r="O171" s="134"/>
      <c r="P171" s="114">
        <v>2</v>
      </c>
      <c r="Q171" s="135">
        <f t="shared" si="13"/>
        <v>106.22548386776434</v>
      </c>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c r="AY171" s="131"/>
      <c r="AZ171" s="131"/>
    </row>
    <row r="172" spans="15:52" ht="16.5" customHeight="1" x14ac:dyDescent="0.55000000000000004">
      <c r="O172" s="134"/>
      <c r="P172" s="114">
        <v>3</v>
      </c>
      <c r="Q172" s="135">
        <f t="shared" si="13"/>
        <v>114.37650820762867</v>
      </c>
      <c r="R172" s="131"/>
      <c r="S172" s="131"/>
      <c r="T172" s="131"/>
      <c r="U172" s="131"/>
      <c r="V172" s="131"/>
      <c r="W172" s="131"/>
      <c r="X172" s="131"/>
      <c r="Y172" s="131"/>
      <c r="Z172" s="131"/>
      <c r="AA172" s="131"/>
      <c r="AB172" s="131"/>
      <c r="AC172" s="131"/>
      <c r="AD172" s="131"/>
      <c r="AE172" s="131"/>
      <c r="AF172" s="131"/>
      <c r="AG172" s="131"/>
      <c r="AH172" s="131"/>
      <c r="AI172" s="131"/>
      <c r="AJ172" s="131"/>
      <c r="AK172" s="131"/>
      <c r="AL172" s="131"/>
      <c r="AM172" s="131"/>
      <c r="AN172" s="131"/>
      <c r="AO172" s="131"/>
      <c r="AP172" s="131"/>
      <c r="AQ172" s="131"/>
      <c r="AR172" s="131"/>
      <c r="AS172" s="131"/>
      <c r="AT172" s="131"/>
      <c r="AU172" s="131"/>
      <c r="AV172" s="131"/>
      <c r="AW172" s="131"/>
      <c r="AX172" s="131"/>
      <c r="AY172" s="131"/>
      <c r="AZ172" s="131"/>
    </row>
    <row r="173" spans="15:52" ht="16.5" customHeight="1" x14ac:dyDescent="0.55000000000000004">
      <c r="O173" s="134"/>
      <c r="P173" s="114">
        <v>4</v>
      </c>
      <c r="Q173" s="135">
        <f t="shared" si="13"/>
        <v>91.162772222167064</v>
      </c>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row>
    <row r="174" spans="15:52" ht="16.5" customHeight="1" x14ac:dyDescent="0.55000000000000004">
      <c r="O174" s="134"/>
      <c r="P174" s="114">
        <v>5</v>
      </c>
      <c r="Q174" s="135">
        <f t="shared" si="13"/>
        <v>89.756601356517933</v>
      </c>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1"/>
      <c r="AY174" s="131"/>
      <c r="AZ174" s="131"/>
    </row>
    <row r="175" spans="15:52" ht="16.5" customHeight="1" x14ac:dyDescent="0.55000000000000004">
      <c r="O175" s="134"/>
      <c r="P175" s="114">
        <v>6</v>
      </c>
      <c r="Q175" s="135">
        <f t="shared" si="13"/>
        <v>102.84114042840545</v>
      </c>
      <c r="R175" s="131"/>
      <c r="S175" s="131"/>
      <c r="T175" s="131"/>
      <c r="U175" s="131"/>
      <c r="V175" s="131"/>
      <c r="W175" s="131"/>
      <c r="X175" s="131"/>
      <c r="Y175" s="131"/>
      <c r="Z175" s="131"/>
      <c r="AA175" s="131"/>
      <c r="AB175" s="131"/>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row>
    <row r="176" spans="15:52" ht="16.5" customHeight="1" x14ac:dyDescent="0.55000000000000004">
      <c r="O176" s="134"/>
      <c r="P176" s="114">
        <v>7</v>
      </c>
      <c r="Q176" s="135">
        <f t="shared" si="13"/>
        <v>108.17982303697158</v>
      </c>
      <c r="R176" s="131"/>
      <c r="S176" s="131"/>
      <c r="T176" s="131"/>
      <c r="U176" s="131"/>
      <c r="V176" s="131"/>
      <c r="W176" s="131"/>
      <c r="X176" s="131"/>
      <c r="Y176" s="131"/>
      <c r="Z176" s="131"/>
      <c r="AA176" s="131"/>
      <c r="AB176" s="131"/>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1"/>
      <c r="AY176" s="131"/>
      <c r="AZ176" s="131"/>
    </row>
    <row r="177" spans="15:52" ht="16.5" customHeight="1" x14ac:dyDescent="0.55000000000000004">
      <c r="O177" s="134"/>
      <c r="P177" s="114">
        <v>8</v>
      </c>
      <c r="Q177" s="135">
        <f t="shared" si="13"/>
        <v>79.186486459647071</v>
      </c>
      <c r="R177" s="131"/>
      <c r="S177" s="131"/>
      <c r="T177" s="131"/>
      <c r="U177" s="131"/>
      <c r="V177" s="131"/>
      <c r="W177" s="131"/>
      <c r="X177" s="131"/>
      <c r="Y177" s="131"/>
      <c r="Z177" s="131"/>
      <c r="AA177" s="131"/>
      <c r="AB177" s="131"/>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c r="AY177" s="131"/>
      <c r="AZ177" s="131"/>
    </row>
    <row r="178" spans="15:52" ht="16.5" customHeight="1" x14ac:dyDescent="0.55000000000000004">
      <c r="O178" s="134"/>
      <c r="P178" s="114">
        <v>9</v>
      </c>
      <c r="Q178" s="135">
        <f t="shared" si="13"/>
        <v>105.91564960923149</v>
      </c>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1"/>
      <c r="AQ178" s="131"/>
      <c r="AR178" s="131"/>
      <c r="AS178" s="131"/>
      <c r="AT178" s="131"/>
      <c r="AU178" s="131"/>
      <c r="AV178" s="131"/>
      <c r="AW178" s="131"/>
      <c r="AX178" s="131"/>
      <c r="AY178" s="131"/>
      <c r="AZ178" s="131"/>
    </row>
    <row r="179" spans="15:52" ht="16.5" customHeight="1" x14ac:dyDescent="0.55000000000000004">
      <c r="O179" s="134"/>
      <c r="P179" s="114">
        <v>10</v>
      </c>
      <c r="Q179" s="135">
        <f t="shared" si="13"/>
        <v>108.23940654822789</v>
      </c>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c r="AY179" s="131"/>
      <c r="AZ179" s="131"/>
    </row>
    <row r="180" spans="15:52" ht="16.5" customHeight="1" x14ac:dyDescent="0.55000000000000004">
      <c r="O180" s="134"/>
      <c r="P180" s="114">
        <v>11</v>
      </c>
      <c r="Q180" s="135">
        <f t="shared" si="13"/>
        <v>104.74781278860765</v>
      </c>
      <c r="R180" s="131"/>
      <c r="S180" s="131"/>
      <c r="T180" s="131"/>
      <c r="U180" s="131"/>
      <c r="V180" s="131"/>
      <c r="W180" s="131"/>
      <c r="X180" s="131"/>
      <c r="Y180" s="131"/>
      <c r="Z180" s="131"/>
      <c r="AA180" s="131"/>
      <c r="AB180" s="131"/>
      <c r="AC180" s="131"/>
      <c r="AD180" s="131"/>
      <c r="AE180" s="131"/>
      <c r="AF180" s="131"/>
      <c r="AG180" s="131"/>
      <c r="AH180" s="131"/>
      <c r="AI180" s="131"/>
      <c r="AJ180" s="131"/>
      <c r="AK180" s="131"/>
      <c r="AL180" s="131"/>
      <c r="AM180" s="131"/>
      <c r="AN180" s="131"/>
      <c r="AO180" s="131"/>
      <c r="AP180" s="131"/>
      <c r="AQ180" s="131"/>
      <c r="AR180" s="131"/>
      <c r="AS180" s="131"/>
      <c r="AT180" s="131"/>
      <c r="AU180" s="131"/>
      <c r="AV180" s="131"/>
      <c r="AW180" s="131"/>
      <c r="AX180" s="131"/>
      <c r="AY180" s="131"/>
      <c r="AZ180" s="131"/>
    </row>
    <row r="181" spans="15:52" ht="16.5" customHeight="1" thickBot="1" x14ac:dyDescent="0.6">
      <c r="O181" s="136"/>
      <c r="P181" s="115">
        <v>12</v>
      </c>
      <c r="Q181" s="137">
        <f t="shared" si="13"/>
        <v>95.76261929115482</v>
      </c>
      <c r="R181" s="131"/>
      <c r="S181" s="131"/>
      <c r="T181" s="131"/>
      <c r="U181" s="131"/>
      <c r="V181" s="131"/>
      <c r="W181" s="131"/>
      <c r="X181" s="131"/>
      <c r="Y181" s="131"/>
      <c r="Z181" s="131"/>
      <c r="AA181" s="131"/>
      <c r="AB181" s="131"/>
      <c r="AC181" s="131"/>
      <c r="AD181" s="131"/>
      <c r="AE181" s="131"/>
      <c r="AF181" s="131"/>
      <c r="AG181" s="131"/>
      <c r="AH181" s="131"/>
      <c r="AI181" s="131"/>
      <c r="AJ181" s="131"/>
      <c r="AK181" s="131"/>
      <c r="AL181" s="131"/>
      <c r="AM181" s="131"/>
      <c r="AN181" s="131"/>
      <c r="AO181" s="131"/>
      <c r="AP181" s="131"/>
      <c r="AQ181" s="131"/>
      <c r="AR181" s="131"/>
      <c r="AS181" s="131"/>
      <c r="AT181" s="131"/>
      <c r="AU181" s="131"/>
      <c r="AV181" s="131"/>
      <c r="AW181" s="131"/>
      <c r="AX181" s="131"/>
      <c r="AY181" s="131"/>
      <c r="AZ181" s="131"/>
    </row>
    <row r="182" spans="15:52" ht="16.5" customHeight="1" x14ac:dyDescent="0.55000000000000004">
      <c r="O182" s="132">
        <v>2004</v>
      </c>
      <c r="P182" s="112">
        <v>1</v>
      </c>
      <c r="Q182" s="133">
        <f t="shared" ref="Q182:Q193" si="14">AF2</f>
        <v>94.302074351099193</v>
      </c>
      <c r="R182" s="131"/>
      <c r="S182" s="131"/>
      <c r="T182" s="131"/>
      <c r="U182" s="131"/>
      <c r="V182" s="131"/>
      <c r="W182" s="131"/>
      <c r="X182" s="131"/>
      <c r="Y182" s="131"/>
      <c r="Z182" s="131"/>
      <c r="AA182" s="131"/>
      <c r="AB182" s="131"/>
      <c r="AC182" s="131"/>
      <c r="AD182" s="131"/>
      <c r="AE182" s="131"/>
      <c r="AF182" s="131"/>
      <c r="AG182" s="131"/>
      <c r="AH182" s="131"/>
      <c r="AI182" s="131"/>
      <c r="AJ182" s="131"/>
      <c r="AK182" s="131"/>
      <c r="AL182" s="131"/>
      <c r="AM182" s="131"/>
      <c r="AN182" s="131"/>
      <c r="AO182" s="131"/>
      <c r="AP182" s="131"/>
      <c r="AQ182" s="131"/>
      <c r="AR182" s="131"/>
      <c r="AS182" s="131"/>
      <c r="AT182" s="131"/>
      <c r="AU182" s="131"/>
      <c r="AV182" s="131"/>
      <c r="AW182" s="131"/>
      <c r="AX182" s="131"/>
      <c r="AY182" s="131"/>
      <c r="AZ182" s="131"/>
    </row>
    <row r="183" spans="15:52" ht="16.5" customHeight="1" x14ac:dyDescent="0.55000000000000004">
      <c r="O183" s="134"/>
      <c r="P183" s="114">
        <v>2</v>
      </c>
      <c r="Q183" s="135">
        <f t="shared" si="14"/>
        <v>105.63785569647234</v>
      </c>
      <c r="R183" s="131"/>
      <c r="S183" s="131"/>
      <c r="T183" s="131"/>
      <c r="U183" s="131"/>
      <c r="V183" s="131"/>
      <c r="W183" s="131"/>
      <c r="X183" s="131"/>
      <c r="Y183" s="131"/>
      <c r="Z183" s="131"/>
      <c r="AA183" s="131"/>
      <c r="AB183" s="131"/>
      <c r="AC183" s="131"/>
      <c r="AD183" s="131"/>
      <c r="AE183" s="131"/>
      <c r="AF183" s="131"/>
      <c r="AG183" s="131"/>
      <c r="AH183" s="131"/>
      <c r="AI183" s="131"/>
      <c r="AJ183" s="131"/>
      <c r="AK183" s="131"/>
      <c r="AL183" s="131"/>
      <c r="AM183" s="131"/>
      <c r="AN183" s="131"/>
      <c r="AO183" s="131"/>
      <c r="AP183" s="131"/>
      <c r="AQ183" s="131"/>
      <c r="AR183" s="131"/>
      <c r="AS183" s="131"/>
      <c r="AT183" s="131"/>
      <c r="AU183" s="131"/>
      <c r="AV183" s="131"/>
      <c r="AW183" s="131"/>
      <c r="AX183" s="131"/>
      <c r="AY183" s="131"/>
      <c r="AZ183" s="131"/>
    </row>
    <row r="184" spans="15:52" ht="16.5" customHeight="1" x14ac:dyDescent="0.55000000000000004">
      <c r="O184" s="134"/>
      <c r="P184" s="114">
        <v>3</v>
      </c>
      <c r="Q184" s="135">
        <f t="shared" si="14"/>
        <v>115.11340625696376</v>
      </c>
      <c r="R184" s="131"/>
      <c r="S184" s="131"/>
      <c r="T184" s="131"/>
      <c r="U184" s="131"/>
      <c r="V184" s="131"/>
      <c r="W184" s="131"/>
      <c r="X184" s="131"/>
      <c r="Y184" s="131"/>
      <c r="Z184" s="131"/>
      <c r="AA184" s="131"/>
      <c r="AB184" s="131"/>
      <c r="AC184" s="131"/>
      <c r="AD184" s="131"/>
      <c r="AE184" s="131"/>
      <c r="AF184" s="131"/>
      <c r="AG184" s="131"/>
      <c r="AH184" s="131"/>
      <c r="AI184" s="131"/>
      <c r="AJ184" s="131"/>
      <c r="AK184" s="131"/>
      <c r="AL184" s="131"/>
      <c r="AM184" s="131"/>
      <c r="AN184" s="131"/>
      <c r="AO184" s="131"/>
      <c r="AP184" s="131"/>
      <c r="AQ184" s="131"/>
      <c r="AR184" s="131"/>
      <c r="AS184" s="131"/>
      <c r="AT184" s="131"/>
      <c r="AU184" s="131"/>
      <c r="AV184" s="131"/>
      <c r="AW184" s="131"/>
      <c r="AX184" s="131"/>
      <c r="AY184" s="131"/>
      <c r="AZ184" s="131"/>
    </row>
    <row r="185" spans="15:52" ht="16.5" customHeight="1" x14ac:dyDescent="0.55000000000000004">
      <c r="O185" s="134"/>
      <c r="P185" s="114">
        <v>4</v>
      </c>
      <c r="Q185" s="135">
        <f t="shared" si="14"/>
        <v>92.162808948485164</v>
      </c>
      <c r="R185" s="131"/>
      <c r="S185" s="131"/>
      <c r="T185" s="131"/>
      <c r="U185" s="131"/>
      <c r="V185" s="131"/>
      <c r="W185" s="131"/>
      <c r="X185" s="131"/>
      <c r="Y185" s="131"/>
      <c r="Z185" s="131"/>
      <c r="AA185" s="131"/>
      <c r="AB185" s="131"/>
      <c r="AC185" s="131"/>
      <c r="AD185" s="131"/>
      <c r="AE185" s="131"/>
      <c r="AF185" s="131"/>
      <c r="AG185" s="131"/>
      <c r="AH185" s="131"/>
      <c r="AI185" s="131"/>
      <c r="AJ185" s="131"/>
      <c r="AK185" s="131"/>
      <c r="AL185" s="131"/>
      <c r="AM185" s="131"/>
      <c r="AN185" s="131"/>
      <c r="AO185" s="131"/>
      <c r="AP185" s="131"/>
      <c r="AQ185" s="131"/>
      <c r="AR185" s="131"/>
      <c r="AS185" s="131"/>
      <c r="AT185" s="131"/>
      <c r="AU185" s="131"/>
      <c r="AV185" s="131"/>
      <c r="AW185" s="131"/>
      <c r="AX185" s="131"/>
      <c r="AY185" s="131"/>
      <c r="AZ185" s="131"/>
    </row>
    <row r="186" spans="15:52" ht="16.5" customHeight="1" x14ac:dyDescent="0.55000000000000004">
      <c r="O186" s="134"/>
      <c r="P186" s="114">
        <v>5</v>
      </c>
      <c r="Q186" s="135">
        <f t="shared" si="14"/>
        <v>89.291077674323958</v>
      </c>
      <c r="R186" s="131"/>
      <c r="S186" s="131"/>
      <c r="T186" s="131"/>
      <c r="U186" s="131"/>
      <c r="V186" s="131"/>
      <c r="W186" s="131"/>
      <c r="X186" s="131"/>
      <c r="Y186" s="131"/>
      <c r="Z186" s="131"/>
      <c r="AA186" s="131"/>
      <c r="AB186" s="131"/>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row>
    <row r="187" spans="15:52" ht="16.5" customHeight="1" x14ac:dyDescent="0.55000000000000004">
      <c r="O187" s="134"/>
      <c r="P187" s="114">
        <v>6</v>
      </c>
      <c r="Q187" s="135">
        <f t="shared" si="14"/>
        <v>104.33569414705514</v>
      </c>
      <c r="R187" s="131"/>
      <c r="S187" s="131"/>
      <c r="T187" s="131"/>
      <c r="U187" s="131"/>
      <c r="V187" s="131"/>
      <c r="W187" s="131"/>
      <c r="X187" s="131"/>
      <c r="Y187" s="131"/>
      <c r="Z187" s="131"/>
      <c r="AA187" s="131"/>
      <c r="AB187" s="131"/>
      <c r="AC187" s="131"/>
      <c r="AD187" s="131"/>
      <c r="AE187" s="131"/>
      <c r="AF187" s="131"/>
      <c r="AG187" s="131"/>
      <c r="AH187" s="131"/>
      <c r="AI187" s="131"/>
      <c r="AJ187" s="131"/>
      <c r="AK187" s="131"/>
      <c r="AL187" s="131"/>
      <c r="AM187" s="131"/>
      <c r="AN187" s="131"/>
      <c r="AO187" s="131"/>
      <c r="AP187" s="131"/>
      <c r="AQ187" s="131"/>
      <c r="AR187" s="131"/>
      <c r="AS187" s="131"/>
      <c r="AT187" s="131"/>
      <c r="AU187" s="131"/>
      <c r="AV187" s="131"/>
      <c r="AW187" s="131"/>
      <c r="AX187" s="131"/>
      <c r="AY187" s="131"/>
      <c r="AZ187" s="131"/>
    </row>
    <row r="188" spans="15:52" ht="16.5" customHeight="1" x14ac:dyDescent="0.55000000000000004">
      <c r="O188" s="134"/>
      <c r="P188" s="114">
        <v>7</v>
      </c>
      <c r="Q188" s="135">
        <f t="shared" si="14"/>
        <v>107.69573600224778</v>
      </c>
      <c r="R188" s="131"/>
      <c r="S188" s="131"/>
      <c r="T188" s="131"/>
      <c r="U188" s="131"/>
      <c r="V188" s="131"/>
      <c r="W188" s="131"/>
      <c r="X188" s="131"/>
      <c r="Y188" s="131"/>
      <c r="Z188" s="131"/>
      <c r="AA188" s="131"/>
      <c r="AB188" s="131"/>
      <c r="AC188" s="131"/>
      <c r="AD188" s="131"/>
      <c r="AE188" s="131"/>
      <c r="AF188" s="131"/>
      <c r="AG188" s="131"/>
      <c r="AH188" s="131"/>
      <c r="AI188" s="131"/>
      <c r="AJ188" s="131"/>
      <c r="AK188" s="131"/>
      <c r="AL188" s="131"/>
      <c r="AM188" s="131"/>
      <c r="AN188" s="131"/>
      <c r="AO188" s="131"/>
      <c r="AP188" s="131"/>
      <c r="AQ188" s="131"/>
      <c r="AR188" s="131"/>
      <c r="AS188" s="131"/>
      <c r="AT188" s="131"/>
      <c r="AU188" s="131"/>
      <c r="AV188" s="131"/>
      <c r="AW188" s="131"/>
      <c r="AX188" s="131"/>
      <c r="AY188" s="131"/>
      <c r="AZ188" s="131"/>
    </row>
    <row r="189" spans="15:52" ht="16.5" customHeight="1" x14ac:dyDescent="0.55000000000000004">
      <c r="O189" s="134"/>
      <c r="P189" s="114">
        <v>8</v>
      </c>
      <c r="Q189" s="135">
        <f t="shared" si="14"/>
        <v>79.838779998643574</v>
      </c>
      <c r="R189" s="131"/>
      <c r="S189" s="131"/>
      <c r="T189" s="131"/>
      <c r="U189" s="131"/>
      <c r="V189" s="131"/>
      <c r="W189" s="131"/>
      <c r="X189" s="131"/>
      <c r="Y189" s="131"/>
      <c r="Z189" s="131"/>
      <c r="AA189" s="131"/>
      <c r="AB189" s="131"/>
      <c r="AC189" s="131"/>
      <c r="AD189" s="131"/>
      <c r="AE189" s="131"/>
      <c r="AF189" s="131"/>
      <c r="AG189" s="131"/>
      <c r="AH189" s="131"/>
      <c r="AI189" s="131"/>
      <c r="AJ189" s="131"/>
      <c r="AK189" s="131"/>
      <c r="AL189" s="131"/>
      <c r="AM189" s="131"/>
      <c r="AN189" s="131"/>
      <c r="AO189" s="131"/>
      <c r="AP189" s="131"/>
      <c r="AQ189" s="131"/>
      <c r="AR189" s="131"/>
      <c r="AS189" s="131"/>
      <c r="AT189" s="131"/>
      <c r="AU189" s="131"/>
      <c r="AV189" s="131"/>
      <c r="AW189" s="131"/>
      <c r="AX189" s="131"/>
      <c r="AY189" s="131"/>
      <c r="AZ189" s="131"/>
    </row>
    <row r="190" spans="15:52" ht="16.5" customHeight="1" x14ac:dyDescent="0.55000000000000004">
      <c r="O190" s="134"/>
      <c r="P190" s="114">
        <v>9</v>
      </c>
      <c r="Q190" s="135">
        <f t="shared" si="14"/>
        <v>106.19592493193689</v>
      </c>
      <c r="R190" s="131"/>
      <c r="S190" s="131"/>
      <c r="T190" s="131"/>
      <c r="U190" s="131"/>
      <c r="V190" s="131"/>
      <c r="W190" s="131"/>
      <c r="X190" s="131"/>
      <c r="Y190" s="131"/>
      <c r="Z190" s="131"/>
      <c r="AA190" s="131"/>
      <c r="AB190" s="131"/>
      <c r="AC190" s="131"/>
      <c r="AD190" s="131"/>
      <c r="AE190" s="131"/>
      <c r="AF190" s="131"/>
      <c r="AG190" s="131"/>
      <c r="AH190" s="131"/>
      <c r="AI190" s="131"/>
      <c r="AJ190" s="131"/>
      <c r="AK190" s="131"/>
      <c r="AL190" s="131"/>
      <c r="AM190" s="131"/>
      <c r="AN190" s="131"/>
      <c r="AO190" s="131"/>
      <c r="AP190" s="131"/>
      <c r="AQ190" s="131"/>
      <c r="AR190" s="131"/>
      <c r="AS190" s="131"/>
      <c r="AT190" s="131"/>
      <c r="AU190" s="131"/>
      <c r="AV190" s="131"/>
      <c r="AW190" s="131"/>
      <c r="AX190" s="131"/>
      <c r="AY190" s="131"/>
      <c r="AZ190" s="131"/>
    </row>
    <row r="191" spans="15:52" ht="16.5" customHeight="1" x14ac:dyDescent="0.55000000000000004">
      <c r="O191" s="134"/>
      <c r="P191" s="114">
        <v>10</v>
      </c>
      <c r="Q191" s="135">
        <f t="shared" si="14"/>
        <v>106.77724705221242</v>
      </c>
      <c r="R191" s="131"/>
      <c r="S191" s="131"/>
      <c r="T191" s="131"/>
      <c r="U191" s="131"/>
      <c r="V191" s="131"/>
      <c r="W191" s="131"/>
      <c r="X191" s="131"/>
      <c r="Y191" s="131"/>
      <c r="Z191" s="131"/>
      <c r="AA191" s="131"/>
      <c r="AB191" s="131"/>
      <c r="AC191" s="131"/>
      <c r="AD191" s="131"/>
      <c r="AE191" s="131"/>
      <c r="AF191" s="131"/>
      <c r="AG191" s="131"/>
      <c r="AH191" s="131"/>
      <c r="AI191" s="131"/>
      <c r="AJ191" s="131"/>
      <c r="AK191" s="131"/>
      <c r="AL191" s="131"/>
      <c r="AM191" s="131"/>
      <c r="AN191" s="131"/>
      <c r="AO191" s="131"/>
      <c r="AP191" s="131"/>
      <c r="AQ191" s="131"/>
      <c r="AR191" s="131"/>
      <c r="AS191" s="131"/>
      <c r="AT191" s="131"/>
      <c r="AU191" s="131"/>
      <c r="AV191" s="131"/>
      <c r="AW191" s="131"/>
      <c r="AX191" s="131"/>
      <c r="AY191" s="131"/>
      <c r="AZ191" s="131"/>
    </row>
    <row r="192" spans="15:52" ht="16.5" customHeight="1" x14ac:dyDescent="0.55000000000000004">
      <c r="O192" s="134"/>
      <c r="P192" s="114">
        <v>11</v>
      </c>
      <c r="Q192" s="135">
        <f t="shared" si="14"/>
        <v>104.02178020210631</v>
      </c>
      <c r="R192" s="131"/>
      <c r="S192" s="131"/>
      <c r="T192" s="131"/>
      <c r="U192" s="131"/>
      <c r="V192" s="131"/>
      <c r="W192" s="131"/>
      <c r="X192" s="131"/>
      <c r="Y192" s="131"/>
      <c r="Z192" s="131"/>
      <c r="AA192" s="131"/>
      <c r="AB192" s="131"/>
      <c r="AC192" s="131"/>
      <c r="AD192" s="131"/>
      <c r="AE192" s="131"/>
      <c r="AF192" s="131"/>
      <c r="AG192" s="131"/>
      <c r="AH192" s="131"/>
      <c r="AI192" s="131"/>
      <c r="AJ192" s="131"/>
      <c r="AK192" s="131"/>
      <c r="AL192" s="131"/>
      <c r="AM192" s="131"/>
      <c r="AN192" s="131"/>
      <c r="AO192" s="131"/>
      <c r="AP192" s="131"/>
      <c r="AQ192" s="131"/>
      <c r="AR192" s="131"/>
      <c r="AS192" s="131"/>
      <c r="AT192" s="131"/>
      <c r="AU192" s="131"/>
      <c r="AV192" s="131"/>
      <c r="AW192" s="131"/>
      <c r="AX192" s="131"/>
      <c r="AY192" s="131"/>
      <c r="AZ192" s="131"/>
    </row>
    <row r="193" spans="15:52" ht="16.5" customHeight="1" thickBot="1" x14ac:dyDescent="0.6">
      <c r="O193" s="136"/>
      <c r="P193" s="115">
        <v>12</v>
      </c>
      <c r="Q193" s="137">
        <f t="shared" si="14"/>
        <v>94.627614738453474</v>
      </c>
      <c r="R193" s="131"/>
      <c r="S193" s="131"/>
      <c r="T193" s="131"/>
      <c r="U193" s="131"/>
      <c r="V193" s="131"/>
      <c r="W193" s="131"/>
      <c r="X193" s="131"/>
      <c r="Y193" s="131"/>
      <c r="Z193" s="131"/>
      <c r="AA193" s="131"/>
      <c r="AB193" s="131"/>
      <c r="AC193" s="131"/>
      <c r="AD193" s="131"/>
      <c r="AE193" s="131"/>
      <c r="AF193" s="131"/>
      <c r="AG193" s="131"/>
      <c r="AH193" s="131"/>
      <c r="AI193" s="131"/>
      <c r="AJ193" s="131"/>
      <c r="AK193" s="131"/>
      <c r="AL193" s="131"/>
      <c r="AM193" s="131"/>
      <c r="AN193" s="131"/>
      <c r="AO193" s="131"/>
      <c r="AP193" s="131"/>
      <c r="AQ193" s="131"/>
      <c r="AR193" s="131"/>
      <c r="AS193" s="131"/>
      <c r="AT193" s="131"/>
      <c r="AU193" s="131"/>
      <c r="AV193" s="131"/>
      <c r="AW193" s="131"/>
      <c r="AX193" s="131"/>
      <c r="AY193" s="131"/>
      <c r="AZ193" s="131"/>
    </row>
    <row r="194" spans="15:52" ht="16.5" customHeight="1" x14ac:dyDescent="0.55000000000000004">
      <c r="O194" s="132">
        <v>2005</v>
      </c>
      <c r="P194" s="112">
        <v>1</v>
      </c>
      <c r="Q194" s="133">
        <f t="shared" ref="Q194:Q205" si="15">AG2</f>
        <v>93.716050088627142</v>
      </c>
      <c r="R194" s="131"/>
      <c r="S194" s="131"/>
      <c r="T194" s="131"/>
      <c r="U194" s="131"/>
      <c r="V194" s="131"/>
      <c r="W194" s="131"/>
      <c r="X194" s="131"/>
      <c r="Y194" s="131"/>
      <c r="Z194" s="131"/>
      <c r="AA194" s="131"/>
      <c r="AB194" s="131"/>
      <c r="AC194" s="131"/>
      <c r="AD194" s="131"/>
      <c r="AE194" s="131"/>
      <c r="AF194" s="131"/>
      <c r="AG194" s="131"/>
      <c r="AH194" s="131"/>
      <c r="AI194" s="131"/>
      <c r="AJ194" s="131"/>
      <c r="AK194" s="131"/>
      <c r="AL194" s="131"/>
      <c r="AM194" s="131"/>
      <c r="AN194" s="131"/>
      <c r="AO194" s="131"/>
      <c r="AP194" s="131"/>
      <c r="AQ194" s="131"/>
      <c r="AR194" s="131"/>
      <c r="AS194" s="131"/>
      <c r="AT194" s="131"/>
      <c r="AU194" s="131"/>
      <c r="AV194" s="131"/>
      <c r="AW194" s="131"/>
      <c r="AX194" s="131"/>
      <c r="AY194" s="131"/>
      <c r="AZ194" s="131"/>
    </row>
    <row r="195" spans="15:52" ht="16.5" customHeight="1" x14ac:dyDescent="0.55000000000000004">
      <c r="O195" s="134"/>
      <c r="P195" s="114">
        <v>2</v>
      </c>
      <c r="Q195" s="135">
        <f t="shared" si="15"/>
        <v>106.34112870947452</v>
      </c>
      <c r="R195" s="131"/>
      <c r="S195" s="131"/>
      <c r="T195" s="131"/>
      <c r="U195" s="131"/>
      <c r="V195" s="131"/>
      <c r="W195" s="131"/>
      <c r="X195" s="131"/>
      <c r="Y195" s="131"/>
      <c r="Z195" s="131"/>
      <c r="AA195" s="131"/>
      <c r="AB195" s="131"/>
      <c r="AC195" s="131"/>
      <c r="AD195" s="131"/>
      <c r="AE195" s="131"/>
      <c r="AF195" s="131"/>
      <c r="AG195" s="131"/>
      <c r="AH195" s="131"/>
      <c r="AI195" s="131"/>
      <c r="AJ195" s="131"/>
      <c r="AK195" s="131"/>
      <c r="AL195" s="131"/>
      <c r="AM195" s="131"/>
      <c r="AN195" s="131"/>
      <c r="AO195" s="131"/>
      <c r="AP195" s="131"/>
      <c r="AQ195" s="131"/>
      <c r="AR195" s="131"/>
      <c r="AS195" s="131"/>
      <c r="AT195" s="131"/>
      <c r="AU195" s="131"/>
      <c r="AV195" s="131"/>
      <c r="AW195" s="131"/>
      <c r="AX195" s="131"/>
      <c r="AY195" s="131"/>
      <c r="AZ195" s="131"/>
    </row>
    <row r="196" spans="15:52" ht="16.5" customHeight="1" x14ac:dyDescent="0.55000000000000004">
      <c r="O196" s="134"/>
      <c r="P196" s="114">
        <v>3</v>
      </c>
      <c r="Q196" s="135">
        <f t="shared" si="15"/>
        <v>114.86076962662243</v>
      </c>
      <c r="R196" s="131"/>
      <c r="S196" s="131"/>
      <c r="T196" s="131"/>
      <c r="U196" s="131"/>
      <c r="V196" s="131"/>
      <c r="W196" s="131"/>
      <c r="X196" s="131"/>
      <c r="Y196" s="131"/>
      <c r="Z196" s="131"/>
      <c r="AA196" s="131"/>
      <c r="AB196" s="131"/>
      <c r="AC196" s="131"/>
      <c r="AD196" s="131"/>
      <c r="AE196" s="131"/>
      <c r="AF196" s="131"/>
      <c r="AG196" s="131"/>
      <c r="AH196" s="131"/>
      <c r="AI196" s="131"/>
      <c r="AJ196" s="131"/>
      <c r="AK196" s="131"/>
      <c r="AL196" s="131"/>
      <c r="AM196" s="131"/>
      <c r="AN196" s="131"/>
      <c r="AO196" s="131"/>
      <c r="AP196" s="131"/>
      <c r="AQ196" s="131"/>
      <c r="AR196" s="131"/>
      <c r="AS196" s="131"/>
      <c r="AT196" s="131"/>
      <c r="AU196" s="131"/>
      <c r="AV196" s="131"/>
      <c r="AW196" s="131"/>
      <c r="AX196" s="131"/>
      <c r="AY196" s="131"/>
      <c r="AZ196" s="131"/>
    </row>
    <row r="197" spans="15:52" ht="16.5" customHeight="1" x14ac:dyDescent="0.55000000000000004">
      <c r="O197" s="134"/>
      <c r="P197" s="114">
        <v>4</v>
      </c>
      <c r="Q197" s="135">
        <f t="shared" si="15"/>
        <v>92.240837097604214</v>
      </c>
      <c r="R197" s="131"/>
      <c r="S197" s="131"/>
      <c r="T197" s="131"/>
      <c r="U197" s="131"/>
      <c r="V197" s="131"/>
      <c r="W197" s="131"/>
      <c r="X197" s="131"/>
      <c r="Y197" s="131"/>
      <c r="Z197" s="131"/>
      <c r="AA197" s="131"/>
      <c r="AB197" s="131"/>
      <c r="AC197" s="131"/>
      <c r="AD197" s="131"/>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row>
    <row r="198" spans="15:52" ht="16.5" customHeight="1" x14ac:dyDescent="0.55000000000000004">
      <c r="O198" s="134"/>
      <c r="P198" s="114">
        <v>5</v>
      </c>
      <c r="Q198" s="135">
        <f t="shared" si="15"/>
        <v>87.723712047572747</v>
      </c>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c r="AM198" s="131"/>
      <c r="AN198" s="131"/>
      <c r="AO198" s="131"/>
      <c r="AP198" s="131"/>
      <c r="AQ198" s="131"/>
      <c r="AR198" s="131"/>
      <c r="AS198" s="131"/>
      <c r="AT198" s="131"/>
      <c r="AU198" s="131"/>
      <c r="AV198" s="131"/>
      <c r="AW198" s="131"/>
      <c r="AX198" s="131"/>
      <c r="AY198" s="131"/>
      <c r="AZ198" s="131"/>
    </row>
    <row r="199" spans="15:52" ht="16.5" customHeight="1" x14ac:dyDescent="0.55000000000000004">
      <c r="O199" s="134"/>
      <c r="P199" s="114">
        <v>6</v>
      </c>
      <c r="Q199" s="135">
        <f t="shared" si="15"/>
        <v>103.81382583338099</v>
      </c>
      <c r="R199" s="131"/>
      <c r="S199" s="131"/>
      <c r="T199" s="131"/>
      <c r="U199" s="131"/>
      <c r="V199" s="131"/>
      <c r="W199" s="131"/>
      <c r="X199" s="131"/>
      <c r="Y199" s="131"/>
      <c r="Z199" s="131"/>
      <c r="AA199" s="131"/>
      <c r="AB199" s="131"/>
      <c r="AC199" s="131"/>
      <c r="AD199" s="131"/>
      <c r="AE199" s="131"/>
      <c r="AF199" s="131"/>
      <c r="AG199" s="131"/>
      <c r="AH199" s="131"/>
      <c r="AI199" s="131"/>
      <c r="AJ199" s="131"/>
      <c r="AK199" s="131"/>
      <c r="AL199" s="131"/>
      <c r="AM199" s="131"/>
      <c r="AN199" s="131"/>
      <c r="AO199" s="131"/>
      <c r="AP199" s="131"/>
      <c r="AQ199" s="131"/>
      <c r="AR199" s="131"/>
      <c r="AS199" s="131"/>
      <c r="AT199" s="131"/>
      <c r="AU199" s="131"/>
      <c r="AV199" s="131"/>
      <c r="AW199" s="131"/>
      <c r="AX199" s="131"/>
      <c r="AY199" s="131"/>
      <c r="AZ199" s="131"/>
    </row>
    <row r="200" spans="15:52" ht="16.5" customHeight="1" x14ac:dyDescent="0.55000000000000004">
      <c r="O200" s="134"/>
      <c r="P200" s="114">
        <v>7</v>
      </c>
      <c r="Q200" s="135">
        <f t="shared" si="15"/>
        <v>106.1924638344102</v>
      </c>
      <c r="R200" s="131"/>
      <c r="S200" s="131"/>
      <c r="T200" s="131"/>
      <c r="U200" s="131"/>
      <c r="V200" s="131"/>
      <c r="W200" s="131"/>
      <c r="X200" s="131"/>
      <c r="Y200" s="131"/>
      <c r="Z200" s="131"/>
      <c r="AA200" s="131"/>
      <c r="AB200" s="131"/>
      <c r="AC200" s="131"/>
      <c r="AD200" s="131"/>
      <c r="AE200" s="131"/>
      <c r="AF200" s="131"/>
      <c r="AG200" s="131"/>
      <c r="AH200" s="131"/>
      <c r="AI200" s="131"/>
      <c r="AJ200" s="131"/>
      <c r="AK200" s="131"/>
      <c r="AL200" s="131"/>
      <c r="AM200" s="131"/>
      <c r="AN200" s="131"/>
      <c r="AO200" s="131"/>
      <c r="AP200" s="131"/>
      <c r="AQ200" s="131"/>
      <c r="AR200" s="131"/>
      <c r="AS200" s="131"/>
      <c r="AT200" s="131"/>
      <c r="AU200" s="131"/>
      <c r="AV200" s="131"/>
      <c r="AW200" s="131"/>
      <c r="AX200" s="131"/>
      <c r="AY200" s="131"/>
      <c r="AZ200" s="131"/>
    </row>
    <row r="201" spans="15:52" ht="16.5" customHeight="1" x14ac:dyDescent="0.55000000000000004">
      <c r="O201" s="134"/>
      <c r="P201" s="114">
        <v>8</v>
      </c>
      <c r="Q201" s="135">
        <f t="shared" si="15"/>
        <v>80.496311967522431</v>
      </c>
      <c r="R201" s="131"/>
      <c r="S201" s="131"/>
      <c r="T201" s="131"/>
      <c r="U201" s="131"/>
      <c r="V201" s="131"/>
      <c r="W201" s="131"/>
      <c r="X201" s="131"/>
      <c r="Y201" s="131"/>
      <c r="Z201" s="131"/>
      <c r="AA201" s="131"/>
      <c r="AB201" s="131"/>
      <c r="AC201" s="131"/>
      <c r="AD201" s="131"/>
      <c r="AE201" s="131"/>
      <c r="AF201" s="131"/>
      <c r="AG201" s="131"/>
      <c r="AH201" s="131"/>
      <c r="AI201" s="131"/>
      <c r="AJ201" s="131"/>
      <c r="AK201" s="131"/>
      <c r="AL201" s="131"/>
      <c r="AM201" s="131"/>
      <c r="AN201" s="131"/>
      <c r="AO201" s="131"/>
      <c r="AP201" s="131"/>
      <c r="AQ201" s="131"/>
      <c r="AR201" s="131"/>
      <c r="AS201" s="131"/>
      <c r="AT201" s="131"/>
      <c r="AU201" s="131"/>
      <c r="AV201" s="131"/>
      <c r="AW201" s="131"/>
      <c r="AX201" s="131"/>
      <c r="AY201" s="131"/>
      <c r="AZ201" s="131"/>
    </row>
    <row r="202" spans="15:52" ht="16.5" customHeight="1" x14ac:dyDescent="0.55000000000000004">
      <c r="O202" s="134"/>
      <c r="P202" s="114">
        <v>9</v>
      </c>
      <c r="Q202" s="135">
        <f t="shared" si="15"/>
        <v>106.98153124821317</v>
      </c>
      <c r="R202" s="131"/>
      <c r="S202" s="131"/>
      <c r="T202" s="131"/>
      <c r="U202" s="131"/>
      <c r="V202" s="131"/>
      <c r="W202" s="131"/>
      <c r="X202" s="131"/>
      <c r="Y202" s="131"/>
      <c r="Z202" s="131"/>
      <c r="AA202" s="131"/>
      <c r="AB202" s="131"/>
      <c r="AC202" s="131"/>
      <c r="AD202" s="131"/>
      <c r="AE202" s="131"/>
      <c r="AF202" s="131"/>
      <c r="AG202" s="131"/>
      <c r="AH202" s="131"/>
      <c r="AI202" s="131"/>
      <c r="AJ202" s="131"/>
      <c r="AK202" s="131"/>
      <c r="AL202" s="131"/>
      <c r="AM202" s="131"/>
      <c r="AN202" s="131"/>
      <c r="AO202" s="131"/>
      <c r="AP202" s="131"/>
      <c r="AQ202" s="131"/>
      <c r="AR202" s="131"/>
      <c r="AS202" s="131"/>
      <c r="AT202" s="131"/>
      <c r="AU202" s="131"/>
      <c r="AV202" s="131"/>
      <c r="AW202" s="131"/>
      <c r="AX202" s="131"/>
      <c r="AY202" s="131"/>
      <c r="AZ202" s="131"/>
    </row>
    <row r="203" spans="15:52" ht="16.5" customHeight="1" x14ac:dyDescent="0.55000000000000004">
      <c r="O203" s="134"/>
      <c r="P203" s="114">
        <v>10</v>
      </c>
      <c r="Q203" s="135">
        <f t="shared" si="15"/>
        <v>106.00949168048487</v>
      </c>
      <c r="R203" s="131"/>
      <c r="S203" s="131"/>
      <c r="T203" s="131"/>
      <c r="U203" s="131"/>
      <c r="V203" s="131"/>
      <c r="W203" s="131"/>
      <c r="X203" s="131"/>
      <c r="Y203" s="131"/>
      <c r="Z203" s="131"/>
      <c r="AA203" s="131"/>
      <c r="AB203" s="131"/>
      <c r="AC203" s="131"/>
      <c r="AD203" s="131"/>
      <c r="AE203" s="131"/>
      <c r="AF203" s="131"/>
      <c r="AG203" s="131"/>
      <c r="AH203" s="131"/>
      <c r="AI203" s="131"/>
      <c r="AJ203" s="131"/>
      <c r="AK203" s="131"/>
      <c r="AL203" s="131"/>
      <c r="AM203" s="131"/>
      <c r="AN203" s="131"/>
      <c r="AO203" s="131"/>
      <c r="AP203" s="131"/>
      <c r="AQ203" s="131"/>
      <c r="AR203" s="131"/>
      <c r="AS203" s="131"/>
      <c r="AT203" s="131"/>
      <c r="AU203" s="131"/>
      <c r="AV203" s="131"/>
      <c r="AW203" s="131"/>
      <c r="AX203" s="131"/>
      <c r="AY203" s="131"/>
      <c r="AZ203" s="131"/>
    </row>
    <row r="204" spans="15:52" ht="16.5" customHeight="1" x14ac:dyDescent="0.55000000000000004">
      <c r="O204" s="134"/>
      <c r="P204" s="114">
        <v>11</v>
      </c>
      <c r="Q204" s="135">
        <f t="shared" si="15"/>
        <v>105.9523128823832</v>
      </c>
      <c r="R204" s="131"/>
      <c r="S204" s="131"/>
      <c r="T204" s="131"/>
      <c r="U204" s="131"/>
      <c r="V204" s="131"/>
      <c r="W204" s="131"/>
      <c r="X204" s="131"/>
      <c r="Y204" s="131"/>
      <c r="Z204" s="131"/>
      <c r="AA204" s="131"/>
      <c r="AB204" s="131"/>
      <c r="AC204" s="131"/>
      <c r="AD204" s="131"/>
      <c r="AE204" s="131"/>
      <c r="AF204" s="131"/>
      <c r="AG204" s="131"/>
      <c r="AH204" s="131"/>
      <c r="AI204" s="131"/>
      <c r="AJ204" s="131"/>
      <c r="AK204" s="131"/>
      <c r="AL204" s="131"/>
      <c r="AM204" s="131"/>
      <c r="AN204" s="131"/>
      <c r="AO204" s="131"/>
      <c r="AP204" s="131"/>
      <c r="AQ204" s="131"/>
      <c r="AR204" s="131"/>
      <c r="AS204" s="131"/>
      <c r="AT204" s="131"/>
      <c r="AU204" s="131"/>
      <c r="AV204" s="131"/>
      <c r="AW204" s="131"/>
      <c r="AX204" s="131"/>
      <c r="AY204" s="131"/>
      <c r="AZ204" s="131"/>
    </row>
    <row r="205" spans="15:52" ht="16.5" customHeight="1" thickBot="1" x14ac:dyDescent="0.6">
      <c r="O205" s="136"/>
      <c r="P205" s="115">
        <v>12</v>
      </c>
      <c r="Q205" s="137">
        <f t="shared" si="15"/>
        <v>95.67156498370403</v>
      </c>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row>
    <row r="206" spans="15:52" ht="16.5" customHeight="1" x14ac:dyDescent="0.55000000000000004">
      <c r="O206" s="132">
        <v>2006</v>
      </c>
      <c r="P206" s="112">
        <v>1</v>
      </c>
      <c r="Q206" s="133">
        <f t="shared" ref="Q206:Q217" si="16">AH2</f>
        <v>92.865939964338892</v>
      </c>
      <c r="R206" s="131"/>
      <c r="S206" s="131"/>
      <c r="T206" s="131"/>
      <c r="U206" s="131"/>
      <c r="V206" s="131"/>
      <c r="W206" s="131"/>
      <c r="X206" s="131"/>
      <c r="Y206" s="131"/>
      <c r="Z206" s="131"/>
      <c r="AA206" s="131"/>
      <c r="AB206" s="131"/>
      <c r="AC206" s="131"/>
      <c r="AD206" s="131"/>
      <c r="AE206" s="131"/>
      <c r="AF206" s="131"/>
      <c r="AG206" s="131"/>
      <c r="AH206" s="131"/>
      <c r="AI206" s="131"/>
      <c r="AJ206" s="131"/>
      <c r="AK206" s="131"/>
      <c r="AL206" s="131"/>
      <c r="AM206" s="131"/>
      <c r="AN206" s="131"/>
      <c r="AO206" s="131"/>
      <c r="AP206" s="131"/>
      <c r="AQ206" s="131"/>
      <c r="AR206" s="131"/>
      <c r="AS206" s="131"/>
      <c r="AT206" s="131"/>
      <c r="AU206" s="131"/>
      <c r="AV206" s="131"/>
      <c r="AW206" s="131"/>
      <c r="AX206" s="131"/>
      <c r="AY206" s="131"/>
      <c r="AZ206" s="131"/>
    </row>
    <row r="207" spans="15:52" ht="16.5" customHeight="1" x14ac:dyDescent="0.55000000000000004">
      <c r="O207" s="134"/>
      <c r="P207" s="114">
        <v>2</v>
      </c>
      <c r="Q207" s="135">
        <f t="shared" si="16"/>
        <v>105.60467638462526</v>
      </c>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row>
    <row r="208" spans="15:52" ht="16.5" customHeight="1" x14ac:dyDescent="0.55000000000000004">
      <c r="O208" s="134"/>
      <c r="P208" s="114">
        <v>3</v>
      </c>
      <c r="Q208" s="135">
        <f t="shared" si="16"/>
        <v>115.00156247127809</v>
      </c>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31"/>
      <c r="AU208" s="131"/>
      <c r="AV208" s="131"/>
      <c r="AW208" s="131"/>
      <c r="AX208" s="131"/>
      <c r="AY208" s="131"/>
      <c r="AZ208" s="131"/>
    </row>
    <row r="209" spans="15:52" ht="16.5" customHeight="1" x14ac:dyDescent="0.55000000000000004">
      <c r="O209" s="134"/>
      <c r="P209" s="114">
        <v>4</v>
      </c>
      <c r="Q209" s="135">
        <f t="shared" si="16"/>
        <v>92.788735501185627</v>
      </c>
      <c r="R209" s="131"/>
      <c r="S209" s="131"/>
      <c r="T209" s="131"/>
      <c r="U209" s="131"/>
      <c r="V209" s="131"/>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1"/>
      <c r="AY209" s="131"/>
      <c r="AZ209" s="131"/>
    </row>
    <row r="210" spans="15:52" ht="16.5" customHeight="1" x14ac:dyDescent="0.55000000000000004">
      <c r="O210" s="134"/>
      <c r="P210" s="114">
        <v>5</v>
      </c>
      <c r="Q210" s="135">
        <f t="shared" si="16"/>
        <v>87.549861215786478</v>
      </c>
      <c r="R210" s="131"/>
      <c r="S210" s="131"/>
      <c r="T210" s="131"/>
      <c r="U210" s="131"/>
      <c r="V210" s="131"/>
      <c r="W210" s="131"/>
      <c r="X210" s="131"/>
      <c r="Y210" s="131"/>
      <c r="Z210" s="131"/>
      <c r="AA210" s="131"/>
      <c r="AB210" s="131"/>
      <c r="AC210" s="131"/>
      <c r="AD210" s="131"/>
      <c r="AE210" s="131"/>
      <c r="AF210" s="131"/>
      <c r="AG210" s="131"/>
      <c r="AH210" s="131"/>
      <c r="AI210" s="131"/>
      <c r="AJ210" s="131"/>
      <c r="AK210" s="131"/>
      <c r="AL210" s="131"/>
      <c r="AM210" s="131"/>
      <c r="AN210" s="131"/>
      <c r="AO210" s="131"/>
      <c r="AP210" s="131"/>
      <c r="AQ210" s="131"/>
      <c r="AR210" s="131"/>
      <c r="AS210" s="131"/>
      <c r="AT210" s="131"/>
      <c r="AU210" s="131"/>
      <c r="AV210" s="131"/>
      <c r="AW210" s="131"/>
      <c r="AX210" s="131"/>
      <c r="AY210" s="131"/>
      <c r="AZ210" s="131"/>
    </row>
    <row r="211" spans="15:52" ht="16.5" customHeight="1" x14ac:dyDescent="0.55000000000000004">
      <c r="O211" s="134"/>
      <c r="P211" s="114">
        <v>6</v>
      </c>
      <c r="Q211" s="135">
        <f t="shared" si="16"/>
        <v>103.81794452307861</v>
      </c>
      <c r="R211" s="131"/>
      <c r="S211" s="131"/>
      <c r="T211" s="131"/>
      <c r="U211" s="131"/>
      <c r="V211" s="131"/>
      <c r="W211" s="131"/>
      <c r="X211" s="131"/>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131"/>
      <c r="AT211" s="131"/>
      <c r="AU211" s="131"/>
      <c r="AV211" s="131"/>
      <c r="AW211" s="131"/>
      <c r="AX211" s="131"/>
      <c r="AY211" s="131"/>
      <c r="AZ211" s="131"/>
    </row>
    <row r="212" spans="15:52" ht="16.5" customHeight="1" x14ac:dyDescent="0.55000000000000004">
      <c r="O212" s="134"/>
      <c r="P212" s="114">
        <v>7</v>
      </c>
      <c r="Q212" s="135">
        <f t="shared" si="16"/>
        <v>104.82160254407088</v>
      </c>
      <c r="R212" s="131"/>
      <c r="S212" s="131"/>
      <c r="T212" s="131"/>
      <c r="U212" s="131"/>
      <c r="V212" s="131"/>
      <c r="W212" s="131"/>
      <c r="X212" s="131"/>
      <c r="Y212" s="131"/>
      <c r="Z212" s="131"/>
      <c r="AA212" s="131"/>
      <c r="AB212" s="131"/>
      <c r="AC212" s="131"/>
      <c r="AD212" s="131"/>
      <c r="AE212" s="131"/>
      <c r="AF212" s="131"/>
      <c r="AG212" s="131"/>
      <c r="AH212" s="131"/>
      <c r="AI212" s="131"/>
      <c r="AJ212" s="131"/>
      <c r="AK212" s="131"/>
      <c r="AL212" s="131"/>
      <c r="AM212" s="131"/>
      <c r="AN212" s="131"/>
      <c r="AO212" s="131"/>
      <c r="AP212" s="131"/>
      <c r="AQ212" s="131"/>
      <c r="AR212" s="131"/>
      <c r="AS212" s="131"/>
      <c r="AT212" s="131"/>
      <c r="AU212" s="131"/>
      <c r="AV212" s="131"/>
      <c r="AW212" s="131"/>
      <c r="AX212" s="131"/>
      <c r="AY212" s="131"/>
      <c r="AZ212" s="131"/>
    </row>
    <row r="213" spans="15:52" ht="16.5" customHeight="1" x14ac:dyDescent="0.55000000000000004">
      <c r="O213" s="134"/>
      <c r="P213" s="114">
        <v>8</v>
      </c>
      <c r="Q213" s="135">
        <f t="shared" si="16"/>
        <v>81.814672524402113</v>
      </c>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c r="AN213" s="131"/>
      <c r="AO213" s="131"/>
      <c r="AP213" s="131"/>
      <c r="AQ213" s="131"/>
      <c r="AR213" s="131"/>
      <c r="AS213" s="131"/>
      <c r="AT213" s="131"/>
      <c r="AU213" s="131"/>
      <c r="AV213" s="131"/>
      <c r="AW213" s="131"/>
      <c r="AX213" s="131"/>
      <c r="AY213" s="131"/>
      <c r="AZ213" s="131"/>
    </row>
    <row r="214" spans="15:52" ht="16.5" customHeight="1" x14ac:dyDescent="0.55000000000000004">
      <c r="O214" s="134"/>
      <c r="P214" s="114">
        <v>9</v>
      </c>
      <c r="Q214" s="135">
        <f t="shared" si="16"/>
        <v>106.74068491388024</v>
      </c>
      <c r="R214" s="131"/>
      <c r="S214" s="131"/>
      <c r="T214" s="131"/>
      <c r="U214" s="131"/>
      <c r="V214" s="131"/>
      <c r="W214" s="131"/>
      <c r="X214" s="131"/>
      <c r="Y214" s="131"/>
      <c r="Z214" s="131"/>
      <c r="AA214" s="131"/>
      <c r="AB214" s="131"/>
      <c r="AC214" s="131"/>
      <c r="AD214" s="131"/>
      <c r="AE214" s="131"/>
      <c r="AF214" s="131"/>
      <c r="AG214" s="131"/>
      <c r="AH214" s="131"/>
      <c r="AI214" s="131"/>
      <c r="AJ214" s="131"/>
      <c r="AK214" s="131"/>
      <c r="AL214" s="131"/>
      <c r="AM214" s="131"/>
      <c r="AN214" s="131"/>
      <c r="AO214" s="131"/>
      <c r="AP214" s="131"/>
      <c r="AQ214" s="131"/>
      <c r="AR214" s="131"/>
      <c r="AS214" s="131"/>
      <c r="AT214" s="131"/>
      <c r="AU214" s="131"/>
      <c r="AV214" s="131"/>
      <c r="AW214" s="131"/>
      <c r="AX214" s="131"/>
      <c r="AY214" s="131"/>
      <c r="AZ214" s="131"/>
    </row>
    <row r="215" spans="15:52" ht="16.5" customHeight="1" x14ac:dyDescent="0.55000000000000004">
      <c r="O215" s="134"/>
      <c r="P215" s="114">
        <v>10</v>
      </c>
      <c r="Q215" s="135">
        <f t="shared" si="16"/>
        <v>105.27380011396848</v>
      </c>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131"/>
      <c r="AM215" s="131"/>
      <c r="AN215" s="131"/>
      <c r="AO215" s="131"/>
      <c r="AP215" s="131"/>
      <c r="AQ215" s="131"/>
      <c r="AR215" s="131"/>
      <c r="AS215" s="131"/>
      <c r="AT215" s="131"/>
      <c r="AU215" s="131"/>
      <c r="AV215" s="131"/>
      <c r="AW215" s="131"/>
      <c r="AX215" s="131"/>
      <c r="AY215" s="131"/>
      <c r="AZ215" s="131"/>
    </row>
    <row r="216" spans="15:52" ht="16.5" customHeight="1" x14ac:dyDescent="0.55000000000000004">
      <c r="O216" s="134"/>
      <c r="P216" s="114">
        <v>11</v>
      </c>
      <c r="Q216" s="135">
        <f t="shared" si="16"/>
        <v>106.97229830333998</v>
      </c>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31"/>
      <c r="AU216" s="131"/>
      <c r="AV216" s="131"/>
      <c r="AW216" s="131"/>
      <c r="AX216" s="131"/>
      <c r="AY216" s="131"/>
      <c r="AZ216" s="131"/>
    </row>
    <row r="217" spans="15:52" ht="16.5" customHeight="1" thickBot="1" x14ac:dyDescent="0.6">
      <c r="O217" s="136"/>
      <c r="P217" s="115">
        <v>12</v>
      </c>
      <c r="Q217" s="137">
        <f t="shared" si="16"/>
        <v>96.748221540045208</v>
      </c>
      <c r="R217" s="131"/>
      <c r="S217" s="131"/>
      <c r="T217" s="131"/>
      <c r="U217" s="131"/>
      <c r="V217" s="131"/>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31"/>
      <c r="AU217" s="131"/>
      <c r="AV217" s="131"/>
      <c r="AW217" s="131"/>
      <c r="AX217" s="131"/>
      <c r="AY217" s="131"/>
      <c r="AZ217" s="131"/>
    </row>
    <row r="218" spans="15:52" ht="16.5" customHeight="1" x14ac:dyDescent="0.55000000000000004">
      <c r="O218" s="132">
        <v>2007</v>
      </c>
      <c r="P218" s="112">
        <v>1</v>
      </c>
      <c r="Q218" s="138">
        <f t="shared" ref="Q218:Q229" si="17">AI2</f>
        <v>92.578279738377987</v>
      </c>
      <c r="R218" s="131"/>
      <c r="S218" s="131"/>
      <c r="T218" s="131"/>
      <c r="U218" s="131"/>
      <c r="V218" s="131"/>
      <c r="W218" s="131"/>
      <c r="X218" s="131"/>
      <c r="Y218" s="131"/>
      <c r="Z218" s="131"/>
      <c r="AA218" s="131"/>
      <c r="AB218" s="131"/>
      <c r="AC218" s="131"/>
      <c r="AD218" s="131"/>
      <c r="AE218" s="131"/>
      <c r="AF218" s="131"/>
      <c r="AG218" s="131"/>
      <c r="AH218" s="131"/>
      <c r="AI218" s="131"/>
      <c r="AJ218" s="131"/>
      <c r="AK218" s="131"/>
      <c r="AL218" s="131"/>
      <c r="AM218" s="131"/>
      <c r="AN218" s="131"/>
      <c r="AO218" s="131"/>
      <c r="AP218" s="131"/>
      <c r="AQ218" s="131"/>
      <c r="AR218" s="131"/>
      <c r="AS218" s="131"/>
      <c r="AT218" s="131"/>
      <c r="AU218" s="131"/>
      <c r="AV218" s="131"/>
      <c r="AW218" s="131"/>
      <c r="AX218" s="131"/>
      <c r="AY218" s="131"/>
      <c r="AZ218" s="131"/>
    </row>
    <row r="219" spans="15:52" ht="16.5" customHeight="1" x14ac:dyDescent="0.55000000000000004">
      <c r="O219" s="134"/>
      <c r="P219" s="114">
        <v>2</v>
      </c>
      <c r="Q219" s="138">
        <f t="shared" si="17"/>
        <v>105.09599556334122</v>
      </c>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1"/>
      <c r="AN219" s="131"/>
      <c r="AO219" s="131"/>
      <c r="AP219" s="131"/>
      <c r="AQ219" s="131"/>
      <c r="AR219" s="131"/>
      <c r="AS219" s="131"/>
      <c r="AT219" s="131"/>
      <c r="AU219" s="131"/>
      <c r="AV219" s="131"/>
      <c r="AW219" s="131"/>
      <c r="AX219" s="131"/>
      <c r="AY219" s="131"/>
      <c r="AZ219" s="131"/>
    </row>
    <row r="220" spans="15:52" ht="16.5" customHeight="1" x14ac:dyDescent="0.55000000000000004">
      <c r="O220" s="134"/>
      <c r="P220" s="114">
        <v>3</v>
      </c>
      <c r="Q220" s="138">
        <f t="shared" si="17"/>
        <v>113.75804364475037</v>
      </c>
      <c r="R220" s="131"/>
      <c r="S220" s="131"/>
      <c r="T220" s="131"/>
      <c r="U220" s="131"/>
      <c r="V220" s="131"/>
      <c r="W220" s="131"/>
      <c r="X220" s="131"/>
      <c r="Y220" s="131"/>
      <c r="Z220" s="131"/>
      <c r="AA220" s="131"/>
      <c r="AB220" s="131"/>
      <c r="AC220" s="131"/>
      <c r="AD220" s="131"/>
      <c r="AE220" s="131"/>
      <c r="AF220" s="131"/>
      <c r="AG220" s="131"/>
      <c r="AH220" s="131"/>
      <c r="AI220" s="131"/>
      <c r="AJ220" s="131"/>
      <c r="AK220" s="131"/>
      <c r="AL220" s="131"/>
      <c r="AM220" s="131"/>
      <c r="AN220" s="131"/>
      <c r="AO220" s="131"/>
      <c r="AP220" s="131"/>
      <c r="AQ220" s="131"/>
      <c r="AR220" s="131"/>
      <c r="AS220" s="131"/>
      <c r="AT220" s="131"/>
      <c r="AU220" s="131"/>
      <c r="AV220" s="131"/>
      <c r="AW220" s="131"/>
      <c r="AX220" s="131"/>
      <c r="AY220" s="131"/>
      <c r="AZ220" s="131"/>
    </row>
    <row r="221" spans="15:52" ht="16.5" customHeight="1" x14ac:dyDescent="0.55000000000000004">
      <c r="O221" s="134"/>
      <c r="P221" s="114">
        <v>4</v>
      </c>
      <c r="Q221" s="138">
        <f t="shared" si="17"/>
        <v>93.21208813457865</v>
      </c>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31"/>
      <c r="AU221" s="131"/>
      <c r="AV221" s="131"/>
      <c r="AW221" s="131"/>
      <c r="AX221" s="131"/>
      <c r="AY221" s="131"/>
      <c r="AZ221" s="131"/>
    </row>
    <row r="222" spans="15:52" ht="16.5" customHeight="1" x14ac:dyDescent="0.55000000000000004">
      <c r="O222" s="134"/>
      <c r="P222" s="114">
        <v>5</v>
      </c>
      <c r="Q222" s="138">
        <f t="shared" si="17"/>
        <v>88.08880359862323</v>
      </c>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31"/>
      <c r="AU222" s="131"/>
      <c r="AV222" s="131"/>
      <c r="AW222" s="131"/>
      <c r="AX222" s="131"/>
      <c r="AY222" s="131"/>
      <c r="AZ222" s="131"/>
    </row>
    <row r="223" spans="15:52" ht="16.5" customHeight="1" x14ac:dyDescent="0.55000000000000004">
      <c r="O223" s="134"/>
      <c r="P223" s="114">
        <v>6</v>
      </c>
      <c r="Q223" s="138">
        <f t="shared" si="17"/>
        <v>103.66992667188973</v>
      </c>
      <c r="R223" s="131"/>
      <c r="S223" s="131"/>
      <c r="T223" s="131"/>
      <c r="U223" s="131"/>
      <c r="V223" s="131"/>
      <c r="W223" s="131"/>
      <c r="X223" s="131"/>
      <c r="Y223" s="131"/>
      <c r="Z223" s="131"/>
      <c r="AA223" s="131"/>
      <c r="AB223" s="131"/>
      <c r="AC223" s="131"/>
      <c r="AD223" s="131"/>
      <c r="AE223" s="131"/>
      <c r="AF223" s="131"/>
      <c r="AG223" s="131"/>
      <c r="AH223" s="131"/>
      <c r="AI223" s="131"/>
      <c r="AJ223" s="131"/>
      <c r="AK223" s="131"/>
      <c r="AL223" s="131"/>
      <c r="AM223" s="131"/>
      <c r="AN223" s="131"/>
      <c r="AO223" s="131"/>
      <c r="AP223" s="131"/>
      <c r="AQ223" s="131"/>
      <c r="AR223" s="131"/>
      <c r="AS223" s="131"/>
      <c r="AT223" s="131"/>
      <c r="AU223" s="131"/>
      <c r="AV223" s="131"/>
      <c r="AW223" s="131"/>
      <c r="AX223" s="131"/>
      <c r="AY223" s="131"/>
      <c r="AZ223" s="131"/>
    </row>
    <row r="224" spans="15:52" ht="16.5" customHeight="1" x14ac:dyDescent="0.55000000000000004">
      <c r="O224" s="134"/>
      <c r="P224" s="114">
        <v>7</v>
      </c>
      <c r="Q224" s="138">
        <f t="shared" si="17"/>
        <v>102.63470629142861</v>
      </c>
      <c r="R224" s="131"/>
      <c r="S224" s="131"/>
      <c r="T224" s="131"/>
      <c r="U224" s="131"/>
      <c r="V224" s="131"/>
      <c r="W224" s="131"/>
      <c r="X224" s="131"/>
      <c r="Y224" s="131"/>
      <c r="Z224" s="131"/>
      <c r="AA224" s="131"/>
      <c r="AB224" s="131"/>
      <c r="AC224" s="131"/>
      <c r="AD224" s="131"/>
      <c r="AE224" s="131"/>
      <c r="AF224" s="131"/>
      <c r="AG224" s="131"/>
      <c r="AH224" s="131"/>
      <c r="AI224" s="131"/>
      <c r="AJ224" s="131"/>
      <c r="AK224" s="131"/>
      <c r="AL224" s="131"/>
      <c r="AM224" s="131"/>
      <c r="AN224" s="131"/>
      <c r="AO224" s="131"/>
      <c r="AP224" s="131"/>
      <c r="AQ224" s="131"/>
      <c r="AR224" s="131"/>
      <c r="AS224" s="131"/>
      <c r="AT224" s="131"/>
      <c r="AU224" s="131"/>
      <c r="AV224" s="131"/>
      <c r="AW224" s="131"/>
      <c r="AX224" s="131"/>
      <c r="AY224" s="131"/>
      <c r="AZ224" s="131"/>
    </row>
    <row r="225" spans="15:52" ht="16.5" customHeight="1" x14ac:dyDescent="0.55000000000000004">
      <c r="O225" s="134"/>
      <c r="P225" s="114">
        <v>8</v>
      </c>
      <c r="Q225" s="138">
        <f t="shared" si="17"/>
        <v>83.113407688447964</v>
      </c>
      <c r="R225" s="131"/>
      <c r="S225" s="131"/>
      <c r="T225" s="131"/>
      <c r="U225" s="131"/>
      <c r="V225" s="131"/>
      <c r="W225" s="131"/>
      <c r="X225" s="131"/>
      <c r="Y225" s="131"/>
      <c r="Z225" s="131"/>
      <c r="AA225" s="131"/>
      <c r="AB225" s="131"/>
      <c r="AC225" s="131"/>
      <c r="AD225" s="131"/>
      <c r="AE225" s="131"/>
      <c r="AF225" s="131"/>
      <c r="AG225" s="131"/>
      <c r="AH225" s="131"/>
      <c r="AI225" s="131"/>
      <c r="AJ225" s="131"/>
      <c r="AK225" s="131"/>
      <c r="AL225" s="131"/>
      <c r="AM225" s="131"/>
      <c r="AN225" s="131"/>
      <c r="AO225" s="131"/>
      <c r="AP225" s="131"/>
      <c r="AQ225" s="131"/>
      <c r="AR225" s="131"/>
      <c r="AS225" s="131"/>
      <c r="AT225" s="131"/>
      <c r="AU225" s="131"/>
      <c r="AV225" s="131"/>
      <c r="AW225" s="131"/>
      <c r="AX225" s="131"/>
      <c r="AY225" s="131"/>
      <c r="AZ225" s="131"/>
    </row>
    <row r="226" spans="15:52" ht="16.5" customHeight="1" x14ac:dyDescent="0.55000000000000004">
      <c r="O226" s="134"/>
      <c r="P226" s="114">
        <v>9</v>
      </c>
      <c r="Q226" s="138">
        <f t="shared" si="17"/>
        <v>105.72980395954191</v>
      </c>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31"/>
      <c r="AU226" s="131"/>
      <c r="AV226" s="131"/>
      <c r="AW226" s="131"/>
      <c r="AX226" s="131"/>
      <c r="AY226" s="131"/>
      <c r="AZ226" s="131"/>
    </row>
    <row r="227" spans="15:52" ht="16.5" customHeight="1" x14ac:dyDescent="0.55000000000000004">
      <c r="O227" s="134"/>
      <c r="P227" s="114">
        <v>10</v>
      </c>
      <c r="Q227" s="138">
        <f t="shared" si="17"/>
        <v>106.72277044692294</v>
      </c>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31"/>
      <c r="AU227" s="131"/>
      <c r="AV227" s="131"/>
      <c r="AW227" s="131"/>
      <c r="AX227" s="131"/>
      <c r="AY227" s="131"/>
      <c r="AZ227" s="131"/>
    </row>
    <row r="228" spans="15:52" ht="16.5" customHeight="1" x14ac:dyDescent="0.55000000000000004">
      <c r="O228" s="134"/>
      <c r="P228" s="114">
        <v>11</v>
      </c>
      <c r="Q228" s="138">
        <f t="shared" si="17"/>
        <v>107.70517346103398</v>
      </c>
      <c r="R228" s="131"/>
      <c r="S228" s="131"/>
      <c r="T228" s="131"/>
      <c r="U228" s="131"/>
      <c r="V228" s="131"/>
      <c r="W228" s="131"/>
      <c r="X228" s="131"/>
      <c r="Y228" s="131"/>
      <c r="Z228" s="131"/>
      <c r="AA228" s="131"/>
      <c r="AB228" s="131"/>
      <c r="AC228" s="131"/>
      <c r="AD228" s="131"/>
      <c r="AE228" s="131"/>
      <c r="AF228" s="131"/>
      <c r="AG228" s="131"/>
      <c r="AH228" s="131"/>
      <c r="AI228" s="131"/>
      <c r="AJ228" s="131"/>
      <c r="AK228" s="131"/>
      <c r="AL228" s="131"/>
      <c r="AM228" s="131"/>
      <c r="AN228" s="131"/>
      <c r="AO228" s="131"/>
      <c r="AP228" s="131"/>
      <c r="AQ228" s="131"/>
      <c r="AR228" s="131"/>
      <c r="AS228" s="131"/>
      <c r="AT228" s="131"/>
      <c r="AU228" s="131"/>
      <c r="AV228" s="131"/>
      <c r="AW228" s="131"/>
      <c r="AX228" s="131"/>
      <c r="AY228" s="131"/>
      <c r="AZ228" s="131"/>
    </row>
    <row r="229" spans="15:52" ht="16.5" customHeight="1" thickBot="1" x14ac:dyDescent="0.6">
      <c r="O229" s="136"/>
      <c r="P229" s="115">
        <v>12</v>
      </c>
      <c r="Q229" s="138">
        <f t="shared" si="17"/>
        <v>97.691000801063382</v>
      </c>
      <c r="R229" s="131"/>
      <c r="S229" s="131"/>
      <c r="T229" s="131"/>
      <c r="U229" s="131"/>
      <c r="V229" s="131"/>
      <c r="W229" s="131"/>
      <c r="X229" s="131"/>
      <c r="Y229" s="131"/>
      <c r="Z229" s="131"/>
      <c r="AA229" s="131"/>
      <c r="AB229" s="131"/>
      <c r="AC229" s="131"/>
      <c r="AD229" s="131"/>
      <c r="AE229" s="131"/>
      <c r="AF229" s="131"/>
      <c r="AG229" s="131"/>
      <c r="AH229" s="131"/>
      <c r="AI229" s="131"/>
      <c r="AJ229" s="131"/>
      <c r="AK229" s="131"/>
      <c r="AL229" s="131"/>
      <c r="AM229" s="131"/>
      <c r="AN229" s="131"/>
      <c r="AO229" s="131"/>
      <c r="AP229" s="131"/>
      <c r="AQ229" s="131"/>
      <c r="AR229" s="131"/>
      <c r="AS229" s="131"/>
      <c r="AT229" s="131"/>
      <c r="AU229" s="131"/>
      <c r="AV229" s="131"/>
      <c r="AW229" s="131"/>
      <c r="AX229" s="131"/>
      <c r="AY229" s="131"/>
      <c r="AZ229" s="131"/>
    </row>
    <row r="230" spans="15:52" ht="16.5" customHeight="1" x14ac:dyDescent="0.55000000000000004">
      <c r="O230" s="132">
        <v>2008</v>
      </c>
      <c r="P230" s="112">
        <v>1</v>
      </c>
      <c r="Q230" s="138">
        <f t="shared" ref="Q230:Q241" si="18">AJ2</f>
        <v>94.546691614220109</v>
      </c>
      <c r="R230" s="131"/>
      <c r="S230" s="131"/>
      <c r="T230" s="131"/>
      <c r="U230" s="131"/>
      <c r="V230" s="131"/>
      <c r="W230" s="131"/>
      <c r="X230" s="131"/>
      <c r="Y230" s="131"/>
      <c r="Z230" s="131"/>
      <c r="AA230" s="131"/>
      <c r="AB230" s="131"/>
      <c r="AC230" s="131"/>
      <c r="AD230" s="131"/>
      <c r="AE230" s="131"/>
      <c r="AF230" s="131"/>
      <c r="AG230" s="131"/>
      <c r="AH230" s="131"/>
      <c r="AI230" s="131"/>
      <c r="AJ230" s="131"/>
      <c r="AK230" s="131"/>
      <c r="AL230" s="131"/>
      <c r="AM230" s="131"/>
      <c r="AN230" s="131"/>
      <c r="AO230" s="131"/>
      <c r="AP230" s="131"/>
      <c r="AQ230" s="131"/>
      <c r="AR230" s="131"/>
      <c r="AS230" s="131"/>
      <c r="AT230" s="131"/>
      <c r="AU230" s="131"/>
      <c r="AV230" s="131"/>
      <c r="AW230" s="131"/>
      <c r="AX230" s="131"/>
      <c r="AY230" s="131"/>
      <c r="AZ230" s="131"/>
    </row>
    <row r="231" spans="15:52" ht="16.5" customHeight="1" x14ac:dyDescent="0.55000000000000004">
      <c r="O231" s="134"/>
      <c r="P231" s="114">
        <v>2</v>
      </c>
      <c r="Q231" s="138">
        <f t="shared" si="18"/>
        <v>106.15070590236434</v>
      </c>
      <c r="R231" s="131"/>
      <c r="S231" s="131"/>
      <c r="T231" s="131"/>
      <c r="U231" s="131"/>
      <c r="V231" s="131"/>
      <c r="W231" s="131"/>
      <c r="X231" s="131"/>
      <c r="Y231" s="131"/>
      <c r="Z231" s="131"/>
      <c r="AA231" s="131"/>
      <c r="AB231" s="131"/>
      <c r="AC231" s="131"/>
      <c r="AD231" s="131"/>
      <c r="AE231" s="131"/>
      <c r="AF231" s="131"/>
      <c r="AG231" s="131"/>
      <c r="AH231" s="131"/>
      <c r="AI231" s="131"/>
      <c r="AJ231" s="131"/>
      <c r="AK231" s="131"/>
      <c r="AL231" s="131"/>
      <c r="AM231" s="131"/>
      <c r="AN231" s="131"/>
      <c r="AO231" s="131"/>
      <c r="AP231" s="131"/>
      <c r="AQ231" s="131"/>
      <c r="AR231" s="131"/>
      <c r="AS231" s="131"/>
      <c r="AT231" s="131"/>
      <c r="AU231" s="131"/>
      <c r="AV231" s="131"/>
      <c r="AW231" s="131"/>
      <c r="AX231" s="131"/>
      <c r="AY231" s="131"/>
      <c r="AZ231" s="131"/>
    </row>
    <row r="232" spans="15:52" ht="16.5" customHeight="1" x14ac:dyDescent="0.55000000000000004">
      <c r="O232" s="134"/>
      <c r="P232" s="114">
        <v>3</v>
      </c>
      <c r="Q232" s="138">
        <f t="shared" si="18"/>
        <v>113.26416057152579</v>
      </c>
      <c r="R232" s="131"/>
      <c r="S232" s="131"/>
      <c r="T232" s="131"/>
      <c r="U232" s="131"/>
      <c r="V232" s="131"/>
      <c r="W232" s="131"/>
      <c r="X232" s="131"/>
      <c r="Y232" s="131"/>
      <c r="Z232" s="131"/>
      <c r="AA232" s="131"/>
      <c r="AB232" s="131"/>
      <c r="AC232" s="131"/>
      <c r="AD232" s="131"/>
      <c r="AE232" s="131"/>
      <c r="AF232" s="131"/>
      <c r="AG232" s="131"/>
      <c r="AH232" s="131"/>
      <c r="AI232" s="131"/>
      <c r="AJ232" s="131"/>
      <c r="AK232" s="131"/>
      <c r="AL232" s="131"/>
      <c r="AM232" s="131"/>
      <c r="AN232" s="131"/>
      <c r="AO232" s="131"/>
      <c r="AP232" s="131"/>
      <c r="AQ232" s="131"/>
      <c r="AR232" s="131"/>
      <c r="AS232" s="131"/>
      <c r="AT232" s="131"/>
      <c r="AU232" s="131"/>
      <c r="AV232" s="131"/>
      <c r="AW232" s="131"/>
      <c r="AX232" s="131"/>
      <c r="AY232" s="131"/>
      <c r="AZ232" s="131"/>
    </row>
    <row r="233" spans="15:52" ht="16.5" customHeight="1" x14ac:dyDescent="0.55000000000000004">
      <c r="O233" s="134"/>
      <c r="P233" s="114">
        <v>4</v>
      </c>
      <c r="Q233" s="138">
        <f t="shared" si="18"/>
        <v>93.709814594318743</v>
      </c>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1"/>
      <c r="AN233" s="131"/>
      <c r="AO233" s="131"/>
      <c r="AP233" s="131"/>
      <c r="AQ233" s="131"/>
      <c r="AR233" s="131"/>
      <c r="AS233" s="131"/>
      <c r="AT233" s="131"/>
      <c r="AU233" s="131"/>
      <c r="AV233" s="131"/>
      <c r="AW233" s="131"/>
      <c r="AX233" s="131"/>
      <c r="AY233" s="131"/>
      <c r="AZ233" s="131"/>
    </row>
    <row r="234" spans="15:52" ht="16.5" customHeight="1" x14ac:dyDescent="0.55000000000000004">
      <c r="O234" s="134"/>
      <c r="P234" s="114">
        <v>5</v>
      </c>
      <c r="Q234" s="138">
        <f t="shared" si="18"/>
        <v>89.311107331178775</v>
      </c>
      <c r="R234" s="131"/>
      <c r="S234" s="131"/>
      <c r="T234" s="131"/>
      <c r="U234" s="131"/>
      <c r="V234" s="131"/>
      <c r="W234" s="131"/>
      <c r="X234" s="131"/>
      <c r="Y234" s="131"/>
      <c r="Z234" s="131"/>
      <c r="AA234" s="131"/>
      <c r="AB234" s="131"/>
      <c r="AC234" s="131"/>
      <c r="AD234" s="131"/>
      <c r="AE234" s="131"/>
      <c r="AF234" s="131"/>
      <c r="AG234" s="131"/>
      <c r="AH234" s="131"/>
      <c r="AI234" s="131"/>
      <c r="AJ234" s="131"/>
      <c r="AK234" s="131"/>
      <c r="AL234" s="131"/>
      <c r="AM234" s="131"/>
      <c r="AN234" s="131"/>
      <c r="AO234" s="131"/>
      <c r="AP234" s="131"/>
      <c r="AQ234" s="131"/>
      <c r="AR234" s="131"/>
      <c r="AS234" s="131"/>
      <c r="AT234" s="131"/>
      <c r="AU234" s="131"/>
      <c r="AV234" s="131"/>
      <c r="AW234" s="131"/>
      <c r="AX234" s="131"/>
      <c r="AY234" s="131"/>
      <c r="AZ234" s="131"/>
    </row>
    <row r="235" spans="15:52" ht="16.5" customHeight="1" x14ac:dyDescent="0.55000000000000004">
      <c r="O235" s="134"/>
      <c r="P235" s="114">
        <v>6</v>
      </c>
      <c r="Q235" s="138">
        <f t="shared" si="18"/>
        <v>103.73192719850316</v>
      </c>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c r="AM235" s="131"/>
      <c r="AN235" s="131"/>
      <c r="AO235" s="131"/>
      <c r="AP235" s="131"/>
      <c r="AQ235" s="131"/>
      <c r="AR235" s="131"/>
      <c r="AS235" s="131"/>
      <c r="AT235" s="131"/>
      <c r="AU235" s="131"/>
      <c r="AV235" s="131"/>
      <c r="AW235" s="131"/>
      <c r="AX235" s="131"/>
      <c r="AY235" s="131"/>
      <c r="AZ235" s="131"/>
    </row>
    <row r="236" spans="15:52" ht="16.5" customHeight="1" x14ac:dyDescent="0.55000000000000004">
      <c r="O236" s="134"/>
      <c r="P236" s="114">
        <v>7</v>
      </c>
      <c r="Q236" s="138">
        <f t="shared" si="18"/>
        <v>103.91563191018881</v>
      </c>
      <c r="R236" s="131"/>
      <c r="S236" s="131"/>
      <c r="T236" s="131"/>
      <c r="U236" s="131"/>
      <c r="V236" s="131"/>
      <c r="W236" s="131"/>
      <c r="X236" s="131"/>
      <c r="Y236" s="131"/>
      <c r="Z236" s="131"/>
      <c r="AA236" s="131"/>
      <c r="AB236" s="131"/>
      <c r="AC236" s="131"/>
      <c r="AD236" s="131"/>
      <c r="AE236" s="131"/>
      <c r="AF236" s="131"/>
      <c r="AG236" s="131"/>
      <c r="AH236" s="131"/>
      <c r="AI236" s="131"/>
      <c r="AJ236" s="131"/>
      <c r="AK236" s="131"/>
      <c r="AL236" s="131"/>
      <c r="AM236" s="131"/>
      <c r="AN236" s="131"/>
      <c r="AO236" s="131"/>
      <c r="AP236" s="131"/>
      <c r="AQ236" s="131"/>
      <c r="AR236" s="131"/>
      <c r="AS236" s="131"/>
      <c r="AT236" s="131"/>
      <c r="AU236" s="131"/>
      <c r="AV236" s="131"/>
      <c r="AW236" s="131"/>
      <c r="AX236" s="131"/>
      <c r="AY236" s="131"/>
      <c r="AZ236" s="131"/>
    </row>
    <row r="237" spans="15:52" ht="16.5" customHeight="1" x14ac:dyDescent="0.55000000000000004">
      <c r="O237" s="134"/>
      <c r="P237" s="114">
        <v>8</v>
      </c>
      <c r="Q237" s="138">
        <f t="shared" si="18"/>
        <v>82.728355162442583</v>
      </c>
      <c r="R237" s="131"/>
      <c r="S237" s="131"/>
      <c r="T237" s="131"/>
      <c r="U237" s="131"/>
      <c r="V237" s="131"/>
      <c r="W237" s="131"/>
      <c r="X237" s="131"/>
      <c r="Y237" s="131"/>
      <c r="Z237" s="131"/>
      <c r="AA237" s="131"/>
      <c r="AB237" s="131"/>
      <c r="AC237" s="131"/>
      <c r="AD237" s="131"/>
      <c r="AE237" s="131"/>
      <c r="AF237" s="131"/>
      <c r="AG237" s="131"/>
      <c r="AH237" s="131"/>
      <c r="AI237" s="131"/>
      <c r="AJ237" s="131"/>
      <c r="AK237" s="131"/>
      <c r="AL237" s="131"/>
      <c r="AM237" s="131"/>
      <c r="AN237" s="131"/>
      <c r="AO237" s="131"/>
      <c r="AP237" s="131"/>
      <c r="AQ237" s="131"/>
      <c r="AR237" s="131"/>
      <c r="AS237" s="131"/>
      <c r="AT237" s="131"/>
      <c r="AU237" s="131"/>
      <c r="AV237" s="131"/>
      <c r="AW237" s="131"/>
      <c r="AX237" s="131"/>
      <c r="AY237" s="131"/>
      <c r="AZ237" s="131"/>
    </row>
    <row r="238" spans="15:52" ht="16.5" customHeight="1" x14ac:dyDescent="0.55000000000000004">
      <c r="O238" s="134"/>
      <c r="P238" s="114">
        <v>9</v>
      </c>
      <c r="Q238" s="138">
        <f t="shared" si="18"/>
        <v>106.92634801837048</v>
      </c>
      <c r="R238" s="131"/>
      <c r="S238" s="131"/>
      <c r="T238" s="131"/>
      <c r="U238" s="131"/>
      <c r="V238" s="131"/>
      <c r="W238" s="131"/>
      <c r="X238" s="131"/>
      <c r="Y238" s="131"/>
      <c r="Z238" s="131"/>
      <c r="AA238" s="131"/>
      <c r="AB238" s="131"/>
      <c r="AC238" s="131"/>
      <c r="AD238" s="131"/>
      <c r="AE238" s="131"/>
      <c r="AF238" s="131"/>
      <c r="AG238" s="131"/>
      <c r="AH238" s="131"/>
      <c r="AI238" s="131"/>
      <c r="AJ238" s="131"/>
      <c r="AK238" s="131"/>
      <c r="AL238" s="131"/>
      <c r="AM238" s="131"/>
      <c r="AN238" s="131"/>
      <c r="AO238" s="131"/>
      <c r="AP238" s="131"/>
      <c r="AQ238" s="131"/>
      <c r="AR238" s="131"/>
      <c r="AS238" s="131"/>
      <c r="AT238" s="131"/>
      <c r="AU238" s="131"/>
      <c r="AV238" s="131"/>
      <c r="AW238" s="131"/>
      <c r="AX238" s="131"/>
      <c r="AY238" s="131"/>
      <c r="AZ238" s="131"/>
    </row>
    <row r="239" spans="15:52" ht="16.5" customHeight="1" x14ac:dyDescent="0.55000000000000004">
      <c r="O239" s="134"/>
      <c r="P239" s="114">
        <v>10</v>
      </c>
      <c r="Q239" s="138">
        <f t="shared" si="18"/>
        <v>106.7426433066848</v>
      </c>
      <c r="R239" s="131"/>
      <c r="S239" s="131"/>
      <c r="T239" s="131"/>
      <c r="U239" s="131"/>
      <c r="V239" s="131"/>
      <c r="W239" s="131"/>
      <c r="X239" s="131"/>
      <c r="Y239" s="131"/>
      <c r="Z239" s="131"/>
      <c r="AA239" s="131"/>
      <c r="AB239" s="131"/>
      <c r="AC239" s="131"/>
      <c r="AD239" s="131"/>
      <c r="AE239" s="131"/>
      <c r="AF239" s="131"/>
      <c r="AG239" s="131"/>
      <c r="AH239" s="131"/>
      <c r="AI239" s="131"/>
      <c r="AJ239" s="131"/>
      <c r="AK239" s="131"/>
      <c r="AL239" s="131"/>
      <c r="AM239" s="131"/>
      <c r="AN239" s="131"/>
      <c r="AO239" s="131"/>
      <c r="AP239" s="131"/>
      <c r="AQ239" s="131"/>
      <c r="AR239" s="131"/>
      <c r="AS239" s="131"/>
      <c r="AT239" s="131"/>
      <c r="AU239" s="131"/>
      <c r="AV239" s="131"/>
      <c r="AW239" s="131"/>
      <c r="AX239" s="131"/>
      <c r="AY239" s="131"/>
      <c r="AZ239" s="131"/>
    </row>
    <row r="240" spans="15:52" ht="16.5" customHeight="1" x14ac:dyDescent="0.55000000000000004">
      <c r="O240" s="134"/>
      <c r="P240" s="114">
        <v>11</v>
      </c>
      <c r="Q240" s="138">
        <f t="shared" si="18"/>
        <v>104.96683109372341</v>
      </c>
      <c r="R240" s="131"/>
      <c r="S240" s="131"/>
      <c r="T240" s="131"/>
      <c r="U240" s="131"/>
      <c r="V240" s="131"/>
      <c r="W240" s="131"/>
      <c r="X240" s="131"/>
      <c r="Y240" s="131"/>
      <c r="Z240" s="131"/>
      <c r="AA240" s="131"/>
      <c r="AB240" s="131"/>
      <c r="AC240" s="131"/>
      <c r="AD240" s="131"/>
      <c r="AE240" s="131"/>
      <c r="AF240" s="131"/>
      <c r="AG240" s="131"/>
      <c r="AH240" s="131"/>
      <c r="AI240" s="131"/>
      <c r="AJ240" s="131"/>
      <c r="AK240" s="131"/>
      <c r="AL240" s="131"/>
      <c r="AM240" s="131"/>
      <c r="AN240" s="131"/>
      <c r="AO240" s="131"/>
      <c r="AP240" s="131"/>
      <c r="AQ240" s="131"/>
      <c r="AR240" s="131"/>
      <c r="AS240" s="131"/>
      <c r="AT240" s="131"/>
      <c r="AU240" s="131"/>
      <c r="AV240" s="131"/>
      <c r="AW240" s="131"/>
      <c r="AX240" s="131"/>
      <c r="AY240" s="131"/>
      <c r="AZ240" s="131"/>
    </row>
    <row r="241" spans="15:52" ht="16.5" customHeight="1" thickBot="1" x14ac:dyDescent="0.6">
      <c r="O241" s="136"/>
      <c r="P241" s="115">
        <v>12</v>
      </c>
      <c r="Q241" s="138">
        <f t="shared" si="18"/>
        <v>94.005783296478981</v>
      </c>
      <c r="R241" s="131"/>
      <c r="S241" s="131"/>
      <c r="T241" s="131"/>
      <c r="U241" s="131"/>
      <c r="V241" s="131"/>
      <c r="W241" s="131"/>
      <c r="X241" s="131"/>
      <c r="Y241" s="131"/>
      <c r="Z241" s="131"/>
      <c r="AA241" s="131"/>
      <c r="AB241" s="131"/>
      <c r="AC241" s="131"/>
      <c r="AD241" s="131"/>
      <c r="AE241" s="131"/>
      <c r="AF241" s="131"/>
      <c r="AG241" s="131"/>
      <c r="AH241" s="131"/>
      <c r="AI241" s="131"/>
      <c r="AJ241" s="131"/>
      <c r="AK241" s="131"/>
      <c r="AL241" s="131"/>
      <c r="AM241" s="131"/>
      <c r="AN241" s="131"/>
      <c r="AO241" s="131"/>
      <c r="AP241" s="131"/>
      <c r="AQ241" s="131"/>
      <c r="AR241" s="131"/>
      <c r="AS241" s="131"/>
      <c r="AT241" s="131"/>
      <c r="AU241" s="131"/>
      <c r="AV241" s="131"/>
      <c r="AW241" s="131"/>
      <c r="AX241" s="131"/>
      <c r="AY241" s="131"/>
      <c r="AZ241" s="131"/>
    </row>
    <row r="242" spans="15:52" ht="16.5" customHeight="1" x14ac:dyDescent="0.55000000000000004">
      <c r="O242" s="132">
        <v>2009</v>
      </c>
      <c r="P242" s="112">
        <v>1</v>
      </c>
      <c r="Q242" s="138">
        <f t="shared" ref="Q242:Q253" si="19">AK2</f>
        <v>93.893248253858786</v>
      </c>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31"/>
      <c r="AU242" s="131"/>
      <c r="AV242" s="131"/>
      <c r="AW242" s="131"/>
      <c r="AX242" s="131"/>
      <c r="AY242" s="131"/>
      <c r="AZ242" s="131"/>
    </row>
    <row r="243" spans="15:52" ht="16.5" customHeight="1" x14ac:dyDescent="0.55000000000000004">
      <c r="O243" s="134"/>
      <c r="P243" s="114">
        <v>2</v>
      </c>
      <c r="Q243" s="138">
        <f t="shared" si="19"/>
        <v>101.9746486160214</v>
      </c>
      <c r="R243" s="131"/>
      <c r="S243" s="131"/>
      <c r="T243" s="131"/>
      <c r="U243" s="131"/>
      <c r="V243" s="131"/>
      <c r="W243" s="131"/>
      <c r="X243" s="131"/>
      <c r="Y243" s="131"/>
      <c r="Z243" s="131"/>
      <c r="AA243" s="131"/>
      <c r="AB243" s="131"/>
      <c r="AC243" s="131"/>
      <c r="AD243" s="131"/>
      <c r="AE243" s="131"/>
      <c r="AF243" s="131"/>
      <c r="AG243" s="131"/>
      <c r="AH243" s="131"/>
      <c r="AI243" s="131"/>
      <c r="AJ243" s="131"/>
      <c r="AK243" s="131"/>
      <c r="AL243" s="131"/>
      <c r="AM243" s="131"/>
      <c r="AN243" s="131"/>
      <c r="AO243" s="131"/>
      <c r="AP243" s="131"/>
      <c r="AQ243" s="131"/>
      <c r="AR243" s="131"/>
      <c r="AS243" s="131"/>
      <c r="AT243" s="131"/>
      <c r="AU243" s="131"/>
      <c r="AV243" s="131"/>
      <c r="AW243" s="131"/>
      <c r="AX243" s="131"/>
      <c r="AY243" s="131"/>
      <c r="AZ243" s="131"/>
    </row>
    <row r="244" spans="15:52" ht="16.5" customHeight="1" x14ac:dyDescent="0.55000000000000004">
      <c r="O244" s="134"/>
      <c r="P244" s="114">
        <v>3</v>
      </c>
      <c r="Q244" s="138">
        <f t="shared" si="19"/>
        <v>109.4662412692938</v>
      </c>
      <c r="R244" s="131"/>
      <c r="S244" s="131"/>
      <c r="T244" s="131"/>
      <c r="U244" s="131"/>
      <c r="V244" s="131"/>
      <c r="W244" s="131"/>
      <c r="X244" s="131"/>
      <c r="Y244" s="131"/>
      <c r="Z244" s="131"/>
      <c r="AA244" s="131"/>
      <c r="AB244" s="131"/>
      <c r="AC244" s="131"/>
      <c r="AD244" s="131"/>
      <c r="AE244" s="131"/>
      <c r="AF244" s="131"/>
      <c r="AG244" s="131"/>
      <c r="AH244" s="131"/>
      <c r="AI244" s="131"/>
      <c r="AJ244" s="131"/>
      <c r="AK244" s="131"/>
      <c r="AL244" s="131"/>
      <c r="AM244" s="131"/>
      <c r="AN244" s="131"/>
      <c r="AO244" s="131"/>
      <c r="AP244" s="131"/>
      <c r="AQ244" s="131"/>
      <c r="AR244" s="131"/>
      <c r="AS244" s="131"/>
      <c r="AT244" s="131"/>
      <c r="AU244" s="131"/>
      <c r="AV244" s="131"/>
      <c r="AW244" s="131"/>
      <c r="AX244" s="131"/>
      <c r="AY244" s="131"/>
      <c r="AZ244" s="131"/>
    </row>
    <row r="245" spans="15:52" ht="16.5" customHeight="1" x14ac:dyDescent="0.55000000000000004">
      <c r="O245" s="134"/>
      <c r="P245" s="114">
        <v>4</v>
      </c>
      <c r="Q245" s="138">
        <f t="shared" si="19"/>
        <v>91.668534965939472</v>
      </c>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31"/>
      <c r="AU245" s="131"/>
      <c r="AV245" s="131"/>
      <c r="AW245" s="131"/>
      <c r="AX245" s="131"/>
      <c r="AY245" s="131"/>
      <c r="AZ245" s="131"/>
    </row>
    <row r="246" spans="15:52" ht="16.5" customHeight="1" x14ac:dyDescent="0.55000000000000004">
      <c r="O246" s="134"/>
      <c r="P246" s="114">
        <v>5</v>
      </c>
      <c r="Q246" s="138">
        <f t="shared" si="19"/>
        <v>88.709148917823583</v>
      </c>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31"/>
      <c r="AU246" s="131"/>
      <c r="AV246" s="131"/>
      <c r="AW246" s="131"/>
      <c r="AX246" s="131"/>
      <c r="AY246" s="131"/>
      <c r="AZ246" s="131"/>
    </row>
    <row r="247" spans="15:52" ht="16.5" customHeight="1" x14ac:dyDescent="0.55000000000000004">
      <c r="O247" s="134"/>
      <c r="P247" s="114">
        <v>6</v>
      </c>
      <c r="Q247" s="138">
        <f t="shared" si="19"/>
        <v>103.83719927567476</v>
      </c>
      <c r="R247" s="131"/>
      <c r="S247" s="131"/>
      <c r="T247" s="131"/>
      <c r="U247" s="131"/>
      <c r="V247" s="131"/>
      <c r="W247" s="131"/>
      <c r="X247" s="131"/>
      <c r="Y247" s="131"/>
      <c r="Z247" s="131"/>
      <c r="AA247" s="131"/>
      <c r="AB247" s="131"/>
      <c r="AC247" s="131"/>
      <c r="AD247" s="131"/>
      <c r="AE247" s="131"/>
      <c r="AF247" s="131"/>
      <c r="AG247" s="131"/>
      <c r="AH247" s="131"/>
      <c r="AI247" s="131"/>
      <c r="AJ247" s="131"/>
      <c r="AK247" s="131"/>
      <c r="AL247" s="131"/>
      <c r="AM247" s="131"/>
      <c r="AN247" s="131"/>
      <c r="AO247" s="131"/>
      <c r="AP247" s="131"/>
      <c r="AQ247" s="131"/>
      <c r="AR247" s="131"/>
      <c r="AS247" s="131"/>
      <c r="AT247" s="131"/>
      <c r="AU247" s="131"/>
      <c r="AV247" s="131"/>
      <c r="AW247" s="131"/>
      <c r="AX247" s="131"/>
      <c r="AY247" s="131"/>
      <c r="AZ247" s="131"/>
    </row>
    <row r="248" spans="15:52" ht="16.5" customHeight="1" x14ac:dyDescent="0.55000000000000004">
      <c r="O248" s="134"/>
      <c r="P248" s="114">
        <v>7</v>
      </c>
      <c r="Q248" s="138">
        <f t="shared" si="19"/>
        <v>104.39596447357077</v>
      </c>
      <c r="R248" s="131"/>
      <c r="S248" s="131"/>
      <c r="T248" s="131"/>
      <c r="U248" s="131"/>
      <c r="V248" s="131"/>
      <c r="W248" s="131"/>
      <c r="X248" s="131"/>
      <c r="Y248" s="131"/>
      <c r="Z248" s="131"/>
      <c r="AA248" s="131"/>
      <c r="AB248" s="131"/>
      <c r="AC248" s="131"/>
      <c r="AD248" s="131"/>
      <c r="AE248" s="131"/>
      <c r="AF248" s="131"/>
      <c r="AG248" s="131"/>
      <c r="AH248" s="131"/>
      <c r="AI248" s="131"/>
      <c r="AJ248" s="131"/>
      <c r="AK248" s="131"/>
      <c r="AL248" s="131"/>
      <c r="AM248" s="131"/>
      <c r="AN248" s="131"/>
      <c r="AO248" s="131"/>
      <c r="AP248" s="131"/>
      <c r="AQ248" s="131"/>
      <c r="AR248" s="131"/>
      <c r="AS248" s="131"/>
      <c r="AT248" s="131"/>
      <c r="AU248" s="131"/>
      <c r="AV248" s="131"/>
      <c r="AW248" s="131"/>
      <c r="AX248" s="131"/>
      <c r="AY248" s="131"/>
      <c r="AZ248" s="131"/>
    </row>
    <row r="249" spans="15:52" ht="16.5" customHeight="1" x14ac:dyDescent="0.55000000000000004">
      <c r="O249" s="134"/>
      <c r="P249" s="114">
        <v>8</v>
      </c>
      <c r="Q249" s="138">
        <f t="shared" si="19"/>
        <v>82.686901784944382</v>
      </c>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31"/>
      <c r="AU249" s="131"/>
      <c r="AV249" s="131"/>
      <c r="AW249" s="131"/>
      <c r="AX249" s="131"/>
      <c r="AY249" s="131"/>
      <c r="AZ249" s="131"/>
    </row>
    <row r="250" spans="15:52" ht="16.5" customHeight="1" x14ac:dyDescent="0.55000000000000004">
      <c r="O250" s="134"/>
      <c r="P250" s="114">
        <v>9</v>
      </c>
      <c r="Q250" s="138">
        <f t="shared" si="19"/>
        <v>109.55936880227647</v>
      </c>
      <c r="R250" s="131"/>
      <c r="S250" s="131"/>
      <c r="T250" s="131"/>
      <c r="U250" s="131"/>
      <c r="V250" s="131"/>
      <c r="W250" s="131"/>
      <c r="X250" s="131"/>
      <c r="Y250" s="131"/>
      <c r="Z250" s="131"/>
      <c r="AA250" s="131"/>
      <c r="AB250" s="131"/>
      <c r="AC250" s="131"/>
      <c r="AD250" s="131"/>
      <c r="AE250" s="131"/>
      <c r="AF250" s="131"/>
      <c r="AG250" s="131"/>
      <c r="AH250" s="131"/>
      <c r="AI250" s="131"/>
      <c r="AJ250" s="131"/>
      <c r="AK250" s="131"/>
      <c r="AL250" s="131"/>
      <c r="AM250" s="131"/>
      <c r="AN250" s="131"/>
      <c r="AO250" s="131"/>
      <c r="AP250" s="131"/>
      <c r="AQ250" s="131"/>
      <c r="AR250" s="131"/>
      <c r="AS250" s="131"/>
      <c r="AT250" s="131"/>
      <c r="AU250" s="131"/>
      <c r="AV250" s="131"/>
      <c r="AW250" s="131"/>
      <c r="AX250" s="131"/>
      <c r="AY250" s="131"/>
      <c r="AZ250" s="131"/>
    </row>
    <row r="251" spans="15:52" ht="16.5" customHeight="1" x14ac:dyDescent="0.55000000000000004">
      <c r="O251" s="134"/>
      <c r="P251" s="114">
        <v>10</v>
      </c>
      <c r="Q251" s="138">
        <f t="shared" si="19"/>
        <v>108.58670345779083</v>
      </c>
      <c r="R251" s="131"/>
      <c r="S251" s="131"/>
      <c r="T251" s="131"/>
      <c r="U251" s="131"/>
      <c r="V251" s="131"/>
      <c r="W251" s="131"/>
      <c r="X251" s="131"/>
      <c r="Y251" s="131"/>
      <c r="Z251" s="131"/>
      <c r="AA251" s="131"/>
      <c r="AB251" s="131"/>
      <c r="AC251" s="131"/>
      <c r="AD251" s="131"/>
      <c r="AE251" s="131"/>
      <c r="AF251" s="131"/>
      <c r="AG251" s="131"/>
      <c r="AH251" s="131"/>
      <c r="AI251" s="131"/>
      <c r="AJ251" s="131"/>
      <c r="AK251" s="131"/>
      <c r="AL251" s="131"/>
      <c r="AM251" s="131"/>
      <c r="AN251" s="131"/>
      <c r="AO251" s="131"/>
      <c r="AP251" s="131"/>
      <c r="AQ251" s="131"/>
      <c r="AR251" s="131"/>
      <c r="AS251" s="131"/>
      <c r="AT251" s="131"/>
      <c r="AU251" s="131"/>
      <c r="AV251" s="131"/>
      <c r="AW251" s="131"/>
      <c r="AX251" s="131"/>
      <c r="AY251" s="131"/>
      <c r="AZ251" s="131"/>
    </row>
    <row r="252" spans="15:52" ht="16.5" customHeight="1" x14ac:dyDescent="0.55000000000000004">
      <c r="O252" s="134"/>
      <c r="P252" s="114">
        <v>11</v>
      </c>
      <c r="Q252" s="138">
        <f t="shared" si="19"/>
        <v>107.94515823057687</v>
      </c>
      <c r="R252" s="131"/>
      <c r="S252" s="131"/>
      <c r="T252" s="131"/>
      <c r="U252" s="131"/>
      <c r="V252" s="131"/>
      <c r="W252" s="131"/>
      <c r="X252" s="131"/>
      <c r="Y252" s="131"/>
      <c r="Z252" s="131"/>
      <c r="AA252" s="131"/>
      <c r="AB252" s="131"/>
      <c r="AC252" s="131"/>
      <c r="AD252" s="131"/>
      <c r="AE252" s="131"/>
      <c r="AF252" s="131"/>
      <c r="AG252" s="131"/>
      <c r="AH252" s="131"/>
      <c r="AI252" s="131"/>
      <c r="AJ252" s="131"/>
      <c r="AK252" s="131"/>
      <c r="AL252" s="131"/>
      <c r="AM252" s="131"/>
      <c r="AN252" s="131"/>
      <c r="AO252" s="131"/>
      <c r="AP252" s="131"/>
      <c r="AQ252" s="131"/>
      <c r="AR252" s="131"/>
      <c r="AS252" s="131"/>
      <c r="AT252" s="131"/>
      <c r="AU252" s="131"/>
      <c r="AV252" s="131"/>
      <c r="AW252" s="131"/>
      <c r="AX252" s="131"/>
      <c r="AY252" s="131"/>
      <c r="AZ252" s="131"/>
    </row>
    <row r="253" spans="15:52" ht="16.5" customHeight="1" thickBot="1" x14ac:dyDescent="0.6">
      <c r="O253" s="136"/>
      <c r="P253" s="115">
        <v>12</v>
      </c>
      <c r="Q253" s="138">
        <f t="shared" si="19"/>
        <v>97.276881952229033</v>
      </c>
      <c r="R253" s="131"/>
      <c r="S253" s="131"/>
      <c r="T253" s="131"/>
      <c r="U253" s="131"/>
      <c r="V253" s="131"/>
      <c r="W253" s="131"/>
      <c r="X253" s="131"/>
      <c r="Y253" s="131"/>
      <c r="Z253" s="131"/>
      <c r="AA253" s="131"/>
      <c r="AB253" s="131"/>
      <c r="AC253" s="131"/>
      <c r="AD253" s="131"/>
      <c r="AE253" s="131"/>
      <c r="AF253" s="131"/>
      <c r="AG253" s="131"/>
      <c r="AH253" s="131"/>
      <c r="AI253" s="131"/>
      <c r="AJ253" s="131"/>
      <c r="AK253" s="131"/>
      <c r="AL253" s="131"/>
      <c r="AM253" s="131"/>
      <c r="AN253" s="131"/>
      <c r="AO253" s="131"/>
      <c r="AP253" s="131"/>
      <c r="AQ253" s="131"/>
      <c r="AR253" s="131"/>
      <c r="AS253" s="131"/>
      <c r="AT253" s="131"/>
      <c r="AU253" s="131"/>
      <c r="AV253" s="131"/>
      <c r="AW253" s="131"/>
      <c r="AX253" s="131"/>
      <c r="AY253" s="131"/>
      <c r="AZ253" s="131"/>
    </row>
    <row r="254" spans="15:52" ht="16.5" customHeight="1" x14ac:dyDescent="0.55000000000000004">
      <c r="O254" s="132">
        <v>2010</v>
      </c>
      <c r="P254" s="112">
        <v>1</v>
      </c>
      <c r="Q254" s="138">
        <f t="shared" ref="Q254:Q265" si="20">AL2</f>
        <v>94.156807906454034</v>
      </c>
      <c r="R254" s="131"/>
      <c r="S254" s="131"/>
      <c r="T254" s="131"/>
      <c r="U254" s="131"/>
      <c r="V254" s="131"/>
      <c r="W254" s="131"/>
      <c r="X254" s="131"/>
      <c r="Y254" s="131"/>
      <c r="Z254" s="131"/>
      <c r="AA254" s="131"/>
      <c r="AB254" s="131"/>
      <c r="AC254" s="131"/>
      <c r="AD254" s="131"/>
      <c r="AE254" s="131"/>
      <c r="AF254" s="131"/>
      <c r="AG254" s="131"/>
      <c r="AH254" s="131"/>
      <c r="AI254" s="131"/>
      <c r="AJ254" s="131"/>
      <c r="AK254" s="131"/>
      <c r="AL254" s="131"/>
      <c r="AM254" s="131"/>
      <c r="AN254" s="131"/>
      <c r="AO254" s="131"/>
      <c r="AP254" s="131"/>
      <c r="AQ254" s="131"/>
      <c r="AR254" s="131"/>
      <c r="AS254" s="131"/>
      <c r="AT254" s="131"/>
      <c r="AU254" s="131"/>
      <c r="AV254" s="131"/>
      <c r="AW254" s="131"/>
      <c r="AX254" s="131"/>
      <c r="AY254" s="131"/>
      <c r="AZ254" s="131"/>
    </row>
    <row r="255" spans="15:52" ht="16.5" customHeight="1" x14ac:dyDescent="0.55000000000000004">
      <c r="O255" s="134"/>
      <c r="P255" s="114">
        <v>2</v>
      </c>
      <c r="Q255" s="138">
        <f t="shared" si="20"/>
        <v>102.04267220301469</v>
      </c>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31"/>
      <c r="AU255" s="131"/>
      <c r="AV255" s="131"/>
      <c r="AW255" s="131"/>
      <c r="AX255" s="131"/>
      <c r="AY255" s="131"/>
      <c r="AZ255" s="131"/>
    </row>
    <row r="256" spans="15:52" ht="16.5" customHeight="1" x14ac:dyDescent="0.55000000000000004">
      <c r="O256" s="134"/>
      <c r="P256" s="114">
        <v>3</v>
      </c>
      <c r="Q256" s="138">
        <f t="shared" si="20"/>
        <v>110.38151042783733</v>
      </c>
      <c r="R256" s="131"/>
      <c r="S256" s="131"/>
      <c r="T256" s="131"/>
      <c r="U256" s="131"/>
      <c r="V256" s="131"/>
      <c r="W256" s="131"/>
      <c r="X256" s="131"/>
      <c r="Y256" s="131"/>
      <c r="Z256" s="131"/>
      <c r="AA256" s="131"/>
      <c r="AB256" s="131"/>
      <c r="AC256" s="131"/>
      <c r="AD256" s="131"/>
      <c r="AE256" s="131"/>
      <c r="AF256" s="131"/>
      <c r="AG256" s="131"/>
      <c r="AH256" s="131"/>
      <c r="AI256" s="131"/>
      <c r="AJ256" s="131"/>
      <c r="AK256" s="131"/>
      <c r="AL256" s="131"/>
      <c r="AM256" s="131"/>
      <c r="AN256" s="131"/>
      <c r="AO256" s="131"/>
      <c r="AP256" s="131"/>
      <c r="AQ256" s="131"/>
      <c r="AR256" s="131"/>
      <c r="AS256" s="131"/>
      <c r="AT256" s="131"/>
      <c r="AU256" s="131"/>
      <c r="AV256" s="131"/>
      <c r="AW256" s="131"/>
      <c r="AX256" s="131"/>
      <c r="AY256" s="131"/>
      <c r="AZ256" s="131"/>
    </row>
    <row r="257" spans="15:52" ht="16.5" customHeight="1" x14ac:dyDescent="0.55000000000000004">
      <c r="O257" s="134"/>
      <c r="P257" s="114">
        <v>4</v>
      </c>
      <c r="Q257" s="138">
        <f t="shared" si="20"/>
        <v>91.624271852989381</v>
      </c>
      <c r="R257" s="131"/>
      <c r="S257" s="131"/>
      <c r="T257" s="131"/>
      <c r="U257" s="131"/>
      <c r="V257" s="131"/>
      <c r="W257" s="131"/>
      <c r="X257" s="131"/>
      <c r="Y257" s="131"/>
      <c r="Z257" s="131"/>
      <c r="AA257" s="131"/>
      <c r="AB257" s="131"/>
      <c r="AC257" s="131"/>
      <c r="AD257" s="131"/>
      <c r="AE257" s="131"/>
      <c r="AF257" s="131"/>
      <c r="AG257" s="131"/>
      <c r="AH257" s="131"/>
      <c r="AI257" s="131"/>
      <c r="AJ257" s="131"/>
      <c r="AK257" s="131"/>
      <c r="AL257" s="131"/>
      <c r="AM257" s="131"/>
      <c r="AN257" s="131"/>
      <c r="AO257" s="131"/>
      <c r="AP257" s="131"/>
      <c r="AQ257" s="131"/>
      <c r="AR257" s="131"/>
      <c r="AS257" s="131"/>
      <c r="AT257" s="131"/>
      <c r="AU257" s="131"/>
      <c r="AV257" s="131"/>
      <c r="AW257" s="131"/>
      <c r="AX257" s="131"/>
      <c r="AY257" s="131"/>
      <c r="AZ257" s="131"/>
    </row>
    <row r="258" spans="15:52" ht="16.5" customHeight="1" x14ac:dyDescent="0.55000000000000004">
      <c r="O258" s="134"/>
      <c r="P258" s="114">
        <v>5</v>
      </c>
      <c r="Q258" s="138">
        <f t="shared" si="20"/>
        <v>88.082839322941254</v>
      </c>
      <c r="R258" s="131"/>
      <c r="S258" s="131"/>
      <c r="T258" s="131"/>
      <c r="U258" s="131"/>
      <c r="V258" s="131"/>
      <c r="W258" s="131"/>
      <c r="X258" s="131"/>
      <c r="Y258" s="131"/>
      <c r="Z258" s="131"/>
      <c r="AA258" s="131"/>
      <c r="AB258" s="131"/>
      <c r="AC258" s="131"/>
      <c r="AD258" s="131"/>
      <c r="AE258" s="131"/>
      <c r="AF258" s="131"/>
      <c r="AG258" s="131"/>
      <c r="AH258" s="131"/>
      <c r="AI258" s="131"/>
      <c r="AJ258" s="131"/>
      <c r="AK258" s="131"/>
      <c r="AL258" s="131"/>
      <c r="AM258" s="131"/>
      <c r="AN258" s="131"/>
      <c r="AO258" s="131"/>
      <c r="AP258" s="131"/>
      <c r="AQ258" s="131"/>
      <c r="AR258" s="131"/>
      <c r="AS258" s="131"/>
      <c r="AT258" s="131"/>
      <c r="AU258" s="131"/>
      <c r="AV258" s="131"/>
      <c r="AW258" s="131"/>
      <c r="AX258" s="131"/>
      <c r="AY258" s="131"/>
      <c r="AZ258" s="131"/>
    </row>
    <row r="259" spans="15:52" ht="16.5" customHeight="1" x14ac:dyDescent="0.55000000000000004">
      <c r="O259" s="134"/>
      <c r="P259" s="114">
        <v>6</v>
      </c>
      <c r="Q259" s="138">
        <f t="shared" si="20"/>
        <v>104.99729759872346</v>
      </c>
      <c r="R259" s="131"/>
      <c r="S259" s="131"/>
      <c r="T259" s="131"/>
      <c r="U259" s="131"/>
      <c r="V259" s="131"/>
      <c r="W259" s="131"/>
      <c r="X259" s="131"/>
      <c r="Y259" s="131"/>
      <c r="Z259" s="131"/>
      <c r="AA259" s="131"/>
      <c r="AB259" s="131"/>
      <c r="AC259" s="131"/>
      <c r="AD259" s="131"/>
      <c r="AE259" s="131"/>
      <c r="AF259" s="131"/>
      <c r="AG259" s="131"/>
      <c r="AH259" s="131"/>
      <c r="AI259" s="131"/>
      <c r="AJ259" s="131"/>
      <c r="AK259" s="131"/>
      <c r="AL259" s="131"/>
      <c r="AM259" s="131"/>
      <c r="AN259" s="131"/>
      <c r="AO259" s="131"/>
      <c r="AP259" s="131"/>
      <c r="AQ259" s="131"/>
      <c r="AR259" s="131"/>
      <c r="AS259" s="131"/>
      <c r="AT259" s="131"/>
      <c r="AU259" s="131"/>
      <c r="AV259" s="131"/>
      <c r="AW259" s="131"/>
      <c r="AX259" s="131"/>
      <c r="AY259" s="131"/>
      <c r="AZ259" s="131"/>
    </row>
    <row r="260" spans="15:52" ht="16.5" customHeight="1" x14ac:dyDescent="0.55000000000000004">
      <c r="O260" s="134"/>
      <c r="P260" s="114">
        <v>7</v>
      </c>
      <c r="Q260" s="138">
        <f t="shared" si="20"/>
        <v>104.50314422243767</v>
      </c>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1"/>
      <c r="AP260" s="131"/>
      <c r="AQ260" s="131"/>
      <c r="AR260" s="131"/>
      <c r="AS260" s="131"/>
      <c r="AT260" s="131"/>
      <c r="AU260" s="131"/>
      <c r="AV260" s="131"/>
      <c r="AW260" s="131"/>
      <c r="AX260" s="131"/>
      <c r="AY260" s="131"/>
      <c r="AZ260" s="131"/>
    </row>
    <row r="261" spans="15:52" ht="16.5" customHeight="1" x14ac:dyDescent="0.55000000000000004">
      <c r="O261" s="134"/>
      <c r="P261" s="114">
        <v>8</v>
      </c>
      <c r="Q261" s="138">
        <f t="shared" si="20"/>
        <v>83.110420974065519</v>
      </c>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1"/>
      <c r="AQ261" s="131"/>
      <c r="AR261" s="131"/>
      <c r="AS261" s="131"/>
      <c r="AT261" s="131"/>
      <c r="AU261" s="131"/>
      <c r="AV261" s="131"/>
      <c r="AW261" s="131"/>
      <c r="AX261" s="131"/>
      <c r="AY261" s="131"/>
      <c r="AZ261" s="131"/>
    </row>
    <row r="262" spans="15:52" ht="16.5" customHeight="1" x14ac:dyDescent="0.55000000000000004">
      <c r="O262" s="134"/>
      <c r="P262" s="114">
        <v>9</v>
      </c>
      <c r="Q262" s="138">
        <f t="shared" si="20"/>
        <v>110.5874076679564</v>
      </c>
      <c r="R262" s="131"/>
      <c r="S262" s="131"/>
      <c r="T262" s="131"/>
      <c r="U262" s="131"/>
      <c r="V262" s="131"/>
      <c r="W262" s="131"/>
      <c r="X262" s="131"/>
      <c r="Y262" s="131"/>
      <c r="Z262" s="131"/>
      <c r="AA262" s="131"/>
      <c r="AB262" s="131"/>
      <c r="AC262" s="131"/>
      <c r="AD262" s="131"/>
      <c r="AE262" s="131"/>
      <c r="AF262" s="131"/>
      <c r="AG262" s="131"/>
      <c r="AH262" s="131"/>
      <c r="AI262" s="131"/>
      <c r="AJ262" s="131"/>
      <c r="AK262" s="131"/>
      <c r="AL262" s="131"/>
      <c r="AM262" s="131"/>
      <c r="AN262" s="131"/>
      <c r="AO262" s="131"/>
      <c r="AP262" s="131"/>
      <c r="AQ262" s="131"/>
      <c r="AR262" s="131"/>
      <c r="AS262" s="131"/>
      <c r="AT262" s="131"/>
      <c r="AU262" s="131"/>
      <c r="AV262" s="131"/>
      <c r="AW262" s="131"/>
      <c r="AX262" s="131"/>
      <c r="AY262" s="131"/>
      <c r="AZ262" s="131"/>
    </row>
    <row r="263" spans="15:52" ht="16.5" customHeight="1" x14ac:dyDescent="0.55000000000000004">
      <c r="O263" s="134"/>
      <c r="P263" s="114">
        <v>10</v>
      </c>
      <c r="Q263" s="138">
        <f t="shared" si="20"/>
        <v>106.84007789778919</v>
      </c>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c r="AM263" s="131"/>
      <c r="AN263" s="131"/>
      <c r="AO263" s="131"/>
      <c r="AP263" s="131"/>
      <c r="AQ263" s="131"/>
      <c r="AR263" s="131"/>
      <c r="AS263" s="131"/>
      <c r="AT263" s="131"/>
      <c r="AU263" s="131"/>
      <c r="AV263" s="131"/>
      <c r="AW263" s="131"/>
      <c r="AX263" s="131"/>
      <c r="AY263" s="131"/>
      <c r="AZ263" s="131"/>
    </row>
    <row r="264" spans="15:52" ht="16.5" customHeight="1" x14ac:dyDescent="0.55000000000000004">
      <c r="O264" s="134"/>
      <c r="P264" s="114">
        <v>11</v>
      </c>
      <c r="Q264" s="138">
        <f t="shared" si="20"/>
        <v>106.97391110386658</v>
      </c>
      <c r="R264" s="131"/>
      <c r="S264" s="131"/>
      <c r="T264" s="131"/>
      <c r="U264" s="131"/>
      <c r="V264" s="131"/>
      <c r="W264" s="131"/>
      <c r="X264" s="131"/>
      <c r="Y264" s="131"/>
      <c r="Z264" s="131"/>
      <c r="AA264" s="131"/>
      <c r="AB264" s="131"/>
      <c r="AC264" s="131"/>
      <c r="AD264" s="131"/>
      <c r="AE264" s="131"/>
      <c r="AF264" s="131"/>
      <c r="AG264" s="131"/>
      <c r="AH264" s="131"/>
      <c r="AI264" s="131"/>
      <c r="AJ264" s="131"/>
      <c r="AK264" s="131"/>
      <c r="AL264" s="131"/>
      <c r="AM264" s="131"/>
      <c r="AN264" s="131"/>
      <c r="AO264" s="131"/>
      <c r="AP264" s="131"/>
      <c r="AQ264" s="131"/>
      <c r="AR264" s="131"/>
      <c r="AS264" s="131"/>
      <c r="AT264" s="131"/>
      <c r="AU264" s="131"/>
      <c r="AV264" s="131"/>
      <c r="AW264" s="131"/>
      <c r="AX264" s="131"/>
      <c r="AY264" s="131"/>
      <c r="AZ264" s="131"/>
    </row>
    <row r="265" spans="15:52" ht="16.5" customHeight="1" thickBot="1" x14ac:dyDescent="0.6">
      <c r="O265" s="136"/>
      <c r="P265" s="115">
        <v>12</v>
      </c>
      <c r="Q265" s="138">
        <f t="shared" si="20"/>
        <v>96.699638821924623</v>
      </c>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1"/>
      <c r="AN265" s="131"/>
      <c r="AO265" s="131"/>
      <c r="AP265" s="131"/>
      <c r="AQ265" s="131"/>
      <c r="AR265" s="131"/>
      <c r="AS265" s="131"/>
      <c r="AT265" s="131"/>
      <c r="AU265" s="131"/>
      <c r="AV265" s="131"/>
      <c r="AW265" s="131"/>
      <c r="AX265" s="131"/>
      <c r="AY265" s="131"/>
      <c r="AZ265" s="131"/>
    </row>
    <row r="266" spans="15:52" ht="16.5" customHeight="1" x14ac:dyDescent="0.55000000000000004">
      <c r="O266" s="132">
        <v>2011</v>
      </c>
      <c r="P266" s="112">
        <v>1</v>
      </c>
      <c r="Q266" s="138">
        <f t="shared" ref="Q266:Q277" si="21">AM2</f>
        <v>94.328917575410557</v>
      </c>
      <c r="R266" s="131"/>
      <c r="S266" s="131"/>
      <c r="T266" s="131"/>
      <c r="U266" s="131"/>
      <c r="V266" s="131"/>
      <c r="W266" s="131"/>
      <c r="X266" s="131"/>
      <c r="Y266" s="131"/>
      <c r="Z266" s="131"/>
      <c r="AA266" s="131"/>
      <c r="AB266" s="131"/>
      <c r="AC266" s="131"/>
      <c r="AD266" s="131"/>
      <c r="AE266" s="131"/>
      <c r="AF266" s="131"/>
      <c r="AG266" s="131"/>
      <c r="AH266" s="131"/>
      <c r="AI266" s="131"/>
      <c r="AJ266" s="131"/>
      <c r="AK266" s="131"/>
      <c r="AL266" s="131"/>
      <c r="AM266" s="131"/>
      <c r="AN266" s="131"/>
      <c r="AO266" s="131"/>
      <c r="AP266" s="131"/>
      <c r="AQ266" s="131"/>
      <c r="AR266" s="131"/>
      <c r="AS266" s="131"/>
      <c r="AT266" s="131"/>
      <c r="AU266" s="131"/>
      <c r="AV266" s="131"/>
      <c r="AW266" s="131"/>
      <c r="AX266" s="131"/>
      <c r="AY266" s="131"/>
      <c r="AZ266" s="131"/>
    </row>
    <row r="267" spans="15:52" ht="16.5" customHeight="1" x14ac:dyDescent="0.55000000000000004">
      <c r="O267" s="134"/>
      <c r="P267" s="114">
        <v>2</v>
      </c>
      <c r="Q267" s="138">
        <f t="shared" si="21"/>
        <v>103.10491112094319</v>
      </c>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c r="AM267" s="131"/>
      <c r="AN267" s="131"/>
      <c r="AO267" s="131"/>
      <c r="AP267" s="131"/>
      <c r="AQ267" s="131"/>
      <c r="AR267" s="131"/>
      <c r="AS267" s="131"/>
      <c r="AT267" s="131"/>
      <c r="AU267" s="131"/>
      <c r="AV267" s="131"/>
      <c r="AW267" s="131"/>
      <c r="AX267" s="131"/>
      <c r="AY267" s="131"/>
      <c r="AZ267" s="131"/>
    </row>
    <row r="268" spans="15:52" ht="16.5" customHeight="1" x14ac:dyDescent="0.55000000000000004">
      <c r="O268" s="134"/>
      <c r="P268" s="114">
        <v>3</v>
      </c>
      <c r="Q268" s="138">
        <f t="shared" si="21"/>
        <v>105.15576607760977</v>
      </c>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c r="AM268" s="131"/>
      <c r="AN268" s="131"/>
      <c r="AO268" s="131"/>
      <c r="AP268" s="131"/>
      <c r="AQ268" s="131"/>
      <c r="AR268" s="131"/>
      <c r="AS268" s="131"/>
      <c r="AT268" s="131"/>
      <c r="AU268" s="131"/>
      <c r="AV268" s="131"/>
      <c r="AW268" s="131"/>
      <c r="AX268" s="131"/>
      <c r="AY268" s="131"/>
      <c r="AZ268" s="131"/>
    </row>
    <row r="269" spans="15:52" ht="16.5" customHeight="1" x14ac:dyDescent="0.55000000000000004">
      <c r="O269" s="134"/>
      <c r="P269" s="114">
        <v>4</v>
      </c>
      <c r="Q269" s="138">
        <f t="shared" si="21"/>
        <v>86.521094136324592</v>
      </c>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1"/>
      <c r="AN269" s="131"/>
      <c r="AO269" s="131"/>
      <c r="AP269" s="131"/>
      <c r="AQ269" s="131"/>
      <c r="AR269" s="131"/>
      <c r="AS269" s="131"/>
      <c r="AT269" s="131"/>
      <c r="AU269" s="131"/>
      <c r="AV269" s="131"/>
      <c r="AW269" s="131"/>
      <c r="AX269" s="131"/>
      <c r="AY269" s="131"/>
      <c r="AZ269" s="131"/>
    </row>
    <row r="270" spans="15:52" ht="16.5" customHeight="1" x14ac:dyDescent="0.55000000000000004">
      <c r="O270" s="134"/>
      <c r="P270" s="114">
        <v>5</v>
      </c>
      <c r="Q270" s="138">
        <f t="shared" si="21"/>
        <v>85.698670067407534</v>
      </c>
      <c r="R270" s="131"/>
      <c r="S270" s="131"/>
      <c r="T270" s="131"/>
      <c r="U270" s="131"/>
      <c r="V270" s="131"/>
      <c r="W270" s="131"/>
      <c r="X270" s="131"/>
      <c r="Y270" s="131"/>
      <c r="Z270" s="131"/>
      <c r="AA270" s="131"/>
      <c r="AB270" s="131"/>
      <c r="AC270" s="131"/>
      <c r="AD270" s="131"/>
      <c r="AE270" s="131"/>
      <c r="AF270" s="131"/>
      <c r="AG270" s="131"/>
      <c r="AH270" s="131"/>
      <c r="AI270" s="131"/>
      <c r="AJ270" s="131"/>
      <c r="AK270" s="131"/>
      <c r="AL270" s="131"/>
      <c r="AM270" s="131"/>
      <c r="AN270" s="131"/>
      <c r="AO270" s="131"/>
      <c r="AP270" s="131"/>
      <c r="AQ270" s="131"/>
      <c r="AR270" s="131"/>
      <c r="AS270" s="131"/>
      <c r="AT270" s="131"/>
      <c r="AU270" s="131"/>
      <c r="AV270" s="131"/>
      <c r="AW270" s="131"/>
      <c r="AX270" s="131"/>
      <c r="AY270" s="131"/>
      <c r="AZ270" s="131"/>
    </row>
    <row r="271" spans="15:52" ht="16.5" customHeight="1" x14ac:dyDescent="0.55000000000000004">
      <c r="O271" s="134"/>
      <c r="P271" s="114">
        <v>6</v>
      </c>
      <c r="Q271" s="138">
        <f t="shared" si="21"/>
        <v>105.44725815266898</v>
      </c>
      <c r="R271" s="131"/>
      <c r="S271" s="131"/>
      <c r="T271" s="131"/>
      <c r="U271" s="131"/>
      <c r="V271" s="131"/>
      <c r="W271" s="131"/>
      <c r="X271" s="131"/>
      <c r="Y271" s="131"/>
      <c r="Z271" s="131"/>
      <c r="AA271" s="131"/>
      <c r="AB271" s="131"/>
      <c r="AC271" s="131"/>
      <c r="AD271" s="131"/>
      <c r="AE271" s="131"/>
      <c r="AF271" s="131"/>
      <c r="AG271" s="131"/>
      <c r="AH271" s="131"/>
      <c r="AI271" s="131"/>
      <c r="AJ271" s="131"/>
      <c r="AK271" s="131"/>
      <c r="AL271" s="131"/>
      <c r="AM271" s="131"/>
      <c r="AN271" s="131"/>
      <c r="AO271" s="131"/>
      <c r="AP271" s="131"/>
      <c r="AQ271" s="131"/>
      <c r="AR271" s="131"/>
      <c r="AS271" s="131"/>
      <c r="AT271" s="131"/>
      <c r="AU271" s="131"/>
      <c r="AV271" s="131"/>
      <c r="AW271" s="131"/>
      <c r="AX271" s="131"/>
      <c r="AY271" s="131"/>
      <c r="AZ271" s="131"/>
    </row>
    <row r="272" spans="15:52" ht="16.5" customHeight="1" x14ac:dyDescent="0.55000000000000004">
      <c r="O272" s="134"/>
      <c r="P272" s="114">
        <v>7</v>
      </c>
      <c r="Q272" s="138">
        <f t="shared" si="21"/>
        <v>105.07248262759285</v>
      </c>
      <c r="R272" s="131"/>
      <c r="S272" s="131"/>
      <c r="T272" s="131"/>
      <c r="U272" s="131"/>
      <c r="V272" s="131"/>
      <c r="W272" s="131"/>
      <c r="X272" s="131"/>
      <c r="Y272" s="131"/>
      <c r="Z272" s="131"/>
      <c r="AA272" s="131"/>
      <c r="AB272" s="131"/>
      <c r="AC272" s="131"/>
      <c r="AD272" s="131"/>
      <c r="AE272" s="131"/>
      <c r="AF272" s="131"/>
      <c r="AG272" s="131"/>
      <c r="AH272" s="131"/>
      <c r="AI272" s="131"/>
      <c r="AJ272" s="131"/>
      <c r="AK272" s="131"/>
      <c r="AL272" s="131"/>
      <c r="AM272" s="131"/>
      <c r="AN272" s="131"/>
      <c r="AO272" s="131"/>
      <c r="AP272" s="131"/>
      <c r="AQ272" s="131"/>
      <c r="AR272" s="131"/>
      <c r="AS272" s="131"/>
      <c r="AT272" s="131"/>
      <c r="AU272" s="131"/>
      <c r="AV272" s="131"/>
      <c r="AW272" s="131"/>
      <c r="AX272" s="131"/>
      <c r="AY272" s="131"/>
      <c r="AZ272" s="131"/>
    </row>
    <row r="273" spans="15:52" ht="16.5" customHeight="1" x14ac:dyDescent="0.55000000000000004">
      <c r="O273" s="134"/>
      <c r="P273" s="114">
        <v>8</v>
      </c>
      <c r="Q273" s="138">
        <f t="shared" si="21"/>
        <v>85.490461442365259</v>
      </c>
      <c r="R273" s="131"/>
      <c r="S273" s="131"/>
      <c r="T273" s="131"/>
      <c r="U273" s="131"/>
      <c r="V273" s="131"/>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31"/>
      <c r="AU273" s="131"/>
      <c r="AV273" s="131"/>
      <c r="AW273" s="131"/>
      <c r="AX273" s="131"/>
      <c r="AY273" s="131"/>
      <c r="AZ273" s="131"/>
    </row>
    <row r="274" spans="15:52" ht="16.5" customHeight="1" x14ac:dyDescent="0.55000000000000004">
      <c r="O274" s="134"/>
      <c r="P274" s="114">
        <v>9</v>
      </c>
      <c r="Q274" s="138">
        <f t="shared" si="21"/>
        <v>112.56799312911539</v>
      </c>
      <c r="R274" s="131"/>
      <c r="S274" s="131"/>
      <c r="T274" s="131"/>
      <c r="U274" s="131"/>
      <c r="V274" s="131"/>
      <c r="W274" s="131"/>
      <c r="X274" s="131"/>
      <c r="Y274" s="131"/>
      <c r="Z274" s="131"/>
      <c r="AA274" s="131"/>
      <c r="AB274" s="131"/>
      <c r="AC274" s="131"/>
      <c r="AD274" s="131"/>
      <c r="AE274" s="131"/>
      <c r="AF274" s="131"/>
      <c r="AG274" s="131"/>
      <c r="AH274" s="131"/>
      <c r="AI274" s="131"/>
      <c r="AJ274" s="131"/>
      <c r="AK274" s="131"/>
      <c r="AL274" s="131"/>
      <c r="AM274" s="131"/>
      <c r="AN274" s="131"/>
      <c r="AO274" s="131"/>
      <c r="AP274" s="131"/>
      <c r="AQ274" s="131"/>
      <c r="AR274" s="131"/>
      <c r="AS274" s="131"/>
      <c r="AT274" s="131"/>
      <c r="AU274" s="131"/>
      <c r="AV274" s="131"/>
      <c r="AW274" s="131"/>
      <c r="AX274" s="131"/>
      <c r="AY274" s="131"/>
      <c r="AZ274" s="131"/>
    </row>
    <row r="275" spans="15:52" ht="16.5" customHeight="1" x14ac:dyDescent="0.55000000000000004">
      <c r="O275" s="134"/>
      <c r="P275" s="114">
        <v>10</v>
      </c>
      <c r="Q275" s="138">
        <f t="shared" si="21"/>
        <v>108.74736485958933</v>
      </c>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31"/>
      <c r="AU275" s="131"/>
      <c r="AV275" s="131"/>
      <c r="AW275" s="131"/>
      <c r="AX275" s="131"/>
      <c r="AY275" s="131"/>
      <c r="AZ275" s="131"/>
    </row>
    <row r="276" spans="15:52" ht="16.5" customHeight="1" x14ac:dyDescent="0.55000000000000004">
      <c r="O276" s="134"/>
      <c r="P276" s="114">
        <v>11</v>
      </c>
      <c r="Q276" s="138">
        <f t="shared" si="21"/>
        <v>108.69531270332872</v>
      </c>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31"/>
      <c r="AU276" s="131"/>
      <c r="AV276" s="131"/>
      <c r="AW276" s="131"/>
      <c r="AX276" s="131"/>
      <c r="AY276" s="131"/>
      <c r="AZ276" s="131"/>
    </row>
    <row r="277" spans="15:52" ht="16.5" customHeight="1" thickBot="1" x14ac:dyDescent="0.6">
      <c r="O277" s="136"/>
      <c r="P277" s="115">
        <v>12</v>
      </c>
      <c r="Q277" s="138">
        <f t="shared" si="21"/>
        <v>99.169768107643861</v>
      </c>
      <c r="R277" s="131"/>
      <c r="S277" s="131"/>
      <c r="T277" s="131"/>
      <c r="U277" s="131"/>
      <c r="V277" s="131"/>
      <c r="W277" s="131"/>
      <c r="X277" s="131"/>
      <c r="Y277" s="131"/>
      <c r="Z277" s="131"/>
      <c r="AA277" s="131"/>
      <c r="AB277" s="131"/>
      <c r="AC277" s="131"/>
      <c r="AD277" s="131"/>
      <c r="AE277" s="131"/>
      <c r="AF277" s="131"/>
      <c r="AG277" s="131"/>
      <c r="AH277" s="131"/>
      <c r="AI277" s="131"/>
      <c r="AJ277" s="131"/>
      <c r="AK277" s="131"/>
      <c r="AL277" s="131"/>
      <c r="AM277" s="131"/>
      <c r="AN277" s="131"/>
      <c r="AO277" s="131"/>
      <c r="AP277" s="131"/>
      <c r="AQ277" s="131"/>
      <c r="AR277" s="131"/>
      <c r="AS277" s="131"/>
      <c r="AT277" s="131"/>
      <c r="AU277" s="131"/>
      <c r="AV277" s="131"/>
      <c r="AW277" s="131"/>
      <c r="AX277" s="131"/>
      <c r="AY277" s="131"/>
      <c r="AZ277" s="131"/>
    </row>
    <row r="278" spans="15:52" ht="16.5" customHeight="1" x14ac:dyDescent="0.55000000000000004">
      <c r="O278" s="132">
        <v>2012</v>
      </c>
      <c r="P278" s="112">
        <v>1</v>
      </c>
      <c r="Q278" s="138">
        <f t="shared" ref="Q278:Q289" si="22">AN2</f>
        <v>95.232319381752347</v>
      </c>
      <c r="R278" s="131"/>
      <c r="S278" s="131"/>
      <c r="T278" s="131"/>
      <c r="U278" s="131"/>
      <c r="V278" s="131"/>
      <c r="W278" s="131"/>
      <c r="X278" s="131"/>
      <c r="Y278" s="131"/>
      <c r="Z278" s="131"/>
      <c r="AA278" s="131"/>
      <c r="AB278" s="131"/>
      <c r="AC278" s="131"/>
      <c r="AD278" s="131"/>
      <c r="AE278" s="131"/>
      <c r="AF278" s="131"/>
      <c r="AG278" s="131"/>
      <c r="AH278" s="131"/>
      <c r="AI278" s="131"/>
      <c r="AJ278" s="131"/>
      <c r="AK278" s="131"/>
      <c r="AL278" s="131"/>
      <c r="AM278" s="131"/>
      <c r="AN278" s="131"/>
      <c r="AO278" s="131"/>
      <c r="AP278" s="131"/>
      <c r="AQ278" s="131"/>
      <c r="AR278" s="131"/>
      <c r="AS278" s="131"/>
      <c r="AT278" s="131"/>
      <c r="AU278" s="131"/>
      <c r="AV278" s="131"/>
      <c r="AW278" s="131"/>
      <c r="AX278" s="131"/>
      <c r="AY278" s="131"/>
      <c r="AZ278" s="131"/>
    </row>
    <row r="279" spans="15:52" ht="16.5" customHeight="1" x14ac:dyDescent="0.55000000000000004">
      <c r="O279" s="134"/>
      <c r="P279" s="114">
        <v>2</v>
      </c>
      <c r="Q279" s="138">
        <f t="shared" si="22"/>
        <v>104.48524124307981</v>
      </c>
      <c r="R279" s="131"/>
      <c r="S279" s="131"/>
      <c r="T279" s="131"/>
      <c r="U279" s="131"/>
      <c r="V279" s="131"/>
      <c r="W279" s="131"/>
      <c r="X279" s="131"/>
      <c r="Y279" s="131"/>
      <c r="Z279" s="131"/>
      <c r="AA279" s="131"/>
      <c r="AB279" s="131"/>
      <c r="AC279" s="131"/>
      <c r="AD279" s="131"/>
      <c r="AE279" s="131"/>
      <c r="AF279" s="131"/>
      <c r="AG279" s="131"/>
      <c r="AH279" s="131"/>
      <c r="AI279" s="131"/>
      <c r="AJ279" s="131"/>
      <c r="AK279" s="131"/>
      <c r="AL279" s="131"/>
      <c r="AM279" s="131"/>
      <c r="AN279" s="131"/>
      <c r="AO279" s="131"/>
      <c r="AP279" s="131"/>
      <c r="AQ279" s="131"/>
      <c r="AR279" s="131"/>
      <c r="AS279" s="131"/>
      <c r="AT279" s="131"/>
      <c r="AU279" s="131"/>
      <c r="AV279" s="131"/>
      <c r="AW279" s="131"/>
      <c r="AX279" s="131"/>
      <c r="AY279" s="131"/>
      <c r="AZ279" s="131"/>
    </row>
    <row r="280" spans="15:52" ht="16.5" customHeight="1" x14ac:dyDescent="0.55000000000000004">
      <c r="O280" s="134"/>
      <c r="P280" s="114">
        <v>3</v>
      </c>
      <c r="Q280" s="138">
        <f t="shared" si="22"/>
        <v>105.57687809188809</v>
      </c>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31"/>
      <c r="AU280" s="131"/>
      <c r="AV280" s="131"/>
      <c r="AW280" s="131"/>
      <c r="AX280" s="131"/>
      <c r="AY280" s="131"/>
      <c r="AZ280" s="131"/>
    </row>
    <row r="281" spans="15:52" ht="16.5" customHeight="1" x14ac:dyDescent="0.55000000000000004">
      <c r="O281" s="134"/>
      <c r="P281" s="114">
        <v>4</v>
      </c>
      <c r="Q281" s="138">
        <f t="shared" si="22"/>
        <v>86.551207298372077</v>
      </c>
      <c r="R281" s="131"/>
      <c r="S281" s="131"/>
      <c r="T281" s="131"/>
      <c r="U281" s="131"/>
      <c r="V281" s="131"/>
      <c r="W281" s="131"/>
      <c r="X281" s="131"/>
      <c r="Y281" s="131"/>
      <c r="Z281" s="131"/>
      <c r="AA281" s="131"/>
      <c r="AB281" s="131"/>
      <c r="AC281" s="131"/>
      <c r="AD281" s="131"/>
      <c r="AE281" s="131"/>
      <c r="AF281" s="131"/>
      <c r="AG281" s="131"/>
      <c r="AH281" s="131"/>
      <c r="AI281" s="131"/>
      <c r="AJ281" s="131"/>
      <c r="AK281" s="131"/>
      <c r="AL281" s="131"/>
      <c r="AM281" s="131"/>
      <c r="AN281" s="131"/>
      <c r="AO281" s="131"/>
      <c r="AP281" s="131"/>
      <c r="AQ281" s="131"/>
      <c r="AR281" s="131"/>
      <c r="AS281" s="131"/>
      <c r="AT281" s="131"/>
      <c r="AU281" s="131"/>
      <c r="AV281" s="131"/>
      <c r="AW281" s="131"/>
      <c r="AX281" s="131"/>
      <c r="AY281" s="131"/>
      <c r="AZ281" s="131"/>
    </row>
    <row r="282" spans="15:52" ht="16.5" customHeight="1" x14ac:dyDescent="0.55000000000000004">
      <c r="O282" s="134"/>
      <c r="P282" s="114">
        <v>5</v>
      </c>
      <c r="Q282" s="138">
        <f t="shared" si="22"/>
        <v>86.738345043882077</v>
      </c>
      <c r="R282" s="131"/>
      <c r="S282" s="131"/>
      <c r="T282" s="131"/>
      <c r="U282" s="131"/>
      <c r="V282" s="131"/>
      <c r="W282" s="131"/>
      <c r="X282" s="131"/>
      <c r="Y282" s="131"/>
      <c r="Z282" s="131"/>
      <c r="AA282" s="131"/>
      <c r="AB282" s="131"/>
      <c r="AC282" s="131"/>
      <c r="AD282" s="131"/>
      <c r="AE282" s="131"/>
      <c r="AF282" s="131"/>
      <c r="AG282" s="131"/>
      <c r="AH282" s="131"/>
      <c r="AI282" s="131"/>
      <c r="AJ282" s="131"/>
      <c r="AK282" s="131"/>
      <c r="AL282" s="131"/>
      <c r="AM282" s="131"/>
      <c r="AN282" s="131"/>
      <c r="AO282" s="131"/>
      <c r="AP282" s="131"/>
      <c r="AQ282" s="131"/>
      <c r="AR282" s="131"/>
      <c r="AS282" s="131"/>
      <c r="AT282" s="131"/>
      <c r="AU282" s="131"/>
      <c r="AV282" s="131"/>
      <c r="AW282" s="131"/>
      <c r="AX282" s="131"/>
      <c r="AY282" s="131"/>
      <c r="AZ282" s="131"/>
    </row>
    <row r="283" spans="15:52" ht="16.5" customHeight="1" x14ac:dyDescent="0.55000000000000004">
      <c r="O283" s="134"/>
      <c r="P283" s="114">
        <v>6</v>
      </c>
      <c r="Q283" s="138">
        <f t="shared" si="22"/>
        <v>105.38974034637812</v>
      </c>
      <c r="R283" s="131"/>
      <c r="S283" s="131"/>
      <c r="T283" s="131"/>
      <c r="U283" s="131"/>
      <c r="V283" s="131"/>
      <c r="W283" s="131"/>
      <c r="X283" s="131"/>
      <c r="Y283" s="131"/>
      <c r="Z283" s="131"/>
      <c r="AA283" s="131"/>
      <c r="AB283" s="131"/>
      <c r="AC283" s="131"/>
      <c r="AD283" s="131"/>
      <c r="AE283" s="131"/>
      <c r="AF283" s="131"/>
      <c r="AG283" s="131"/>
      <c r="AH283" s="131"/>
      <c r="AI283" s="131"/>
      <c r="AJ283" s="131"/>
      <c r="AK283" s="131"/>
      <c r="AL283" s="131"/>
      <c r="AM283" s="131"/>
      <c r="AN283" s="131"/>
      <c r="AO283" s="131"/>
      <c r="AP283" s="131"/>
      <c r="AQ283" s="131"/>
      <c r="AR283" s="131"/>
      <c r="AS283" s="131"/>
      <c r="AT283" s="131"/>
      <c r="AU283" s="131"/>
      <c r="AV283" s="131"/>
      <c r="AW283" s="131"/>
      <c r="AX283" s="131"/>
      <c r="AY283" s="131"/>
      <c r="AZ283" s="131"/>
    </row>
    <row r="284" spans="15:52" ht="16.5" customHeight="1" x14ac:dyDescent="0.55000000000000004">
      <c r="O284" s="134"/>
      <c r="P284" s="114">
        <v>7</v>
      </c>
      <c r="Q284" s="138">
        <f t="shared" si="22"/>
        <v>105.81599854448422</v>
      </c>
      <c r="R284" s="131"/>
      <c r="S284" s="131"/>
      <c r="T284" s="131"/>
      <c r="U284" s="131"/>
      <c r="V284" s="131"/>
      <c r="W284" s="131"/>
      <c r="X284" s="131"/>
      <c r="Y284" s="131"/>
      <c r="Z284" s="131"/>
      <c r="AA284" s="131"/>
      <c r="AB284" s="131"/>
      <c r="AC284" s="131"/>
      <c r="AD284" s="131"/>
      <c r="AE284" s="131"/>
      <c r="AF284" s="131"/>
      <c r="AG284" s="131"/>
      <c r="AH284" s="131"/>
      <c r="AI284" s="131"/>
      <c r="AJ284" s="131"/>
      <c r="AK284" s="131"/>
      <c r="AL284" s="131"/>
      <c r="AM284" s="131"/>
      <c r="AN284" s="131"/>
      <c r="AO284" s="131"/>
      <c r="AP284" s="131"/>
      <c r="AQ284" s="131"/>
      <c r="AR284" s="131"/>
      <c r="AS284" s="131"/>
      <c r="AT284" s="131"/>
      <c r="AU284" s="131"/>
      <c r="AV284" s="131"/>
      <c r="AW284" s="131"/>
      <c r="AX284" s="131"/>
      <c r="AY284" s="131"/>
      <c r="AZ284" s="131"/>
    </row>
    <row r="285" spans="15:52" ht="16.5" customHeight="1" x14ac:dyDescent="0.55000000000000004">
      <c r="O285" s="134"/>
      <c r="P285" s="114">
        <v>8</v>
      </c>
      <c r="Q285" s="138">
        <f t="shared" si="22"/>
        <v>86.530414215537633</v>
      </c>
      <c r="R285" s="131"/>
      <c r="S285" s="131"/>
      <c r="T285" s="131"/>
      <c r="U285" s="131"/>
      <c r="V285" s="131"/>
      <c r="W285" s="131"/>
      <c r="X285" s="131"/>
      <c r="Y285" s="131"/>
      <c r="Z285" s="131"/>
      <c r="AA285" s="131"/>
      <c r="AB285" s="131"/>
      <c r="AC285" s="131"/>
      <c r="AD285" s="131"/>
      <c r="AE285" s="131"/>
      <c r="AF285" s="131"/>
      <c r="AG285" s="131"/>
      <c r="AH285" s="131"/>
      <c r="AI285" s="131"/>
      <c r="AJ285" s="131"/>
      <c r="AK285" s="131"/>
      <c r="AL285" s="131"/>
      <c r="AM285" s="131"/>
      <c r="AN285" s="131"/>
      <c r="AO285" s="131"/>
      <c r="AP285" s="131"/>
      <c r="AQ285" s="131"/>
      <c r="AR285" s="131"/>
      <c r="AS285" s="131"/>
      <c r="AT285" s="131"/>
      <c r="AU285" s="131"/>
      <c r="AV285" s="131"/>
      <c r="AW285" s="131"/>
      <c r="AX285" s="131"/>
      <c r="AY285" s="131"/>
      <c r="AZ285" s="131"/>
    </row>
    <row r="286" spans="15:52" ht="16.5" customHeight="1" x14ac:dyDescent="0.55000000000000004">
      <c r="O286" s="134"/>
      <c r="P286" s="114">
        <v>9</v>
      </c>
      <c r="Q286" s="138">
        <f t="shared" si="22"/>
        <v>110.39047676806186</v>
      </c>
      <c r="R286" s="131"/>
      <c r="S286" s="131"/>
      <c r="T286" s="131"/>
      <c r="U286" s="131"/>
      <c r="V286" s="131"/>
      <c r="W286" s="131"/>
      <c r="X286" s="131"/>
      <c r="Y286" s="131"/>
      <c r="Z286" s="131"/>
      <c r="AA286" s="131"/>
      <c r="AB286" s="131"/>
      <c r="AC286" s="131"/>
      <c r="AD286" s="131"/>
      <c r="AE286" s="131"/>
      <c r="AF286" s="131"/>
      <c r="AG286" s="131"/>
      <c r="AH286" s="131"/>
      <c r="AI286" s="131"/>
      <c r="AJ286" s="131"/>
      <c r="AK286" s="131"/>
      <c r="AL286" s="131"/>
      <c r="AM286" s="131"/>
      <c r="AN286" s="131"/>
      <c r="AO286" s="131"/>
      <c r="AP286" s="131"/>
      <c r="AQ286" s="131"/>
      <c r="AR286" s="131"/>
      <c r="AS286" s="131"/>
      <c r="AT286" s="131"/>
      <c r="AU286" s="131"/>
      <c r="AV286" s="131"/>
      <c r="AW286" s="131"/>
      <c r="AX286" s="131"/>
      <c r="AY286" s="131"/>
      <c r="AZ286" s="131"/>
    </row>
    <row r="287" spans="15:52" ht="16.5" customHeight="1" x14ac:dyDescent="0.55000000000000004">
      <c r="O287" s="134"/>
      <c r="P287" s="114">
        <v>10</v>
      </c>
      <c r="Q287" s="138">
        <f t="shared" si="22"/>
        <v>107.89530682792861</v>
      </c>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31"/>
      <c r="AU287" s="131"/>
      <c r="AV287" s="131"/>
      <c r="AW287" s="131"/>
      <c r="AX287" s="131"/>
      <c r="AY287" s="131"/>
      <c r="AZ287" s="131"/>
    </row>
    <row r="288" spans="15:52" ht="16.5" customHeight="1" x14ac:dyDescent="0.55000000000000004">
      <c r="O288" s="134"/>
      <c r="P288" s="114">
        <v>11</v>
      </c>
      <c r="Q288" s="138">
        <f t="shared" si="22"/>
        <v>107.01160080746475</v>
      </c>
      <c r="R288" s="131"/>
      <c r="S288" s="131"/>
      <c r="T288" s="131"/>
      <c r="U288" s="131"/>
      <c r="V288" s="131"/>
      <c r="W288" s="131"/>
      <c r="X288" s="131"/>
      <c r="Y288" s="131"/>
      <c r="Z288" s="131"/>
      <c r="AA288" s="131"/>
      <c r="AB288" s="131"/>
      <c r="AC288" s="131"/>
      <c r="AD288" s="131"/>
      <c r="AE288" s="131"/>
      <c r="AF288" s="131"/>
      <c r="AG288" s="131"/>
      <c r="AH288" s="131"/>
      <c r="AI288" s="131"/>
      <c r="AJ288" s="131"/>
      <c r="AK288" s="131"/>
      <c r="AL288" s="131"/>
      <c r="AM288" s="131"/>
      <c r="AN288" s="131"/>
      <c r="AO288" s="131"/>
      <c r="AP288" s="131"/>
      <c r="AQ288" s="131"/>
      <c r="AR288" s="131"/>
      <c r="AS288" s="131"/>
      <c r="AT288" s="131"/>
      <c r="AU288" s="131"/>
      <c r="AV288" s="131"/>
      <c r="AW288" s="131"/>
      <c r="AX288" s="131"/>
      <c r="AY288" s="131"/>
      <c r="AZ288" s="131"/>
    </row>
    <row r="289" spans="15:52" ht="16.5" customHeight="1" thickBot="1" x14ac:dyDescent="0.6">
      <c r="O289" s="136"/>
      <c r="P289" s="115">
        <v>12</v>
      </c>
      <c r="Q289" s="138">
        <f t="shared" si="22"/>
        <v>98.382471431170586</v>
      </c>
      <c r="R289" s="131"/>
      <c r="S289" s="131"/>
      <c r="T289" s="131"/>
      <c r="U289" s="131"/>
      <c r="V289" s="131"/>
      <c r="W289" s="131"/>
      <c r="X289" s="131"/>
      <c r="Y289" s="131"/>
      <c r="Z289" s="131"/>
      <c r="AA289" s="131"/>
      <c r="AB289" s="131"/>
      <c r="AC289" s="131"/>
      <c r="AD289" s="131"/>
      <c r="AE289" s="131"/>
      <c r="AF289" s="131"/>
      <c r="AG289" s="131"/>
      <c r="AH289" s="131"/>
      <c r="AI289" s="131"/>
      <c r="AJ289" s="131"/>
      <c r="AK289" s="131"/>
      <c r="AL289" s="131"/>
      <c r="AM289" s="131"/>
      <c r="AN289" s="131"/>
      <c r="AO289" s="131"/>
      <c r="AP289" s="131"/>
      <c r="AQ289" s="131"/>
      <c r="AR289" s="131"/>
      <c r="AS289" s="131"/>
      <c r="AT289" s="131"/>
      <c r="AU289" s="131"/>
      <c r="AV289" s="131"/>
      <c r="AW289" s="131"/>
      <c r="AX289" s="131"/>
      <c r="AY289" s="131"/>
      <c r="AZ289" s="131"/>
    </row>
    <row r="290" spans="15:52" ht="16.5" customHeight="1" x14ac:dyDescent="0.55000000000000004">
      <c r="O290" s="132">
        <v>2013</v>
      </c>
      <c r="P290" s="112">
        <v>1</v>
      </c>
      <c r="Q290" s="138">
        <f t="shared" ref="Q290:Q301" si="23">AO2</f>
        <v>95.182065028197457</v>
      </c>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31"/>
      <c r="AU290" s="131"/>
      <c r="AV290" s="131"/>
      <c r="AW290" s="131"/>
      <c r="AX290" s="131"/>
      <c r="AY290" s="131"/>
      <c r="AZ290" s="131"/>
    </row>
    <row r="291" spans="15:52" ht="16.5" customHeight="1" x14ac:dyDescent="0.55000000000000004">
      <c r="O291" s="134"/>
      <c r="P291" s="114">
        <v>2</v>
      </c>
      <c r="Q291" s="138">
        <f t="shared" si="23"/>
        <v>103.85017057717748</v>
      </c>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31"/>
      <c r="AU291" s="131"/>
      <c r="AV291" s="131"/>
      <c r="AW291" s="131"/>
      <c r="AX291" s="131"/>
      <c r="AY291" s="131"/>
      <c r="AZ291" s="131"/>
    </row>
    <row r="292" spans="15:52" ht="16.5" customHeight="1" x14ac:dyDescent="0.55000000000000004">
      <c r="O292" s="134"/>
      <c r="P292" s="114">
        <v>3</v>
      </c>
      <c r="Q292" s="138">
        <f t="shared" si="23"/>
        <v>103.88150107916175</v>
      </c>
      <c r="R292" s="131"/>
      <c r="S292" s="131"/>
      <c r="T292" s="131"/>
      <c r="U292" s="131"/>
      <c r="V292" s="131"/>
      <c r="W292" s="131"/>
      <c r="X292" s="131"/>
      <c r="Y292" s="131"/>
      <c r="Z292" s="131"/>
      <c r="AA292" s="131"/>
      <c r="AB292" s="131"/>
      <c r="AC292" s="131"/>
      <c r="AD292" s="131"/>
      <c r="AE292" s="131"/>
      <c r="AF292" s="131"/>
      <c r="AG292" s="131"/>
      <c r="AH292" s="131"/>
      <c r="AI292" s="131"/>
      <c r="AJ292" s="131"/>
      <c r="AK292" s="131"/>
      <c r="AL292" s="131"/>
      <c r="AM292" s="131"/>
      <c r="AN292" s="131"/>
      <c r="AO292" s="131"/>
      <c r="AP292" s="131"/>
      <c r="AQ292" s="131"/>
      <c r="AR292" s="131"/>
      <c r="AS292" s="131"/>
      <c r="AT292" s="131"/>
      <c r="AU292" s="131"/>
      <c r="AV292" s="131"/>
      <c r="AW292" s="131"/>
      <c r="AX292" s="131"/>
      <c r="AY292" s="131"/>
      <c r="AZ292" s="131"/>
    </row>
    <row r="293" spans="15:52" ht="16.5" customHeight="1" x14ac:dyDescent="0.55000000000000004">
      <c r="O293" s="134"/>
      <c r="P293" s="114">
        <v>4</v>
      </c>
      <c r="Q293" s="138">
        <f t="shared" si="23"/>
        <v>86.064888950776307</v>
      </c>
      <c r="R293" s="131"/>
      <c r="S293" s="131"/>
      <c r="T293" s="131"/>
      <c r="U293" s="131"/>
      <c r="V293" s="131"/>
      <c r="W293" s="131"/>
      <c r="X293" s="131"/>
      <c r="Y293" s="131"/>
      <c r="Z293" s="131"/>
      <c r="AA293" s="131"/>
      <c r="AB293" s="131"/>
      <c r="AC293" s="131"/>
      <c r="AD293" s="131"/>
      <c r="AE293" s="131"/>
      <c r="AF293" s="131"/>
      <c r="AG293" s="131"/>
      <c r="AH293" s="131"/>
      <c r="AI293" s="131"/>
      <c r="AJ293" s="131"/>
      <c r="AK293" s="131"/>
      <c r="AL293" s="131"/>
      <c r="AM293" s="131"/>
      <c r="AN293" s="131"/>
      <c r="AO293" s="131"/>
      <c r="AP293" s="131"/>
      <c r="AQ293" s="131"/>
      <c r="AR293" s="131"/>
      <c r="AS293" s="131"/>
      <c r="AT293" s="131"/>
      <c r="AU293" s="131"/>
      <c r="AV293" s="131"/>
      <c r="AW293" s="131"/>
      <c r="AX293" s="131"/>
      <c r="AY293" s="131"/>
      <c r="AZ293" s="131"/>
    </row>
    <row r="294" spans="15:52" ht="16.5" customHeight="1" x14ac:dyDescent="0.55000000000000004">
      <c r="O294" s="134"/>
      <c r="P294" s="114">
        <v>5</v>
      </c>
      <c r="Q294" s="138">
        <f t="shared" si="23"/>
        <v>87.453874538745396</v>
      </c>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1"/>
      <c r="AN294" s="131"/>
      <c r="AO294" s="131"/>
      <c r="AP294" s="131"/>
      <c r="AQ294" s="131"/>
      <c r="AR294" s="131"/>
      <c r="AS294" s="131"/>
      <c r="AT294" s="131"/>
      <c r="AU294" s="131"/>
      <c r="AV294" s="131"/>
      <c r="AW294" s="131"/>
      <c r="AX294" s="131"/>
      <c r="AY294" s="131"/>
      <c r="AZ294" s="131"/>
    </row>
    <row r="295" spans="15:52" ht="16.5" customHeight="1" x14ac:dyDescent="0.55000000000000004">
      <c r="O295" s="134"/>
      <c r="P295" s="114">
        <v>6</v>
      </c>
      <c r="Q295" s="138">
        <f t="shared" si="23"/>
        <v>104.89452064331965</v>
      </c>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1"/>
      <c r="AN295" s="131"/>
      <c r="AO295" s="131"/>
      <c r="AP295" s="131"/>
      <c r="AQ295" s="131"/>
      <c r="AR295" s="131"/>
      <c r="AS295" s="131"/>
      <c r="AT295" s="131"/>
      <c r="AU295" s="131"/>
      <c r="AV295" s="131"/>
      <c r="AW295" s="131"/>
      <c r="AX295" s="131"/>
      <c r="AY295" s="131"/>
      <c r="AZ295" s="131"/>
    </row>
    <row r="296" spans="15:52" ht="16.5" customHeight="1" x14ac:dyDescent="0.55000000000000004">
      <c r="O296" s="134"/>
      <c r="P296" s="114">
        <v>7</v>
      </c>
      <c r="Q296" s="138">
        <f t="shared" si="23"/>
        <v>107.32785629743091</v>
      </c>
      <c r="R296" s="131"/>
      <c r="S296" s="131"/>
      <c r="T296" s="131"/>
      <c r="U296" s="131"/>
      <c r="V296" s="131"/>
      <c r="W296" s="131"/>
      <c r="X296" s="131"/>
      <c r="Y296" s="131"/>
      <c r="Z296" s="131"/>
      <c r="AA296" s="131"/>
      <c r="AB296" s="131"/>
      <c r="AC296" s="131"/>
      <c r="AD296" s="131"/>
      <c r="AE296" s="131"/>
      <c r="AF296" s="131"/>
      <c r="AG296" s="131"/>
      <c r="AH296" s="131"/>
      <c r="AI296" s="131"/>
      <c r="AJ296" s="131"/>
      <c r="AK296" s="131"/>
      <c r="AL296" s="131"/>
      <c r="AM296" s="131"/>
      <c r="AN296" s="131"/>
      <c r="AO296" s="131"/>
      <c r="AP296" s="131"/>
      <c r="AQ296" s="131"/>
      <c r="AR296" s="131"/>
      <c r="AS296" s="131"/>
      <c r="AT296" s="131"/>
      <c r="AU296" s="131"/>
      <c r="AV296" s="131"/>
      <c r="AW296" s="131"/>
      <c r="AX296" s="131"/>
      <c r="AY296" s="131"/>
      <c r="AZ296" s="131"/>
    </row>
    <row r="297" spans="15:52" ht="16.5" customHeight="1" x14ac:dyDescent="0.55000000000000004">
      <c r="O297" s="134"/>
      <c r="P297" s="114">
        <v>8</v>
      </c>
      <c r="Q297" s="138">
        <f t="shared" si="23"/>
        <v>87.21367402353269</v>
      </c>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31"/>
      <c r="AU297" s="131"/>
      <c r="AV297" s="131"/>
      <c r="AW297" s="131"/>
      <c r="AX297" s="131"/>
      <c r="AY297" s="131"/>
      <c r="AZ297" s="131"/>
    </row>
    <row r="298" spans="15:52" ht="16.5" customHeight="1" x14ac:dyDescent="0.55000000000000004">
      <c r="O298" s="134"/>
      <c r="P298" s="114">
        <v>9</v>
      </c>
      <c r="Q298" s="138">
        <f t="shared" si="23"/>
        <v>110.45046299519601</v>
      </c>
      <c r="R298" s="131"/>
      <c r="S298" s="131"/>
      <c r="T298" s="131"/>
      <c r="U298" s="131"/>
      <c r="V298" s="131"/>
      <c r="W298" s="131"/>
      <c r="X298" s="131"/>
      <c r="Y298" s="131"/>
      <c r="Z298" s="131"/>
      <c r="AA298" s="131"/>
      <c r="AB298" s="131"/>
      <c r="AC298" s="131"/>
      <c r="AD298" s="131"/>
      <c r="AE298" s="131"/>
      <c r="AF298" s="131"/>
      <c r="AG298" s="131"/>
      <c r="AH298" s="131"/>
      <c r="AI298" s="131"/>
      <c r="AJ298" s="131"/>
      <c r="AK298" s="131"/>
      <c r="AL298" s="131"/>
      <c r="AM298" s="131"/>
      <c r="AN298" s="131"/>
      <c r="AO298" s="131"/>
      <c r="AP298" s="131"/>
      <c r="AQ298" s="131"/>
      <c r="AR298" s="131"/>
      <c r="AS298" s="131"/>
      <c r="AT298" s="131"/>
      <c r="AU298" s="131"/>
      <c r="AV298" s="131"/>
      <c r="AW298" s="131"/>
      <c r="AX298" s="131"/>
      <c r="AY298" s="131"/>
      <c r="AZ298" s="131"/>
    </row>
    <row r="299" spans="15:52" ht="16.5" customHeight="1" x14ac:dyDescent="0.55000000000000004">
      <c r="O299" s="134"/>
      <c r="P299" s="114">
        <v>10</v>
      </c>
      <c r="Q299" s="138">
        <f t="shared" si="23"/>
        <v>109.44788693169951</v>
      </c>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c r="AP299" s="131"/>
      <c r="AQ299" s="131"/>
      <c r="AR299" s="131"/>
      <c r="AS299" s="131"/>
      <c r="AT299" s="131"/>
      <c r="AU299" s="131"/>
      <c r="AV299" s="131"/>
      <c r="AW299" s="131"/>
      <c r="AX299" s="131"/>
      <c r="AY299" s="131"/>
      <c r="AZ299" s="131"/>
    </row>
    <row r="300" spans="15:52" ht="16.5" customHeight="1" x14ac:dyDescent="0.55000000000000004">
      <c r="O300" s="134"/>
      <c r="P300" s="114">
        <v>11</v>
      </c>
      <c r="Q300" s="138">
        <f t="shared" si="23"/>
        <v>106.4088282392258</v>
      </c>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31"/>
      <c r="AU300" s="131"/>
      <c r="AV300" s="131"/>
      <c r="AW300" s="131"/>
      <c r="AX300" s="131"/>
      <c r="AY300" s="131"/>
      <c r="AZ300" s="131"/>
    </row>
    <row r="301" spans="15:52" ht="16.5" customHeight="1" thickBot="1" x14ac:dyDescent="0.6">
      <c r="O301" s="136"/>
      <c r="P301" s="115">
        <v>12</v>
      </c>
      <c r="Q301" s="138">
        <f t="shared" si="23"/>
        <v>97.824270695537166</v>
      </c>
      <c r="R301" s="131"/>
      <c r="S301" s="131"/>
      <c r="T301" s="131"/>
      <c r="U301" s="131"/>
      <c r="V301" s="131"/>
      <c r="W301" s="131"/>
      <c r="X301" s="131"/>
      <c r="Y301" s="131"/>
      <c r="Z301" s="131"/>
      <c r="AA301" s="131"/>
      <c r="AB301" s="131"/>
      <c r="AC301" s="131"/>
      <c r="AD301" s="131"/>
      <c r="AE301" s="131"/>
      <c r="AF301" s="131"/>
      <c r="AG301" s="131"/>
      <c r="AH301" s="131"/>
      <c r="AI301" s="131"/>
      <c r="AJ301" s="131"/>
      <c r="AK301" s="131"/>
      <c r="AL301" s="131"/>
      <c r="AM301" s="131"/>
      <c r="AN301" s="131"/>
      <c r="AO301" s="131"/>
      <c r="AP301" s="131"/>
      <c r="AQ301" s="131"/>
      <c r="AR301" s="131"/>
      <c r="AS301" s="131"/>
      <c r="AT301" s="131"/>
      <c r="AU301" s="131"/>
      <c r="AV301" s="131"/>
      <c r="AW301" s="131"/>
      <c r="AX301" s="131"/>
      <c r="AY301" s="131"/>
      <c r="AZ301" s="131"/>
    </row>
    <row r="302" spans="15:52" ht="16.5" customHeight="1" x14ac:dyDescent="0.55000000000000004">
      <c r="O302" s="132">
        <v>2014</v>
      </c>
      <c r="P302" s="112">
        <v>1</v>
      </c>
      <c r="Q302" s="138">
        <f t="shared" ref="Q302:Q313" si="24">AP2</f>
        <v>97.154802820394693</v>
      </c>
      <c r="R302" s="131"/>
      <c r="S302" s="131"/>
      <c r="T302" s="131"/>
      <c r="U302" s="131"/>
      <c r="V302" s="131"/>
      <c r="W302" s="131"/>
      <c r="X302" s="131"/>
      <c r="Y302" s="131"/>
      <c r="Z302" s="131"/>
      <c r="AA302" s="131"/>
      <c r="AB302" s="131"/>
      <c r="AC302" s="131"/>
      <c r="AD302" s="131"/>
      <c r="AE302" s="131"/>
      <c r="AF302" s="131"/>
      <c r="AG302" s="131"/>
      <c r="AH302" s="131"/>
      <c r="AI302" s="131"/>
      <c r="AJ302" s="131"/>
      <c r="AK302" s="131"/>
      <c r="AL302" s="131"/>
      <c r="AM302" s="131"/>
      <c r="AN302" s="131"/>
      <c r="AO302" s="131"/>
      <c r="AP302" s="131"/>
      <c r="AQ302" s="131"/>
      <c r="AR302" s="131"/>
      <c r="AS302" s="131"/>
      <c r="AT302" s="131"/>
      <c r="AU302" s="131"/>
      <c r="AV302" s="131"/>
      <c r="AW302" s="131"/>
      <c r="AX302" s="131"/>
      <c r="AY302" s="131"/>
      <c r="AZ302" s="131"/>
    </row>
    <row r="303" spans="15:52" ht="16.5" customHeight="1" x14ac:dyDescent="0.55000000000000004">
      <c r="O303" s="134"/>
      <c r="P303" s="114">
        <v>2</v>
      </c>
      <c r="Q303" s="138">
        <f t="shared" si="24"/>
        <v>104.31917230627502</v>
      </c>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31"/>
      <c r="AU303" s="131"/>
      <c r="AV303" s="131"/>
      <c r="AW303" s="131"/>
      <c r="AX303" s="131"/>
      <c r="AY303" s="131"/>
      <c r="AZ303" s="131"/>
    </row>
    <row r="304" spans="15:52" ht="16.5" customHeight="1" x14ac:dyDescent="0.55000000000000004">
      <c r="O304" s="134"/>
      <c r="P304" s="114">
        <v>3</v>
      </c>
      <c r="Q304" s="138">
        <f t="shared" si="24"/>
        <v>103.53257981079261</v>
      </c>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c r="AM304" s="131"/>
      <c r="AN304" s="131"/>
      <c r="AO304" s="131"/>
      <c r="AP304" s="131"/>
      <c r="AQ304" s="131"/>
      <c r="AR304" s="131"/>
      <c r="AS304" s="131"/>
      <c r="AT304" s="131"/>
      <c r="AU304" s="131"/>
      <c r="AV304" s="131"/>
      <c r="AW304" s="131"/>
      <c r="AX304" s="131"/>
      <c r="AY304" s="131"/>
      <c r="AZ304" s="131"/>
    </row>
    <row r="305" spans="15:52" ht="16.5" customHeight="1" x14ac:dyDescent="0.55000000000000004">
      <c r="O305" s="134"/>
      <c r="P305" s="114">
        <v>4</v>
      </c>
      <c r="Q305" s="138">
        <f t="shared" si="24"/>
        <v>85.972433830563716</v>
      </c>
      <c r="R305" s="131"/>
      <c r="S305" s="131"/>
      <c r="T305" s="131"/>
      <c r="U305" s="131"/>
      <c r="V305" s="131"/>
      <c r="W305" s="131"/>
      <c r="X305" s="131"/>
      <c r="Y305" s="131"/>
      <c r="Z305" s="131"/>
      <c r="AA305" s="131"/>
      <c r="AB305" s="131"/>
      <c r="AC305" s="131"/>
      <c r="AD305" s="131"/>
      <c r="AE305" s="131"/>
      <c r="AF305" s="131"/>
      <c r="AG305" s="131"/>
      <c r="AH305" s="131"/>
      <c r="AI305" s="131"/>
      <c r="AJ305" s="131"/>
      <c r="AK305" s="131"/>
      <c r="AL305" s="131"/>
      <c r="AM305" s="131"/>
      <c r="AN305" s="131"/>
      <c r="AO305" s="131"/>
      <c r="AP305" s="131"/>
      <c r="AQ305" s="131"/>
      <c r="AR305" s="131"/>
      <c r="AS305" s="131"/>
      <c r="AT305" s="131"/>
      <c r="AU305" s="131"/>
      <c r="AV305" s="131"/>
      <c r="AW305" s="131"/>
      <c r="AX305" s="131"/>
      <c r="AY305" s="131"/>
      <c r="AZ305" s="131"/>
    </row>
    <row r="306" spans="15:52" ht="16.5" customHeight="1" x14ac:dyDescent="0.55000000000000004">
      <c r="O306" s="134"/>
      <c r="P306" s="114">
        <v>5</v>
      </c>
      <c r="Q306" s="138">
        <f t="shared" si="24"/>
        <v>88.79991496297346</v>
      </c>
      <c r="R306" s="131"/>
      <c r="S306" s="131"/>
      <c r="T306" s="131"/>
      <c r="U306" s="131"/>
      <c r="V306" s="131"/>
      <c r="W306" s="131"/>
      <c r="X306" s="131"/>
      <c r="Y306" s="131"/>
      <c r="Z306" s="131"/>
      <c r="AA306" s="131"/>
      <c r="AB306" s="131"/>
      <c r="AC306" s="131"/>
      <c r="AD306" s="131"/>
      <c r="AE306" s="131"/>
      <c r="AF306" s="131"/>
      <c r="AG306" s="131"/>
      <c r="AH306" s="131"/>
      <c r="AI306" s="131"/>
      <c r="AJ306" s="131"/>
      <c r="AK306" s="131"/>
      <c r="AL306" s="131"/>
      <c r="AM306" s="131"/>
      <c r="AN306" s="131"/>
      <c r="AO306" s="131"/>
      <c r="AP306" s="131"/>
      <c r="AQ306" s="131"/>
      <c r="AR306" s="131"/>
      <c r="AS306" s="131"/>
      <c r="AT306" s="131"/>
      <c r="AU306" s="131"/>
      <c r="AV306" s="131"/>
      <c r="AW306" s="131"/>
      <c r="AX306" s="131"/>
      <c r="AY306" s="131"/>
      <c r="AZ306" s="131"/>
    </row>
    <row r="307" spans="15:52" ht="16.5" customHeight="1" x14ac:dyDescent="0.55000000000000004">
      <c r="O307" s="134"/>
      <c r="P307" s="114">
        <v>6</v>
      </c>
      <c r="Q307" s="138">
        <f t="shared" si="24"/>
        <v>104.96757963363214</v>
      </c>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1"/>
      <c r="AN307" s="131"/>
      <c r="AO307" s="131"/>
      <c r="AP307" s="131"/>
      <c r="AQ307" s="131"/>
      <c r="AR307" s="131"/>
      <c r="AS307" s="131"/>
      <c r="AT307" s="131"/>
      <c r="AU307" s="131"/>
      <c r="AV307" s="131"/>
      <c r="AW307" s="131"/>
      <c r="AX307" s="131"/>
      <c r="AY307" s="131"/>
      <c r="AZ307" s="131"/>
    </row>
    <row r="308" spans="15:52" ht="16.5" customHeight="1" x14ac:dyDescent="0.55000000000000004">
      <c r="O308" s="134"/>
      <c r="P308" s="114">
        <v>7</v>
      </c>
      <c r="Q308" s="138">
        <f t="shared" si="24"/>
        <v>108.88991248272683</v>
      </c>
      <c r="R308" s="131"/>
      <c r="S308" s="131"/>
      <c r="T308" s="131"/>
      <c r="U308" s="131"/>
      <c r="V308" s="131"/>
      <c r="W308" s="131"/>
      <c r="X308" s="131"/>
      <c r="Y308" s="131"/>
      <c r="Z308" s="131"/>
      <c r="AA308" s="131"/>
      <c r="AB308" s="131"/>
      <c r="AC308" s="131"/>
      <c r="AD308" s="131"/>
      <c r="AE308" s="131"/>
      <c r="AF308" s="131"/>
      <c r="AG308" s="131"/>
      <c r="AH308" s="131"/>
      <c r="AI308" s="131"/>
      <c r="AJ308" s="131"/>
      <c r="AK308" s="131"/>
      <c r="AL308" s="131"/>
      <c r="AM308" s="131"/>
      <c r="AN308" s="131"/>
      <c r="AO308" s="131"/>
      <c r="AP308" s="131"/>
      <c r="AQ308" s="131"/>
      <c r="AR308" s="131"/>
      <c r="AS308" s="131"/>
      <c r="AT308" s="131"/>
      <c r="AU308" s="131"/>
      <c r="AV308" s="131"/>
      <c r="AW308" s="131"/>
      <c r="AX308" s="131"/>
      <c r="AY308" s="131"/>
      <c r="AZ308" s="131"/>
    </row>
    <row r="309" spans="15:52" ht="16.5" customHeight="1" x14ac:dyDescent="0.55000000000000004">
      <c r="O309" s="134"/>
      <c r="P309" s="114">
        <v>8</v>
      </c>
      <c r="Q309" s="138">
        <f t="shared" si="24"/>
        <v>86.62084115792085</v>
      </c>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1"/>
      <c r="AN309" s="131"/>
      <c r="AO309" s="131"/>
      <c r="AP309" s="131"/>
      <c r="AQ309" s="131"/>
      <c r="AR309" s="131"/>
      <c r="AS309" s="131"/>
      <c r="AT309" s="131"/>
      <c r="AU309" s="131"/>
      <c r="AV309" s="131"/>
      <c r="AW309" s="131"/>
      <c r="AX309" s="131"/>
      <c r="AY309" s="131"/>
      <c r="AZ309" s="131"/>
    </row>
    <row r="310" spans="15:52" ht="16.5" customHeight="1" x14ac:dyDescent="0.55000000000000004">
      <c r="O310" s="134"/>
      <c r="P310" s="114">
        <v>9</v>
      </c>
      <c r="Q310" s="138">
        <f t="shared" si="24"/>
        <v>110.83513446479822</v>
      </c>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1"/>
      <c r="AN310" s="131"/>
      <c r="AO310" s="131"/>
      <c r="AP310" s="131"/>
      <c r="AQ310" s="131"/>
      <c r="AR310" s="131"/>
      <c r="AS310" s="131"/>
      <c r="AT310" s="131"/>
      <c r="AU310" s="131"/>
      <c r="AV310" s="131"/>
      <c r="AW310" s="131"/>
      <c r="AX310" s="131"/>
      <c r="AY310" s="131"/>
      <c r="AZ310" s="131"/>
    </row>
    <row r="311" spans="15:52" ht="16.5" customHeight="1" x14ac:dyDescent="0.55000000000000004">
      <c r="O311" s="134"/>
      <c r="P311" s="114">
        <v>10</v>
      </c>
      <c r="Q311" s="138">
        <f t="shared" si="24"/>
        <v>108.80487545618821</v>
      </c>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c r="AM311" s="131"/>
      <c r="AN311" s="131"/>
      <c r="AO311" s="131"/>
      <c r="AP311" s="131"/>
      <c r="AQ311" s="131"/>
      <c r="AR311" s="131"/>
      <c r="AS311" s="131"/>
      <c r="AT311" s="131"/>
      <c r="AU311" s="131"/>
      <c r="AV311" s="131"/>
      <c r="AW311" s="131"/>
      <c r="AX311" s="131"/>
      <c r="AY311" s="131"/>
      <c r="AZ311" s="131"/>
    </row>
    <row r="312" spans="15:52" ht="16.5" customHeight="1" x14ac:dyDescent="0.55000000000000004">
      <c r="O312" s="134"/>
      <c r="P312" s="114">
        <v>11</v>
      </c>
      <c r="Q312" s="138">
        <f t="shared" si="24"/>
        <v>103.70265386386988</v>
      </c>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1"/>
      <c r="AN312" s="131"/>
      <c r="AO312" s="131"/>
      <c r="AP312" s="131"/>
      <c r="AQ312" s="131"/>
      <c r="AR312" s="131"/>
      <c r="AS312" s="131"/>
      <c r="AT312" s="131"/>
      <c r="AU312" s="131"/>
      <c r="AV312" s="131"/>
      <c r="AW312" s="131"/>
      <c r="AX312" s="131"/>
      <c r="AY312" s="131"/>
      <c r="AZ312" s="131"/>
    </row>
    <row r="313" spans="15:52" ht="16.5" customHeight="1" thickBot="1" x14ac:dyDescent="0.6">
      <c r="O313" s="136"/>
      <c r="P313" s="115">
        <v>12</v>
      </c>
      <c r="Q313" s="138">
        <f t="shared" si="24"/>
        <v>96.400099209864294</v>
      </c>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1"/>
      <c r="AN313" s="131"/>
      <c r="AO313" s="131"/>
      <c r="AP313" s="131"/>
      <c r="AQ313" s="131"/>
      <c r="AR313" s="131"/>
      <c r="AS313" s="131"/>
      <c r="AT313" s="131"/>
      <c r="AU313" s="131"/>
      <c r="AV313" s="131"/>
      <c r="AW313" s="131"/>
      <c r="AX313" s="131"/>
      <c r="AY313" s="131"/>
      <c r="AZ313" s="131"/>
    </row>
    <row r="314" spans="15:52" ht="16.5" customHeight="1" x14ac:dyDescent="0.55000000000000004">
      <c r="O314" s="132">
        <v>2015</v>
      </c>
      <c r="P314" s="112">
        <v>1</v>
      </c>
      <c r="Q314" s="138">
        <f t="shared" ref="Q314:Q325" si="25">AQ2</f>
        <v>98.076870369186068</v>
      </c>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1"/>
      <c r="AN314" s="131"/>
      <c r="AO314" s="131"/>
      <c r="AP314" s="131"/>
      <c r="AQ314" s="131"/>
      <c r="AR314" s="131"/>
      <c r="AS314" s="131"/>
      <c r="AT314" s="131"/>
      <c r="AU314" s="131"/>
      <c r="AV314" s="131"/>
      <c r="AW314" s="131"/>
      <c r="AX314" s="131"/>
      <c r="AY314" s="131"/>
      <c r="AZ314" s="131"/>
    </row>
    <row r="315" spans="15:52" ht="16.5" customHeight="1" x14ac:dyDescent="0.55000000000000004">
      <c r="O315" s="134"/>
      <c r="P315" s="114">
        <v>2</v>
      </c>
      <c r="Q315" s="138">
        <f t="shared" si="25"/>
        <v>104.58901669148615</v>
      </c>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31"/>
      <c r="AU315" s="131"/>
      <c r="AV315" s="131"/>
      <c r="AW315" s="131"/>
      <c r="AX315" s="131"/>
      <c r="AY315" s="131"/>
      <c r="AZ315" s="131"/>
    </row>
    <row r="316" spans="15:52" ht="16.5" customHeight="1" x14ac:dyDescent="0.55000000000000004">
      <c r="O316" s="134"/>
      <c r="P316" s="114">
        <v>3</v>
      </c>
      <c r="Q316" s="138">
        <f t="shared" si="25"/>
        <v>103.48173255250921</v>
      </c>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31"/>
      <c r="AU316" s="131"/>
      <c r="AV316" s="131"/>
      <c r="AW316" s="131"/>
      <c r="AX316" s="131"/>
      <c r="AY316" s="131"/>
      <c r="AZ316" s="131"/>
    </row>
    <row r="317" spans="15:52" ht="16.5" customHeight="1" x14ac:dyDescent="0.55000000000000004">
      <c r="O317" s="134"/>
      <c r="P317" s="114">
        <v>4</v>
      </c>
      <c r="Q317" s="138">
        <f t="shared" si="25"/>
        <v>85.87481842184603</v>
      </c>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31"/>
      <c r="AU317" s="131"/>
      <c r="AV317" s="131"/>
      <c r="AW317" s="131"/>
      <c r="AX317" s="131"/>
      <c r="AY317" s="131"/>
      <c r="AZ317" s="131"/>
    </row>
    <row r="318" spans="15:52" ht="16.5" customHeight="1" x14ac:dyDescent="0.55000000000000004">
      <c r="O318" s="134"/>
      <c r="P318" s="114">
        <v>5</v>
      </c>
      <c r="Q318" s="138">
        <f t="shared" si="25"/>
        <v>88.122276327690315</v>
      </c>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31"/>
      <c r="AU318" s="131"/>
      <c r="AV318" s="131"/>
      <c r="AW318" s="131"/>
      <c r="AX318" s="131"/>
      <c r="AY318" s="131"/>
      <c r="AZ318" s="131"/>
    </row>
    <row r="319" spans="15:52" ht="16.5" customHeight="1" x14ac:dyDescent="0.55000000000000004">
      <c r="O319" s="134"/>
      <c r="P319" s="114">
        <v>6</v>
      </c>
      <c r="Q319" s="138">
        <f t="shared" si="25"/>
        <v>105.53185269101108</v>
      </c>
      <c r="R319" s="131"/>
      <c r="S319" s="131"/>
      <c r="T319" s="131"/>
      <c r="U319" s="131"/>
      <c r="V319" s="131"/>
      <c r="W319" s="131"/>
      <c r="X319" s="131"/>
      <c r="Y319" s="131"/>
      <c r="Z319" s="131"/>
      <c r="AA319" s="131"/>
      <c r="AB319" s="131"/>
      <c r="AC319" s="131"/>
      <c r="AD319" s="131"/>
      <c r="AE319" s="131"/>
      <c r="AF319" s="131"/>
      <c r="AG319" s="131"/>
      <c r="AH319" s="131"/>
      <c r="AI319" s="131"/>
      <c r="AJ319" s="131"/>
      <c r="AK319" s="131"/>
      <c r="AL319" s="131"/>
      <c r="AM319" s="131"/>
      <c r="AN319" s="131"/>
      <c r="AO319" s="131"/>
      <c r="AP319" s="131"/>
      <c r="AQ319" s="131"/>
      <c r="AR319" s="131"/>
      <c r="AS319" s="131"/>
      <c r="AT319" s="131"/>
      <c r="AU319" s="131"/>
      <c r="AV319" s="131"/>
      <c r="AW319" s="131"/>
      <c r="AX319" s="131"/>
      <c r="AY319" s="131"/>
      <c r="AZ319" s="131"/>
    </row>
    <row r="320" spans="15:52" ht="16.5" customHeight="1" x14ac:dyDescent="0.55000000000000004">
      <c r="O320" s="134"/>
      <c r="P320" s="114">
        <v>7</v>
      </c>
      <c r="Q320" s="138">
        <f t="shared" si="25"/>
        <v>112.00014617612396</v>
      </c>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31"/>
      <c r="AU320" s="131"/>
      <c r="AV320" s="131"/>
      <c r="AW320" s="131"/>
      <c r="AX320" s="131"/>
      <c r="AY320" s="131"/>
      <c r="AZ320" s="131"/>
    </row>
    <row r="321" spans="15:52" ht="16.5" customHeight="1" x14ac:dyDescent="0.55000000000000004">
      <c r="O321" s="134"/>
      <c r="P321" s="114">
        <v>8</v>
      </c>
      <c r="Q321" s="138">
        <f t="shared" si="25"/>
        <v>85.293768329115537</v>
      </c>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31"/>
      <c r="AU321" s="131"/>
      <c r="AV321" s="131"/>
      <c r="AW321" s="131"/>
      <c r="AX321" s="131"/>
      <c r="AY321" s="131"/>
      <c r="AZ321" s="131"/>
    </row>
    <row r="322" spans="15:52" ht="16.5" customHeight="1" x14ac:dyDescent="0.55000000000000004">
      <c r="O322" s="134"/>
      <c r="P322" s="114">
        <v>9</v>
      </c>
      <c r="Q322" s="138">
        <f t="shared" si="25"/>
        <v>111.43005929269027</v>
      </c>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31"/>
      <c r="AU322" s="131"/>
      <c r="AV322" s="131"/>
      <c r="AW322" s="131"/>
      <c r="AX322" s="131"/>
      <c r="AY322" s="131"/>
      <c r="AZ322" s="131"/>
    </row>
    <row r="323" spans="15:52" ht="16.5" customHeight="1" x14ac:dyDescent="0.55000000000000004">
      <c r="O323" s="134"/>
      <c r="P323" s="114">
        <v>10</v>
      </c>
      <c r="Q323" s="138">
        <f t="shared" si="25"/>
        <v>107.70256813177775</v>
      </c>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1"/>
      <c r="AN323" s="131"/>
      <c r="AO323" s="131"/>
      <c r="AP323" s="131"/>
      <c r="AQ323" s="131"/>
      <c r="AR323" s="131"/>
      <c r="AS323" s="131"/>
      <c r="AT323" s="131"/>
      <c r="AU323" s="131"/>
      <c r="AV323" s="131"/>
      <c r="AW323" s="131"/>
      <c r="AX323" s="131"/>
      <c r="AY323" s="131"/>
      <c r="AZ323" s="131"/>
    </row>
    <row r="324" spans="15:52" ht="16.5" customHeight="1" x14ac:dyDescent="0.55000000000000004">
      <c r="O324" s="134"/>
      <c r="P324" s="114">
        <v>11</v>
      </c>
      <c r="Q324" s="138">
        <f t="shared" si="25"/>
        <v>102.05651534392501</v>
      </c>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row>
    <row r="325" spans="15:52" ht="16.5" customHeight="1" thickBot="1" x14ac:dyDescent="0.6">
      <c r="O325" s="136"/>
      <c r="P325" s="115">
        <v>12</v>
      </c>
      <c r="Q325" s="138">
        <f t="shared" si="25"/>
        <v>95.840375672638572</v>
      </c>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row>
    <row r="326" spans="15:52" ht="16.5" customHeight="1" x14ac:dyDescent="0.55000000000000004">
      <c r="O326" s="132">
        <v>2016</v>
      </c>
      <c r="P326" s="112">
        <v>1</v>
      </c>
      <c r="Q326" s="138">
        <f t="shared" ref="Q326:Q337" si="26">AR2</f>
        <v>96.816456585914423</v>
      </c>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1"/>
      <c r="AQ326" s="131"/>
      <c r="AR326" s="131"/>
      <c r="AS326" s="131"/>
      <c r="AT326" s="131"/>
      <c r="AU326" s="131"/>
      <c r="AV326" s="131"/>
      <c r="AW326" s="131"/>
      <c r="AX326" s="131"/>
      <c r="AY326" s="131"/>
      <c r="AZ326" s="131"/>
    </row>
    <row r="327" spans="15:52" ht="16.5" customHeight="1" x14ac:dyDescent="0.55000000000000004">
      <c r="O327" s="134"/>
      <c r="P327" s="114">
        <v>2</v>
      </c>
      <c r="Q327" s="138">
        <f t="shared" si="26"/>
        <v>101.82090811114755</v>
      </c>
      <c r="R327" s="131"/>
      <c r="S327" s="131"/>
      <c r="T327" s="131"/>
      <c r="U327" s="131"/>
      <c r="V327" s="131"/>
      <c r="W327" s="131"/>
      <c r="X327" s="131"/>
      <c r="Y327" s="131"/>
      <c r="Z327" s="131"/>
      <c r="AA327" s="131"/>
      <c r="AB327" s="131"/>
      <c r="AC327" s="131"/>
      <c r="AD327" s="131"/>
      <c r="AE327" s="131"/>
      <c r="AF327" s="131"/>
      <c r="AG327" s="131"/>
      <c r="AH327" s="131"/>
      <c r="AI327" s="131"/>
      <c r="AJ327" s="131"/>
      <c r="AK327" s="131"/>
      <c r="AL327" s="131"/>
      <c r="AM327" s="131"/>
      <c r="AN327" s="131"/>
      <c r="AO327" s="131"/>
      <c r="AP327" s="131"/>
      <c r="AQ327" s="131"/>
      <c r="AR327" s="131"/>
      <c r="AS327" s="131"/>
      <c r="AT327" s="131"/>
      <c r="AU327" s="131"/>
      <c r="AV327" s="131"/>
      <c r="AW327" s="131"/>
      <c r="AX327" s="131"/>
      <c r="AY327" s="131"/>
      <c r="AZ327" s="131"/>
    </row>
    <row r="328" spans="15:52" ht="16.5" customHeight="1" x14ac:dyDescent="0.55000000000000004">
      <c r="O328" s="134"/>
      <c r="P328" s="114">
        <v>3</v>
      </c>
      <c r="Q328" s="138">
        <f t="shared" si="26"/>
        <v>102.9230120425472</v>
      </c>
      <c r="R328" s="131"/>
      <c r="S328" s="131"/>
      <c r="T328" s="131"/>
      <c r="U328" s="131"/>
      <c r="V328" s="131"/>
      <c r="W328" s="131"/>
      <c r="X328" s="131"/>
      <c r="Y328" s="131"/>
      <c r="Z328" s="131"/>
      <c r="AA328" s="131"/>
      <c r="AB328" s="131"/>
      <c r="AC328" s="131"/>
      <c r="AD328" s="131"/>
      <c r="AE328" s="131"/>
      <c r="AF328" s="131"/>
      <c r="AG328" s="131"/>
      <c r="AH328" s="131"/>
      <c r="AI328" s="131"/>
      <c r="AJ328" s="131"/>
      <c r="AK328" s="131"/>
      <c r="AL328" s="131"/>
      <c r="AM328" s="131"/>
      <c r="AN328" s="131"/>
      <c r="AO328" s="131"/>
      <c r="AP328" s="131"/>
      <c r="AQ328" s="131"/>
      <c r="AR328" s="131"/>
      <c r="AS328" s="131"/>
      <c r="AT328" s="131"/>
      <c r="AU328" s="131"/>
      <c r="AV328" s="131"/>
      <c r="AW328" s="131"/>
      <c r="AX328" s="131"/>
      <c r="AY328" s="131"/>
      <c r="AZ328" s="131"/>
    </row>
    <row r="329" spans="15:52" ht="16.5" customHeight="1" x14ac:dyDescent="0.55000000000000004">
      <c r="O329" s="134"/>
      <c r="P329" s="114">
        <v>4</v>
      </c>
      <c r="Q329" s="138">
        <f t="shared" si="26"/>
        <v>83.748652827889984</v>
      </c>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31"/>
      <c r="AU329" s="131"/>
      <c r="AV329" s="131"/>
      <c r="AW329" s="131"/>
      <c r="AX329" s="131"/>
      <c r="AY329" s="131"/>
      <c r="AZ329" s="131"/>
    </row>
    <row r="330" spans="15:52" ht="16.5" customHeight="1" x14ac:dyDescent="0.55000000000000004">
      <c r="O330" s="134"/>
      <c r="P330" s="114">
        <v>5</v>
      </c>
      <c r="Q330" s="138">
        <f t="shared" si="26"/>
        <v>86.346469237617725</v>
      </c>
      <c r="R330" s="131"/>
      <c r="S330" s="131"/>
      <c r="T330" s="131"/>
      <c r="U330" s="131"/>
      <c r="V330" s="131"/>
      <c r="W330" s="131"/>
      <c r="X330" s="131"/>
      <c r="Y330" s="131"/>
      <c r="Z330" s="131"/>
      <c r="AA330" s="131"/>
      <c r="AB330" s="131"/>
      <c r="AC330" s="131"/>
      <c r="AD330" s="131"/>
      <c r="AE330" s="131"/>
      <c r="AF330" s="131"/>
      <c r="AG330" s="131"/>
      <c r="AH330" s="131"/>
      <c r="AI330" s="131"/>
      <c r="AJ330" s="131"/>
      <c r="AK330" s="131"/>
      <c r="AL330" s="131"/>
      <c r="AM330" s="131"/>
      <c r="AN330" s="131"/>
      <c r="AO330" s="131"/>
      <c r="AP330" s="131"/>
      <c r="AQ330" s="131"/>
      <c r="AR330" s="131"/>
      <c r="AS330" s="131"/>
      <c r="AT330" s="131"/>
      <c r="AU330" s="131"/>
      <c r="AV330" s="131"/>
      <c r="AW330" s="131"/>
      <c r="AX330" s="131"/>
      <c r="AY330" s="131"/>
      <c r="AZ330" s="131"/>
    </row>
    <row r="331" spans="15:52" ht="16.5" customHeight="1" x14ac:dyDescent="0.55000000000000004">
      <c r="O331" s="134"/>
      <c r="P331" s="114">
        <v>6</v>
      </c>
      <c r="Q331" s="138">
        <f t="shared" si="26"/>
        <v>105.09348202989551</v>
      </c>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1"/>
      <c r="AQ331" s="131"/>
      <c r="AR331" s="131"/>
      <c r="AS331" s="131"/>
      <c r="AT331" s="131"/>
      <c r="AU331" s="131"/>
      <c r="AV331" s="131"/>
      <c r="AW331" s="131"/>
      <c r="AX331" s="131"/>
      <c r="AY331" s="131"/>
      <c r="AZ331" s="131"/>
    </row>
    <row r="332" spans="15:52" ht="16.5" customHeight="1" x14ac:dyDescent="0.55000000000000004">
      <c r="O332" s="134"/>
      <c r="P332" s="114">
        <v>7</v>
      </c>
      <c r="Q332" s="138">
        <f t="shared" si="26"/>
        <v>110.94138044140388</v>
      </c>
      <c r="R332" s="131"/>
      <c r="S332" s="131"/>
      <c r="T332" s="131"/>
      <c r="U332" s="131"/>
      <c r="V332" s="131"/>
      <c r="W332" s="131"/>
      <c r="X332" s="131"/>
      <c r="Y332" s="131"/>
      <c r="Z332" s="131"/>
      <c r="AA332" s="131"/>
      <c r="AB332" s="131"/>
      <c r="AC332" s="131"/>
      <c r="AD332" s="131"/>
      <c r="AE332" s="131"/>
      <c r="AF332" s="131"/>
      <c r="AG332" s="131"/>
      <c r="AH332" s="131"/>
      <c r="AI332" s="131"/>
      <c r="AJ332" s="131"/>
      <c r="AK332" s="131"/>
      <c r="AL332" s="131"/>
      <c r="AM332" s="131"/>
      <c r="AN332" s="131"/>
      <c r="AO332" s="131"/>
      <c r="AP332" s="131"/>
      <c r="AQ332" s="131"/>
      <c r="AR332" s="131"/>
      <c r="AS332" s="131"/>
      <c r="AT332" s="131"/>
      <c r="AU332" s="131"/>
      <c r="AV332" s="131"/>
      <c r="AW332" s="131"/>
      <c r="AX332" s="131"/>
      <c r="AY332" s="131"/>
      <c r="AZ332" s="131"/>
    </row>
    <row r="333" spans="15:52" ht="16.5" customHeight="1" x14ac:dyDescent="0.55000000000000004">
      <c r="O333" s="134"/>
      <c r="P333" s="114">
        <v>8</v>
      </c>
      <c r="Q333" s="138">
        <f t="shared" si="26"/>
        <v>86.24525561126471</v>
      </c>
      <c r="R333" s="131"/>
      <c r="S333" s="131"/>
      <c r="T333" s="131"/>
      <c r="U333" s="131"/>
      <c r="V333" s="131"/>
      <c r="W333" s="131"/>
      <c r="X333" s="131"/>
      <c r="Y333" s="131"/>
      <c r="Z333" s="131"/>
      <c r="AA333" s="131"/>
      <c r="AB333" s="131"/>
      <c r="AC333" s="131"/>
      <c r="AD333" s="131"/>
      <c r="AE333" s="131"/>
      <c r="AF333" s="131"/>
      <c r="AG333" s="131"/>
      <c r="AH333" s="131"/>
      <c r="AI333" s="131"/>
      <c r="AJ333" s="131"/>
      <c r="AK333" s="131"/>
      <c r="AL333" s="131"/>
      <c r="AM333" s="131"/>
      <c r="AN333" s="131"/>
      <c r="AO333" s="131"/>
      <c r="AP333" s="131"/>
      <c r="AQ333" s="131"/>
      <c r="AR333" s="131"/>
      <c r="AS333" s="131"/>
      <c r="AT333" s="131"/>
      <c r="AU333" s="131"/>
      <c r="AV333" s="131"/>
      <c r="AW333" s="131"/>
      <c r="AX333" s="131"/>
      <c r="AY333" s="131"/>
      <c r="AZ333" s="131"/>
    </row>
    <row r="334" spans="15:52" ht="16.5" customHeight="1" x14ac:dyDescent="0.55000000000000004">
      <c r="O334" s="134"/>
      <c r="P334" s="114">
        <v>9</v>
      </c>
      <c r="Q334" s="138">
        <f t="shared" si="26"/>
        <v>111.73984349374442</v>
      </c>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row>
    <row r="335" spans="15:52" ht="16.5" customHeight="1" x14ac:dyDescent="0.55000000000000004">
      <c r="O335" s="134"/>
      <c r="P335" s="114">
        <v>10</v>
      </c>
      <c r="Q335" s="138">
        <f t="shared" si="26"/>
        <v>107.79251206597627</v>
      </c>
      <c r="R335" s="131"/>
      <c r="S335" s="131"/>
      <c r="T335" s="131"/>
      <c r="U335" s="131"/>
      <c r="V335" s="131"/>
      <c r="W335" s="131"/>
      <c r="X335" s="131"/>
      <c r="Y335" s="131"/>
      <c r="Z335" s="131"/>
      <c r="AA335" s="131"/>
      <c r="AB335" s="131"/>
      <c r="AC335" s="131"/>
      <c r="AD335" s="131"/>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row>
    <row r="336" spans="15:52" ht="16.5" customHeight="1" x14ac:dyDescent="0.55000000000000004">
      <c r="O336" s="134"/>
      <c r="P336" s="114">
        <v>11</v>
      </c>
      <c r="Q336" s="138">
        <f t="shared" si="26"/>
        <v>105.92568295768709</v>
      </c>
      <c r="R336" s="131"/>
      <c r="S336" s="131"/>
      <c r="T336" s="131"/>
      <c r="U336" s="131"/>
      <c r="V336" s="131"/>
      <c r="W336" s="131"/>
      <c r="X336" s="131"/>
      <c r="Y336" s="131"/>
      <c r="Z336" s="131"/>
      <c r="AA336" s="131"/>
      <c r="AB336" s="131"/>
      <c r="AC336" s="131"/>
      <c r="AD336" s="131"/>
      <c r="AE336" s="131"/>
      <c r="AF336" s="131"/>
      <c r="AG336" s="131"/>
      <c r="AH336" s="131"/>
      <c r="AI336" s="131"/>
      <c r="AJ336" s="131"/>
      <c r="AK336" s="131"/>
      <c r="AL336" s="131"/>
      <c r="AM336" s="131"/>
      <c r="AN336" s="131"/>
      <c r="AO336" s="131"/>
      <c r="AP336" s="131"/>
      <c r="AQ336" s="131"/>
      <c r="AR336" s="131"/>
      <c r="AS336" s="131"/>
      <c r="AT336" s="131"/>
      <c r="AU336" s="131"/>
      <c r="AV336" s="131"/>
      <c r="AW336" s="131"/>
      <c r="AX336" s="131"/>
      <c r="AY336" s="131"/>
      <c r="AZ336" s="131"/>
    </row>
    <row r="337" spans="15:52" ht="16.5" customHeight="1" thickBot="1" x14ac:dyDescent="0.6">
      <c r="O337" s="136"/>
      <c r="P337" s="115">
        <v>12</v>
      </c>
      <c r="Q337" s="138">
        <f t="shared" si="26"/>
        <v>100.60634459491121</v>
      </c>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1"/>
      <c r="AQ337" s="131"/>
      <c r="AR337" s="131"/>
      <c r="AS337" s="131"/>
      <c r="AT337" s="131"/>
      <c r="AU337" s="131"/>
      <c r="AV337" s="131"/>
      <c r="AW337" s="131"/>
      <c r="AX337" s="131"/>
      <c r="AY337" s="131"/>
      <c r="AZ337" s="131"/>
    </row>
    <row r="338" spans="15:52" ht="16.5" customHeight="1" x14ac:dyDescent="0.55000000000000004">
      <c r="O338" s="132">
        <v>2017</v>
      </c>
      <c r="P338" s="112">
        <v>1</v>
      </c>
      <c r="Q338" s="138">
        <f t="shared" ref="Q338:Q349" si="27">AS2</f>
        <v>97.808472456359752</v>
      </c>
      <c r="R338" s="131"/>
      <c r="S338" s="131"/>
      <c r="T338" s="131"/>
      <c r="U338" s="131"/>
      <c r="V338" s="131"/>
      <c r="W338" s="131"/>
      <c r="X338" s="131"/>
      <c r="Y338" s="131"/>
      <c r="Z338" s="131"/>
      <c r="AA338" s="131"/>
      <c r="AB338" s="131"/>
      <c r="AC338" s="131"/>
      <c r="AD338" s="131"/>
      <c r="AE338" s="131"/>
      <c r="AF338" s="131"/>
      <c r="AG338" s="131"/>
      <c r="AH338" s="131"/>
      <c r="AI338" s="131"/>
      <c r="AJ338" s="131"/>
      <c r="AK338" s="131"/>
      <c r="AL338" s="131"/>
      <c r="AM338" s="131"/>
      <c r="AN338" s="131"/>
      <c r="AO338" s="131"/>
      <c r="AP338" s="131"/>
      <c r="AQ338" s="131"/>
      <c r="AR338" s="131"/>
      <c r="AS338" s="131"/>
      <c r="AT338" s="131"/>
      <c r="AU338" s="131"/>
      <c r="AV338" s="131"/>
      <c r="AW338" s="131"/>
      <c r="AX338" s="131"/>
      <c r="AY338" s="131"/>
      <c r="AZ338" s="131"/>
    </row>
    <row r="339" spans="15:52" ht="16.5" customHeight="1" x14ac:dyDescent="0.55000000000000004">
      <c r="O339" s="134"/>
      <c r="P339" s="114">
        <v>2</v>
      </c>
      <c r="Q339" s="138">
        <f t="shared" si="27"/>
        <v>105.60661264886618</v>
      </c>
      <c r="R339" s="131"/>
      <c r="S339" s="131"/>
      <c r="T339" s="131"/>
      <c r="U339" s="131"/>
      <c r="V339" s="131"/>
      <c r="W339" s="131"/>
      <c r="X339" s="131"/>
      <c r="Y339" s="131"/>
      <c r="Z339" s="131"/>
      <c r="AA339" s="131"/>
      <c r="AB339" s="131"/>
      <c r="AC339" s="131"/>
      <c r="AD339" s="131"/>
      <c r="AE339" s="131"/>
      <c r="AF339" s="131"/>
      <c r="AG339" s="131"/>
      <c r="AH339" s="131"/>
      <c r="AI339" s="131"/>
      <c r="AJ339" s="131"/>
      <c r="AK339" s="131"/>
      <c r="AL339" s="131"/>
      <c r="AM339" s="131"/>
      <c r="AN339" s="131"/>
      <c r="AO339" s="131"/>
      <c r="AP339" s="131"/>
      <c r="AQ339" s="131"/>
      <c r="AR339" s="131"/>
      <c r="AS339" s="131"/>
      <c r="AT339" s="131"/>
      <c r="AU339" s="131"/>
      <c r="AV339" s="131"/>
      <c r="AW339" s="131"/>
      <c r="AX339" s="131"/>
      <c r="AY339" s="131"/>
      <c r="AZ339" s="131"/>
    </row>
    <row r="340" spans="15:52" ht="16.5" customHeight="1" x14ac:dyDescent="0.55000000000000004">
      <c r="O340" s="134"/>
      <c r="P340" s="114">
        <v>3</v>
      </c>
      <c r="Q340" s="138">
        <f t="shared" si="27"/>
        <v>107.12926205883952</v>
      </c>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1"/>
      <c r="AQ340" s="131"/>
      <c r="AR340" s="131"/>
      <c r="AS340" s="131"/>
      <c r="AT340" s="131"/>
      <c r="AU340" s="131"/>
      <c r="AV340" s="131"/>
      <c r="AW340" s="131"/>
      <c r="AX340" s="131"/>
      <c r="AY340" s="131"/>
      <c r="AZ340" s="131"/>
    </row>
    <row r="341" spans="15:52" ht="16.5" customHeight="1" x14ac:dyDescent="0.55000000000000004">
      <c r="O341" s="134"/>
      <c r="P341" s="114">
        <v>4</v>
      </c>
      <c r="Q341" s="138">
        <f t="shared" si="27"/>
        <v>86.345097612703242</v>
      </c>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1"/>
      <c r="AQ341" s="131"/>
      <c r="AR341" s="131"/>
      <c r="AS341" s="131"/>
      <c r="AT341" s="131"/>
      <c r="AU341" s="131"/>
      <c r="AV341" s="131"/>
      <c r="AW341" s="131"/>
      <c r="AX341" s="131"/>
      <c r="AY341" s="131"/>
      <c r="AZ341" s="131"/>
    </row>
    <row r="342" spans="15:52" ht="16.5" customHeight="1" x14ac:dyDescent="0.55000000000000004">
      <c r="O342" s="134"/>
      <c r="P342" s="114">
        <v>5</v>
      </c>
      <c r="Q342" s="138">
        <f t="shared" si="27"/>
        <v>86.616999293055613</v>
      </c>
      <c r="R342" s="131"/>
      <c r="S342" s="131"/>
      <c r="T342" s="131"/>
      <c r="U342" s="131"/>
      <c r="V342" s="131"/>
      <c r="W342" s="131"/>
      <c r="X342" s="131"/>
      <c r="Y342" s="131"/>
      <c r="Z342" s="131"/>
      <c r="AA342" s="131"/>
      <c r="AB342" s="131"/>
      <c r="AC342" s="131"/>
      <c r="AD342" s="131"/>
      <c r="AE342" s="131"/>
      <c r="AF342" s="131"/>
      <c r="AG342" s="131"/>
      <c r="AH342" s="131"/>
      <c r="AI342" s="131"/>
      <c r="AJ342" s="131"/>
      <c r="AK342" s="131"/>
      <c r="AL342" s="131"/>
      <c r="AM342" s="131"/>
      <c r="AN342" s="131"/>
      <c r="AO342" s="131"/>
      <c r="AP342" s="131"/>
      <c r="AQ342" s="131"/>
      <c r="AR342" s="131"/>
      <c r="AS342" s="131"/>
      <c r="AT342" s="131"/>
      <c r="AU342" s="131"/>
      <c r="AV342" s="131"/>
      <c r="AW342" s="131"/>
      <c r="AX342" s="131"/>
      <c r="AY342" s="131"/>
      <c r="AZ342" s="131"/>
    </row>
    <row r="343" spans="15:52" ht="16.5" customHeight="1" x14ac:dyDescent="0.55000000000000004">
      <c r="O343" s="134"/>
      <c r="P343" s="114">
        <v>6</v>
      </c>
      <c r="Q343" s="138">
        <f t="shared" si="27"/>
        <v>105.19332209473055</v>
      </c>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row>
    <row r="344" spans="15:52" ht="16.5" customHeight="1" x14ac:dyDescent="0.55000000000000004">
      <c r="O344" s="134"/>
      <c r="P344" s="114">
        <v>7</v>
      </c>
      <c r="Q344" s="138">
        <f t="shared" si="27"/>
        <v>109.33710370330088</v>
      </c>
      <c r="R344" s="131"/>
      <c r="S344" s="131"/>
      <c r="T344" s="131"/>
      <c r="U344" s="131"/>
      <c r="V344" s="131"/>
      <c r="W344" s="131"/>
      <c r="X344" s="131"/>
      <c r="Y344" s="131"/>
      <c r="Z344" s="131"/>
      <c r="AA344" s="131"/>
      <c r="AB344" s="131"/>
      <c r="AC344" s="131"/>
      <c r="AD344" s="131"/>
      <c r="AE344" s="131"/>
      <c r="AF344" s="131"/>
      <c r="AG344" s="131"/>
      <c r="AH344" s="131"/>
      <c r="AI344" s="131"/>
      <c r="AJ344" s="131"/>
      <c r="AK344" s="131"/>
      <c r="AL344" s="131"/>
      <c r="AM344" s="131"/>
      <c r="AN344" s="131"/>
      <c r="AO344" s="131"/>
      <c r="AP344" s="131"/>
      <c r="AQ344" s="131"/>
      <c r="AR344" s="131"/>
      <c r="AS344" s="131"/>
      <c r="AT344" s="131"/>
      <c r="AU344" s="131"/>
      <c r="AV344" s="131"/>
      <c r="AW344" s="131"/>
      <c r="AX344" s="131"/>
      <c r="AY344" s="131"/>
      <c r="AZ344" s="131"/>
    </row>
    <row r="345" spans="15:52" ht="16.5" customHeight="1" x14ac:dyDescent="0.55000000000000004">
      <c r="O345" s="134"/>
      <c r="P345" s="114">
        <v>8</v>
      </c>
      <c r="Q345" s="138">
        <f t="shared" si="27"/>
        <v>86.040567730708574</v>
      </c>
      <c r="R345" s="131"/>
      <c r="S345" s="131"/>
      <c r="T345" s="131"/>
      <c r="U345" s="131"/>
      <c r="V345" s="131"/>
      <c r="W345" s="131"/>
      <c r="X345" s="131"/>
      <c r="Y345" s="131"/>
      <c r="Z345" s="131"/>
      <c r="AA345" s="131"/>
      <c r="AB345" s="131"/>
      <c r="AC345" s="131"/>
      <c r="AD345" s="131"/>
      <c r="AE345" s="131"/>
      <c r="AF345" s="131"/>
      <c r="AG345" s="131"/>
      <c r="AH345" s="131"/>
      <c r="AI345" s="131"/>
      <c r="AJ345" s="131"/>
      <c r="AK345" s="131"/>
      <c r="AL345" s="131"/>
      <c r="AM345" s="131"/>
      <c r="AN345" s="131"/>
      <c r="AO345" s="131"/>
      <c r="AP345" s="131"/>
      <c r="AQ345" s="131"/>
      <c r="AR345" s="131"/>
      <c r="AS345" s="131"/>
      <c r="AT345" s="131"/>
      <c r="AU345" s="131"/>
      <c r="AV345" s="131"/>
      <c r="AW345" s="131"/>
      <c r="AX345" s="131"/>
      <c r="AY345" s="131"/>
      <c r="AZ345" s="131"/>
    </row>
    <row r="346" spans="15:52" ht="16.5" customHeight="1" x14ac:dyDescent="0.55000000000000004">
      <c r="O346" s="134"/>
      <c r="P346" s="114">
        <v>9</v>
      </c>
      <c r="Q346" s="138">
        <f t="shared" si="27"/>
        <v>109.30447550165859</v>
      </c>
      <c r="R346" s="131"/>
      <c r="S346" s="131"/>
      <c r="T346" s="131"/>
      <c r="U346" s="131"/>
      <c r="V346" s="131"/>
      <c r="W346" s="131"/>
      <c r="X346" s="131"/>
      <c r="Y346" s="131"/>
      <c r="Z346" s="131"/>
      <c r="AA346" s="131"/>
      <c r="AB346" s="131"/>
      <c r="AC346" s="131"/>
      <c r="AD346" s="131"/>
      <c r="AE346" s="131"/>
      <c r="AF346" s="131"/>
      <c r="AG346" s="131"/>
      <c r="AH346" s="131"/>
      <c r="AI346" s="131"/>
      <c r="AJ346" s="131"/>
      <c r="AK346" s="131"/>
      <c r="AL346" s="131"/>
      <c r="AM346" s="131"/>
      <c r="AN346" s="131"/>
      <c r="AO346" s="131"/>
      <c r="AP346" s="131"/>
      <c r="AQ346" s="131"/>
      <c r="AR346" s="131"/>
      <c r="AS346" s="131"/>
      <c r="AT346" s="131"/>
      <c r="AU346" s="131"/>
      <c r="AV346" s="131"/>
      <c r="AW346" s="131"/>
      <c r="AX346" s="131"/>
      <c r="AY346" s="131"/>
      <c r="AZ346" s="131"/>
    </row>
    <row r="347" spans="15:52" ht="16.5" customHeight="1" x14ac:dyDescent="0.55000000000000004">
      <c r="O347" s="134"/>
      <c r="P347" s="114">
        <v>10</v>
      </c>
      <c r="Q347" s="138">
        <f t="shared" si="27"/>
        <v>105.30208276687149</v>
      </c>
      <c r="R347" s="131"/>
      <c r="S347" s="131"/>
      <c r="T347" s="131"/>
      <c r="U347" s="131"/>
      <c r="V347" s="131"/>
      <c r="W347" s="131"/>
      <c r="X347" s="131"/>
      <c r="Y347" s="131"/>
      <c r="Z347" s="131"/>
      <c r="AA347" s="131"/>
      <c r="AB347" s="131"/>
      <c r="AC347" s="131"/>
      <c r="AD347" s="131"/>
      <c r="AE347" s="131"/>
      <c r="AF347" s="131"/>
      <c r="AG347" s="131"/>
      <c r="AH347" s="131"/>
      <c r="AI347" s="131"/>
      <c r="AJ347" s="131"/>
      <c r="AK347" s="131"/>
      <c r="AL347" s="131"/>
      <c r="AM347" s="131"/>
      <c r="AN347" s="131"/>
      <c r="AO347" s="131"/>
      <c r="AP347" s="131"/>
      <c r="AQ347" s="131"/>
      <c r="AR347" s="131"/>
      <c r="AS347" s="131"/>
      <c r="AT347" s="131"/>
      <c r="AU347" s="131"/>
      <c r="AV347" s="131"/>
      <c r="AW347" s="131"/>
      <c r="AX347" s="131"/>
      <c r="AY347" s="131"/>
      <c r="AZ347" s="131"/>
    </row>
    <row r="348" spans="15:52" ht="16.5" customHeight="1" x14ac:dyDescent="0.55000000000000004">
      <c r="O348" s="134"/>
      <c r="P348" s="114">
        <v>11</v>
      </c>
      <c r="Q348" s="138">
        <f t="shared" si="27"/>
        <v>103.15949752569472</v>
      </c>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1"/>
      <c r="AQ348" s="131"/>
      <c r="AR348" s="131"/>
      <c r="AS348" s="131"/>
      <c r="AT348" s="131"/>
      <c r="AU348" s="131"/>
      <c r="AV348" s="131"/>
      <c r="AW348" s="131"/>
      <c r="AX348" s="131"/>
      <c r="AY348" s="131"/>
      <c r="AZ348" s="131"/>
    </row>
    <row r="349" spans="15:52" ht="16.5" customHeight="1" thickBot="1" x14ac:dyDescent="0.6">
      <c r="O349" s="136"/>
      <c r="P349" s="115">
        <v>12</v>
      </c>
      <c r="Q349" s="138">
        <f t="shared" si="27"/>
        <v>98.156506607210829</v>
      </c>
      <c r="R349" s="131"/>
      <c r="S349" s="131"/>
      <c r="T349" s="131"/>
      <c r="U349" s="131"/>
      <c r="V349" s="131"/>
      <c r="W349" s="131"/>
      <c r="X349" s="131"/>
      <c r="Y349" s="131"/>
      <c r="Z349" s="131"/>
      <c r="AA349" s="131"/>
      <c r="AB349" s="131"/>
      <c r="AC349" s="131"/>
      <c r="AD349" s="131"/>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row>
    <row r="350" spans="15:52" ht="16.5" customHeight="1" x14ac:dyDescent="0.55000000000000004">
      <c r="O350" s="132">
        <v>2018</v>
      </c>
      <c r="P350" s="112">
        <v>1</v>
      </c>
      <c r="Q350" s="138">
        <f t="shared" ref="Q350:Q361" si="28">AT2</f>
        <v>97.420325635457672</v>
      </c>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row>
    <row r="351" spans="15:52" ht="16.5" customHeight="1" x14ac:dyDescent="0.55000000000000004">
      <c r="O351" s="134"/>
      <c r="P351" s="114">
        <v>2</v>
      </c>
      <c r="Q351" s="138">
        <f t="shared" si="28"/>
        <v>105.95136192029409</v>
      </c>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row>
    <row r="352" spans="15:52" ht="16.5" customHeight="1" x14ac:dyDescent="0.55000000000000004">
      <c r="O352" s="134"/>
      <c r="P352" s="114">
        <v>3</v>
      </c>
      <c r="Q352" s="138">
        <f t="shared" si="28"/>
        <v>107.07585846480993</v>
      </c>
      <c r="R352" s="131"/>
      <c r="S352" s="131"/>
      <c r="T352" s="131"/>
      <c r="U352" s="131"/>
      <c r="V352" s="131"/>
      <c r="W352" s="131"/>
      <c r="X352" s="131"/>
      <c r="Y352" s="131"/>
      <c r="Z352" s="131"/>
      <c r="AA352" s="131"/>
      <c r="AB352" s="131"/>
      <c r="AC352" s="131"/>
      <c r="AD352" s="131"/>
      <c r="AE352" s="131"/>
      <c r="AF352" s="131"/>
      <c r="AG352" s="131"/>
      <c r="AH352" s="131"/>
      <c r="AI352" s="131"/>
      <c r="AJ352" s="131"/>
      <c r="AK352" s="131"/>
      <c r="AL352" s="131"/>
      <c r="AM352" s="131"/>
      <c r="AN352" s="131"/>
      <c r="AO352" s="131"/>
      <c r="AP352" s="131"/>
      <c r="AQ352" s="131"/>
      <c r="AR352" s="131"/>
      <c r="AS352" s="131"/>
      <c r="AT352" s="131"/>
      <c r="AU352" s="131"/>
      <c r="AV352" s="131"/>
      <c r="AW352" s="131"/>
      <c r="AX352" s="131"/>
      <c r="AY352" s="131"/>
      <c r="AZ352" s="131"/>
    </row>
    <row r="353" spans="15:52" ht="16.5" customHeight="1" x14ac:dyDescent="0.55000000000000004">
      <c r="O353" s="134"/>
      <c r="P353" s="114">
        <v>4</v>
      </c>
      <c r="Q353" s="138">
        <f t="shared" si="28"/>
        <v>87.083607399331427</v>
      </c>
      <c r="R353" s="131"/>
      <c r="S353" s="131"/>
      <c r="T353" s="131"/>
      <c r="U353" s="131"/>
      <c r="V353" s="131"/>
      <c r="W353" s="131"/>
      <c r="X353" s="131"/>
      <c r="Y353" s="131"/>
      <c r="Z353" s="131"/>
      <c r="AA353" s="131"/>
      <c r="AB353" s="131"/>
      <c r="AC353" s="131"/>
      <c r="AD353" s="131"/>
      <c r="AE353" s="131"/>
      <c r="AF353" s="131"/>
      <c r="AG353" s="131"/>
      <c r="AH353" s="131"/>
      <c r="AI353" s="131"/>
      <c r="AJ353" s="131"/>
      <c r="AK353" s="131"/>
      <c r="AL353" s="131"/>
      <c r="AM353" s="131"/>
      <c r="AN353" s="131"/>
      <c r="AO353" s="131"/>
      <c r="AP353" s="131"/>
      <c r="AQ353" s="131"/>
      <c r="AR353" s="131"/>
      <c r="AS353" s="131"/>
      <c r="AT353" s="131"/>
      <c r="AU353" s="131"/>
      <c r="AV353" s="131"/>
      <c r="AW353" s="131"/>
      <c r="AX353" s="131"/>
      <c r="AY353" s="131"/>
      <c r="AZ353" s="131"/>
    </row>
    <row r="354" spans="15:52" ht="16.5" customHeight="1" x14ac:dyDescent="0.55000000000000004">
      <c r="O354" s="134"/>
      <c r="P354" s="114">
        <v>5</v>
      </c>
      <c r="Q354" s="138">
        <f t="shared" si="28"/>
        <v>86.640296261589597</v>
      </c>
      <c r="R354" s="131"/>
      <c r="S354" s="131"/>
      <c r="T354" s="131"/>
      <c r="U354" s="131"/>
      <c r="V354" s="131"/>
      <c r="W354" s="131"/>
      <c r="X354" s="131"/>
      <c r="Y354" s="131"/>
      <c r="Z354" s="131"/>
      <c r="AA354" s="131"/>
      <c r="AB354" s="131"/>
      <c r="AC354" s="131"/>
      <c r="AD354" s="131"/>
      <c r="AE354" s="131"/>
      <c r="AF354" s="131"/>
      <c r="AG354" s="131"/>
      <c r="AH354" s="131"/>
      <c r="AI354" s="131"/>
      <c r="AJ354" s="131"/>
      <c r="AK354" s="131"/>
      <c r="AL354" s="131"/>
      <c r="AM354" s="131"/>
      <c r="AN354" s="131"/>
      <c r="AO354" s="131"/>
      <c r="AP354" s="131"/>
      <c r="AQ354" s="131"/>
      <c r="AR354" s="131"/>
      <c r="AS354" s="131"/>
      <c r="AT354" s="131"/>
      <c r="AU354" s="131"/>
      <c r="AV354" s="131"/>
      <c r="AW354" s="131"/>
      <c r="AX354" s="131"/>
      <c r="AY354" s="131"/>
      <c r="AZ354" s="131"/>
    </row>
    <row r="355" spans="15:52" ht="16.5" customHeight="1" x14ac:dyDescent="0.55000000000000004">
      <c r="O355" s="134"/>
      <c r="P355" s="114">
        <v>6</v>
      </c>
      <c r="Q355" s="138">
        <f t="shared" si="28"/>
        <v>104.4484290386816</v>
      </c>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1"/>
      <c r="AN355" s="131"/>
      <c r="AO355" s="131"/>
      <c r="AP355" s="131"/>
      <c r="AQ355" s="131"/>
      <c r="AR355" s="131"/>
      <c r="AS355" s="131"/>
      <c r="AT355" s="131"/>
      <c r="AU355" s="131"/>
      <c r="AV355" s="131"/>
      <c r="AW355" s="131"/>
      <c r="AX355" s="131"/>
      <c r="AY355" s="131"/>
      <c r="AZ355" s="131"/>
    </row>
    <row r="356" spans="15:52" ht="16.5" customHeight="1" x14ac:dyDescent="0.55000000000000004">
      <c r="O356" s="134"/>
      <c r="P356" s="114">
        <v>7</v>
      </c>
      <c r="Q356" s="138">
        <f t="shared" si="28"/>
        <v>107.94085580674518</v>
      </c>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1"/>
      <c r="AN356" s="131"/>
      <c r="AO356" s="131"/>
      <c r="AP356" s="131"/>
      <c r="AQ356" s="131"/>
      <c r="AR356" s="131"/>
      <c r="AS356" s="131"/>
      <c r="AT356" s="131"/>
      <c r="AU356" s="131"/>
      <c r="AV356" s="131"/>
      <c r="AW356" s="131"/>
      <c r="AX356" s="131"/>
      <c r="AY356" s="131"/>
      <c r="AZ356" s="131"/>
    </row>
    <row r="357" spans="15:52" ht="16.5" customHeight="1" x14ac:dyDescent="0.55000000000000004">
      <c r="O357" s="134"/>
      <c r="P357" s="114">
        <v>8</v>
      </c>
      <c r="Q357" s="138">
        <f t="shared" si="28"/>
        <v>85.959110854815606</v>
      </c>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1"/>
      <c r="AN357" s="131"/>
      <c r="AO357" s="131"/>
      <c r="AP357" s="131"/>
      <c r="AQ357" s="131"/>
      <c r="AR357" s="131"/>
      <c r="AS357" s="131"/>
      <c r="AT357" s="131"/>
      <c r="AU357" s="131"/>
      <c r="AV357" s="131"/>
      <c r="AW357" s="131"/>
      <c r="AX357" s="131"/>
      <c r="AY357" s="131"/>
      <c r="AZ357" s="131"/>
    </row>
    <row r="358" spans="15:52" ht="16.5" customHeight="1" x14ac:dyDescent="0.55000000000000004">
      <c r="O358" s="134"/>
      <c r="P358" s="114">
        <v>9</v>
      </c>
      <c r="Q358" s="138">
        <f t="shared" si="28"/>
        <v>107.11910833190667</v>
      </c>
      <c r="R358" s="131"/>
      <c r="S358" s="131"/>
      <c r="T358" s="131"/>
      <c r="U358" s="131"/>
      <c r="V358" s="131"/>
      <c r="W358" s="131"/>
      <c r="X358" s="131"/>
      <c r="Y358" s="131"/>
      <c r="Z358" s="131"/>
      <c r="AA358" s="131"/>
      <c r="AB358" s="131"/>
      <c r="AC358" s="131"/>
      <c r="AD358" s="131"/>
      <c r="AE358" s="131"/>
      <c r="AF358" s="131"/>
      <c r="AG358" s="131"/>
      <c r="AH358" s="131"/>
      <c r="AI358" s="131"/>
      <c r="AJ358" s="131"/>
      <c r="AK358" s="131"/>
      <c r="AL358" s="131"/>
      <c r="AM358" s="131"/>
      <c r="AN358" s="131"/>
      <c r="AO358" s="131"/>
      <c r="AP358" s="131"/>
      <c r="AQ358" s="131"/>
      <c r="AR358" s="131"/>
      <c r="AS358" s="131"/>
      <c r="AT358" s="131"/>
      <c r="AU358" s="131"/>
      <c r="AV358" s="131"/>
      <c r="AW358" s="131"/>
      <c r="AX358" s="131"/>
      <c r="AY358" s="131"/>
      <c r="AZ358" s="131"/>
    </row>
    <row r="359" spans="15:52" ht="16.5" customHeight="1" x14ac:dyDescent="0.55000000000000004">
      <c r="O359" s="134"/>
      <c r="P359" s="114">
        <v>10</v>
      </c>
      <c r="Q359" s="138">
        <f t="shared" si="28"/>
        <v>107.30292026706793</v>
      </c>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1"/>
      <c r="AN359" s="131"/>
      <c r="AO359" s="131"/>
      <c r="AP359" s="131"/>
      <c r="AQ359" s="131"/>
      <c r="AR359" s="131"/>
      <c r="AS359" s="131"/>
      <c r="AT359" s="131"/>
      <c r="AU359" s="131"/>
      <c r="AV359" s="131"/>
      <c r="AW359" s="131"/>
      <c r="AX359" s="131"/>
      <c r="AY359" s="131"/>
      <c r="AZ359" s="131"/>
    </row>
    <row r="360" spans="15:52" ht="16.5" customHeight="1" x14ac:dyDescent="0.55000000000000004">
      <c r="O360" s="134"/>
      <c r="P360" s="114">
        <v>11</v>
      </c>
      <c r="Q360" s="138">
        <f t="shared" si="28"/>
        <v>104.38355423803645</v>
      </c>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1"/>
      <c r="AQ360" s="131"/>
      <c r="AR360" s="131"/>
      <c r="AS360" s="131"/>
      <c r="AT360" s="131"/>
      <c r="AU360" s="131"/>
      <c r="AV360" s="131"/>
      <c r="AW360" s="131"/>
      <c r="AX360" s="131"/>
      <c r="AY360" s="131"/>
      <c r="AZ360" s="131"/>
    </row>
    <row r="361" spans="15:52" ht="16.5" customHeight="1" thickBot="1" x14ac:dyDescent="0.6">
      <c r="O361" s="136"/>
      <c r="P361" s="115">
        <v>12</v>
      </c>
      <c r="Q361" s="138">
        <f t="shared" si="28"/>
        <v>98.674571781263793</v>
      </c>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row>
    <row r="362" spans="15:52" ht="16.5" customHeight="1" x14ac:dyDescent="0.55000000000000004">
      <c r="O362" s="132">
        <v>2019</v>
      </c>
      <c r="P362" s="112">
        <v>1</v>
      </c>
      <c r="Q362" s="138">
        <f t="shared" ref="Q362:Q373" si="29">AU2</f>
        <v>96.683716139482854</v>
      </c>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row>
    <row r="363" spans="15:52" ht="16.5" customHeight="1" x14ac:dyDescent="0.55000000000000004">
      <c r="O363" s="134"/>
      <c r="P363" s="114">
        <v>2</v>
      </c>
      <c r="Q363" s="138">
        <f t="shared" si="29"/>
        <v>105.16678257960577</v>
      </c>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row>
    <row r="364" spans="15:52" ht="16.5" customHeight="1" x14ac:dyDescent="0.55000000000000004">
      <c r="O364" s="134"/>
      <c r="P364" s="114">
        <v>3</v>
      </c>
      <c r="Q364" s="138">
        <f t="shared" si="29"/>
        <v>112.79414742365151</v>
      </c>
      <c r="R364" s="131"/>
      <c r="S364" s="131"/>
      <c r="T364" s="131"/>
      <c r="U364" s="131"/>
      <c r="V364" s="131"/>
      <c r="W364" s="131"/>
      <c r="X364" s="131"/>
      <c r="Y364" s="131"/>
      <c r="Z364" s="131"/>
      <c r="AA364" s="131"/>
      <c r="AB364" s="131"/>
      <c r="AC364" s="131"/>
      <c r="AD364" s="131"/>
      <c r="AE364" s="131"/>
      <c r="AF364" s="131"/>
      <c r="AG364" s="131"/>
      <c r="AH364" s="131"/>
      <c r="AI364" s="131"/>
      <c r="AJ364" s="131"/>
      <c r="AK364" s="131"/>
      <c r="AL364" s="131"/>
      <c r="AM364" s="131"/>
      <c r="AN364" s="131"/>
      <c r="AO364" s="131"/>
      <c r="AP364" s="131"/>
      <c r="AQ364" s="131"/>
      <c r="AR364" s="131"/>
      <c r="AS364" s="131"/>
      <c r="AT364" s="131"/>
      <c r="AU364" s="131"/>
      <c r="AV364" s="131"/>
      <c r="AW364" s="131"/>
      <c r="AX364" s="131"/>
      <c r="AY364" s="131"/>
      <c r="AZ364" s="131"/>
    </row>
    <row r="365" spans="15:52" ht="16.5" customHeight="1" x14ac:dyDescent="0.55000000000000004">
      <c r="O365" s="134"/>
      <c r="P365" s="114">
        <v>4</v>
      </c>
      <c r="Q365" s="138">
        <f t="shared" si="29"/>
        <v>93.694042661830593</v>
      </c>
      <c r="R365" s="131"/>
      <c r="S365" s="131"/>
      <c r="T365" s="131"/>
      <c r="U365" s="131"/>
      <c r="V365" s="131"/>
      <c r="W365" s="131"/>
      <c r="X365" s="131"/>
      <c r="Y365" s="131"/>
      <c r="Z365" s="131"/>
      <c r="AA365" s="131"/>
      <c r="AB365" s="131"/>
      <c r="AC365" s="131"/>
      <c r="AD365" s="131"/>
      <c r="AE365" s="131"/>
      <c r="AF365" s="131"/>
      <c r="AG365" s="131"/>
      <c r="AH365" s="131"/>
      <c r="AI365" s="131"/>
      <c r="AJ365" s="131"/>
      <c r="AK365" s="131"/>
      <c r="AL365" s="131"/>
      <c r="AM365" s="131"/>
      <c r="AN365" s="131"/>
      <c r="AO365" s="131"/>
      <c r="AP365" s="131"/>
      <c r="AQ365" s="131"/>
      <c r="AR365" s="131"/>
      <c r="AS365" s="131"/>
      <c r="AT365" s="131"/>
      <c r="AU365" s="131"/>
      <c r="AV365" s="131"/>
      <c r="AW365" s="131"/>
      <c r="AX365" s="131"/>
      <c r="AY365" s="131"/>
      <c r="AZ365" s="131"/>
    </row>
    <row r="366" spans="15:52" ht="16.5" customHeight="1" x14ac:dyDescent="0.55000000000000004">
      <c r="O366" s="134"/>
      <c r="P366" s="114">
        <v>5</v>
      </c>
      <c r="Q366" s="138">
        <f t="shared" si="29"/>
        <v>89.912052891514278</v>
      </c>
      <c r="R366" s="131"/>
      <c r="S366" s="131"/>
      <c r="T366" s="131"/>
      <c r="U366" s="131"/>
      <c r="V366" s="131"/>
      <c r="W366" s="131"/>
      <c r="X366" s="131"/>
      <c r="Y366" s="131"/>
      <c r="Z366" s="131"/>
      <c r="AA366" s="131"/>
      <c r="AB366" s="131"/>
      <c r="AC366" s="131"/>
      <c r="AD366" s="131"/>
      <c r="AE366" s="131"/>
      <c r="AF366" s="131"/>
      <c r="AG366" s="131"/>
      <c r="AH366" s="131"/>
      <c r="AI366" s="131"/>
      <c r="AJ366" s="131"/>
      <c r="AK366" s="131"/>
      <c r="AL366" s="131"/>
      <c r="AM366" s="131"/>
      <c r="AN366" s="131"/>
      <c r="AO366" s="131"/>
      <c r="AP366" s="131"/>
      <c r="AQ366" s="131"/>
      <c r="AR366" s="131"/>
      <c r="AS366" s="131"/>
      <c r="AT366" s="131"/>
      <c r="AU366" s="131"/>
      <c r="AV366" s="131"/>
      <c r="AW366" s="131"/>
      <c r="AX366" s="131"/>
      <c r="AY366" s="131"/>
      <c r="AZ366" s="131"/>
    </row>
    <row r="367" spans="15:52" ht="16.5" customHeight="1" x14ac:dyDescent="0.55000000000000004">
      <c r="O367" s="134"/>
      <c r="P367" s="114">
        <v>6</v>
      </c>
      <c r="Q367" s="138">
        <f t="shared" si="29"/>
        <v>103.90964072857884</v>
      </c>
      <c r="R367" s="131"/>
      <c r="S367" s="131"/>
      <c r="T367" s="131"/>
      <c r="U367" s="131"/>
      <c r="V367" s="131"/>
      <c r="W367" s="131"/>
      <c r="X367" s="131"/>
      <c r="Y367" s="131"/>
      <c r="Z367" s="131"/>
      <c r="AA367" s="131"/>
      <c r="AB367" s="131"/>
      <c r="AC367" s="131"/>
      <c r="AD367" s="131"/>
      <c r="AE367" s="131"/>
      <c r="AF367" s="131"/>
      <c r="AG367" s="131"/>
      <c r="AH367" s="131"/>
      <c r="AI367" s="131"/>
      <c r="AJ367" s="131"/>
      <c r="AK367" s="131"/>
      <c r="AL367" s="131"/>
      <c r="AM367" s="131"/>
      <c r="AN367" s="131"/>
      <c r="AO367" s="131"/>
      <c r="AP367" s="131"/>
      <c r="AQ367" s="131"/>
      <c r="AR367" s="131"/>
      <c r="AS367" s="131"/>
      <c r="AT367" s="131"/>
      <c r="AU367" s="131"/>
      <c r="AV367" s="131"/>
      <c r="AW367" s="131"/>
      <c r="AX367" s="131"/>
      <c r="AY367" s="131"/>
      <c r="AZ367" s="131"/>
    </row>
    <row r="368" spans="15:52" ht="16.5" customHeight="1" x14ac:dyDescent="0.55000000000000004">
      <c r="O368" s="134"/>
      <c r="P368" s="114">
        <v>7</v>
      </c>
      <c r="Q368" s="138">
        <f t="shared" si="29"/>
        <v>108.15645605725804</v>
      </c>
      <c r="R368" s="131"/>
      <c r="S368" s="131"/>
      <c r="T368" s="131"/>
      <c r="U368" s="131"/>
      <c r="V368" s="131"/>
      <c r="W368" s="131"/>
      <c r="X368" s="131"/>
      <c r="Y368" s="131"/>
      <c r="Z368" s="131"/>
      <c r="AA368" s="131"/>
      <c r="AB368" s="131"/>
      <c r="AC368" s="131"/>
      <c r="AD368" s="131"/>
      <c r="AE368" s="131"/>
      <c r="AF368" s="131"/>
      <c r="AG368" s="131"/>
      <c r="AH368" s="131"/>
      <c r="AI368" s="131"/>
      <c r="AJ368" s="131"/>
      <c r="AK368" s="131"/>
      <c r="AL368" s="131"/>
      <c r="AM368" s="131"/>
      <c r="AN368" s="131"/>
      <c r="AO368" s="131"/>
      <c r="AP368" s="131"/>
      <c r="AQ368" s="131"/>
      <c r="AR368" s="131"/>
      <c r="AS368" s="131"/>
      <c r="AT368" s="131"/>
      <c r="AU368" s="131"/>
      <c r="AV368" s="131"/>
      <c r="AW368" s="131"/>
      <c r="AX368" s="131"/>
      <c r="AY368" s="131"/>
      <c r="AZ368" s="131"/>
    </row>
    <row r="369" spans="15:52" ht="16.5" customHeight="1" x14ac:dyDescent="0.55000000000000004">
      <c r="O369" s="134"/>
      <c r="P369" s="114">
        <v>8</v>
      </c>
      <c r="Q369" s="138">
        <f t="shared" si="29"/>
        <v>84.080604977507008</v>
      </c>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1"/>
      <c r="AN369" s="131"/>
      <c r="AO369" s="131"/>
      <c r="AP369" s="131"/>
      <c r="AQ369" s="131"/>
      <c r="AR369" s="131"/>
      <c r="AS369" s="131"/>
      <c r="AT369" s="131"/>
      <c r="AU369" s="131"/>
      <c r="AV369" s="131"/>
      <c r="AW369" s="131"/>
      <c r="AX369" s="131"/>
      <c r="AY369" s="131"/>
      <c r="AZ369" s="131"/>
    </row>
    <row r="370" spans="15:52" ht="16.5" customHeight="1" x14ac:dyDescent="0.55000000000000004">
      <c r="O370" s="134"/>
      <c r="P370" s="114">
        <v>9</v>
      </c>
      <c r="Q370" s="138">
        <f t="shared" si="29"/>
        <v>104.53292954547453</v>
      </c>
      <c r="R370" s="131"/>
      <c r="S370" s="131"/>
      <c r="T370" s="131"/>
      <c r="U370" s="131"/>
      <c r="V370" s="131"/>
      <c r="W370" s="131"/>
      <c r="X370" s="131"/>
      <c r="Y370" s="131"/>
      <c r="Z370" s="131"/>
      <c r="AA370" s="131"/>
      <c r="AB370" s="131"/>
      <c r="AC370" s="131"/>
      <c r="AD370" s="131"/>
      <c r="AE370" s="131"/>
      <c r="AF370" s="131"/>
      <c r="AG370" s="131"/>
      <c r="AH370" s="131"/>
      <c r="AI370" s="131"/>
      <c r="AJ370" s="131"/>
      <c r="AK370" s="131"/>
      <c r="AL370" s="131"/>
      <c r="AM370" s="131"/>
      <c r="AN370" s="131"/>
      <c r="AO370" s="131"/>
      <c r="AP370" s="131"/>
      <c r="AQ370" s="131"/>
      <c r="AR370" s="131"/>
      <c r="AS370" s="131"/>
      <c r="AT370" s="131"/>
      <c r="AU370" s="131"/>
      <c r="AV370" s="131"/>
      <c r="AW370" s="131"/>
      <c r="AX370" s="131"/>
      <c r="AY370" s="131"/>
      <c r="AZ370" s="131"/>
    </row>
    <row r="371" spans="15:52" ht="16.5" customHeight="1" x14ac:dyDescent="0.55000000000000004">
      <c r="O371" s="134"/>
      <c r="P371" s="114">
        <v>10</v>
      </c>
      <c r="Q371" s="138">
        <f t="shared" si="29"/>
        <v>103.53989312533562</v>
      </c>
      <c r="R371" s="131"/>
      <c r="S371" s="131"/>
      <c r="T371" s="131"/>
      <c r="U371" s="131"/>
      <c r="V371" s="131"/>
      <c r="W371" s="131"/>
      <c r="X371" s="131"/>
      <c r="Y371" s="131"/>
      <c r="Z371" s="131"/>
      <c r="AA371" s="131"/>
      <c r="AB371" s="131"/>
      <c r="AC371" s="131"/>
      <c r="AD371" s="131"/>
      <c r="AE371" s="131"/>
      <c r="AF371" s="131"/>
      <c r="AG371" s="131"/>
      <c r="AH371" s="131"/>
      <c r="AI371" s="131"/>
      <c r="AJ371" s="131"/>
      <c r="AK371" s="131"/>
      <c r="AL371" s="131"/>
      <c r="AM371" s="131"/>
      <c r="AN371" s="131"/>
      <c r="AO371" s="131"/>
      <c r="AP371" s="131"/>
      <c r="AQ371" s="131"/>
      <c r="AR371" s="131"/>
      <c r="AS371" s="131"/>
      <c r="AT371" s="131"/>
      <c r="AU371" s="131"/>
      <c r="AV371" s="131"/>
      <c r="AW371" s="131"/>
      <c r="AX371" s="131"/>
      <c r="AY371" s="131"/>
      <c r="AZ371" s="131"/>
    </row>
    <row r="372" spans="15:52" ht="16.5" customHeight="1" x14ac:dyDescent="0.55000000000000004">
      <c r="O372" s="134"/>
      <c r="P372" s="114">
        <v>11</v>
      </c>
      <c r="Q372" s="138">
        <f t="shared" si="29"/>
        <v>102.33557236048628</v>
      </c>
      <c r="R372" s="131"/>
      <c r="S372" s="131"/>
      <c r="T372" s="131"/>
      <c r="U372" s="131"/>
      <c r="V372" s="131"/>
      <c r="W372" s="131"/>
      <c r="X372" s="131"/>
      <c r="Y372" s="131"/>
      <c r="Z372" s="131"/>
      <c r="AA372" s="131"/>
      <c r="AB372" s="131"/>
      <c r="AC372" s="131"/>
      <c r="AD372" s="131"/>
      <c r="AE372" s="131"/>
      <c r="AF372" s="131"/>
      <c r="AG372" s="131"/>
      <c r="AH372" s="131"/>
      <c r="AI372" s="131"/>
      <c r="AJ372" s="131"/>
      <c r="AK372" s="131"/>
      <c r="AL372" s="131"/>
      <c r="AM372" s="131"/>
      <c r="AN372" s="131"/>
      <c r="AO372" s="131"/>
      <c r="AP372" s="131"/>
      <c r="AQ372" s="131"/>
      <c r="AR372" s="131"/>
      <c r="AS372" s="131"/>
      <c r="AT372" s="131"/>
      <c r="AU372" s="131"/>
      <c r="AV372" s="131"/>
      <c r="AW372" s="131"/>
      <c r="AX372" s="131"/>
      <c r="AY372" s="131"/>
      <c r="AZ372" s="131"/>
    </row>
    <row r="373" spans="15:52" ht="16.5" customHeight="1" thickBot="1" x14ac:dyDescent="0.6">
      <c r="O373" s="136"/>
      <c r="P373" s="115">
        <v>12</v>
      </c>
      <c r="Q373" s="138">
        <f t="shared" si="29"/>
        <v>95.194161509274494</v>
      </c>
      <c r="R373" s="131"/>
      <c r="S373" s="131"/>
      <c r="T373" s="131"/>
      <c r="U373" s="131"/>
      <c r="V373" s="131"/>
      <c r="W373" s="131"/>
      <c r="X373" s="131"/>
      <c r="Y373" s="131"/>
      <c r="Z373" s="131"/>
      <c r="AA373" s="131"/>
      <c r="AB373" s="131"/>
      <c r="AC373" s="131"/>
      <c r="AD373" s="131"/>
      <c r="AE373" s="131"/>
      <c r="AF373" s="131"/>
      <c r="AG373" s="131"/>
      <c r="AH373" s="131"/>
      <c r="AI373" s="131"/>
      <c r="AJ373" s="131"/>
      <c r="AK373" s="131"/>
      <c r="AL373" s="131"/>
      <c r="AM373" s="131"/>
      <c r="AN373" s="131"/>
      <c r="AO373" s="131"/>
      <c r="AP373" s="131"/>
      <c r="AQ373" s="131"/>
      <c r="AR373" s="131"/>
      <c r="AS373" s="131"/>
      <c r="AT373" s="131"/>
      <c r="AU373" s="131"/>
      <c r="AV373" s="131"/>
      <c r="AW373" s="131"/>
      <c r="AX373" s="131"/>
      <c r="AY373" s="131"/>
      <c r="AZ373" s="131"/>
    </row>
    <row r="374" spans="15:52" ht="16.5" customHeight="1" x14ac:dyDescent="0.55000000000000004">
      <c r="O374" s="132">
        <v>2020</v>
      </c>
      <c r="P374" s="112">
        <v>1</v>
      </c>
      <c r="Q374" s="138">
        <f t="shared" ref="Q374:Q385" si="30">AV2</f>
        <v>98.058452680949515</v>
      </c>
      <c r="R374" s="131"/>
      <c r="S374" s="131"/>
      <c r="T374" s="131"/>
      <c r="U374" s="131"/>
      <c r="V374" s="131"/>
      <c r="W374" s="131"/>
      <c r="X374" s="131"/>
      <c r="Y374" s="131"/>
      <c r="Z374" s="131"/>
      <c r="AA374" s="131"/>
      <c r="AB374" s="131"/>
      <c r="AC374" s="131"/>
      <c r="AD374" s="131"/>
      <c r="AE374" s="131"/>
      <c r="AF374" s="131"/>
      <c r="AG374" s="131"/>
      <c r="AH374" s="131"/>
      <c r="AI374" s="131"/>
      <c r="AJ374" s="131"/>
      <c r="AK374" s="131"/>
      <c r="AL374" s="131"/>
      <c r="AM374" s="131"/>
      <c r="AN374" s="131"/>
      <c r="AO374" s="131"/>
      <c r="AP374" s="131"/>
      <c r="AQ374" s="131"/>
      <c r="AR374" s="131"/>
      <c r="AS374" s="131"/>
      <c r="AT374" s="131"/>
      <c r="AU374" s="131"/>
      <c r="AV374" s="131"/>
      <c r="AW374" s="131"/>
      <c r="AX374" s="131"/>
      <c r="AY374" s="131"/>
      <c r="AZ374" s="131"/>
    </row>
    <row r="375" spans="15:52" ht="16.5" customHeight="1" x14ac:dyDescent="0.55000000000000004">
      <c r="O375" s="134"/>
      <c r="P375" s="114">
        <v>2</v>
      </c>
      <c r="Q375" s="138">
        <f t="shared" si="30"/>
        <v>105.06416522433166</v>
      </c>
      <c r="R375" s="131"/>
      <c r="S375" s="131"/>
      <c r="T375" s="131"/>
      <c r="U375" s="131"/>
      <c r="V375" s="131"/>
      <c r="W375" s="131"/>
      <c r="X375" s="131"/>
      <c r="Y375" s="131"/>
      <c r="Z375" s="131"/>
      <c r="AA375" s="131"/>
      <c r="AB375" s="131"/>
      <c r="AC375" s="131"/>
      <c r="AD375" s="131"/>
      <c r="AE375" s="131"/>
      <c r="AF375" s="131"/>
      <c r="AG375" s="131"/>
      <c r="AH375" s="131"/>
      <c r="AI375" s="131"/>
      <c r="AJ375" s="131"/>
      <c r="AK375" s="131"/>
      <c r="AL375" s="131"/>
      <c r="AM375" s="131"/>
      <c r="AN375" s="131"/>
      <c r="AO375" s="131"/>
      <c r="AP375" s="131"/>
      <c r="AQ375" s="131"/>
      <c r="AR375" s="131"/>
      <c r="AS375" s="131"/>
      <c r="AT375" s="131"/>
      <c r="AU375" s="131"/>
      <c r="AV375" s="131"/>
      <c r="AW375" s="131"/>
      <c r="AX375" s="131"/>
      <c r="AY375" s="131"/>
      <c r="AZ375" s="131"/>
    </row>
    <row r="376" spans="15:52" ht="16.5" customHeight="1" x14ac:dyDescent="0.55000000000000004">
      <c r="O376" s="134"/>
      <c r="P376" s="114">
        <v>3</v>
      </c>
      <c r="Q376" s="138">
        <f t="shared" si="30"/>
        <v>113.08145530854013</v>
      </c>
      <c r="R376" s="131"/>
      <c r="S376" s="131"/>
      <c r="T376" s="131"/>
      <c r="U376" s="131"/>
      <c r="V376" s="131"/>
      <c r="W376" s="131"/>
      <c r="X376" s="131"/>
      <c r="Y376" s="131"/>
      <c r="Z376" s="131"/>
      <c r="AA376" s="131"/>
      <c r="AB376" s="131"/>
      <c r="AC376" s="131"/>
      <c r="AD376" s="131"/>
      <c r="AE376" s="131"/>
      <c r="AF376" s="131"/>
      <c r="AG376" s="131"/>
      <c r="AH376" s="131"/>
      <c r="AI376" s="131"/>
      <c r="AJ376" s="131"/>
      <c r="AK376" s="131"/>
      <c r="AL376" s="131"/>
      <c r="AM376" s="131"/>
      <c r="AN376" s="131"/>
      <c r="AO376" s="131"/>
      <c r="AP376" s="131"/>
      <c r="AQ376" s="131"/>
      <c r="AR376" s="131"/>
      <c r="AS376" s="131"/>
      <c r="AT376" s="131"/>
      <c r="AU376" s="131"/>
      <c r="AV376" s="131"/>
      <c r="AW376" s="131"/>
      <c r="AX376" s="131"/>
      <c r="AY376" s="131"/>
      <c r="AZ376" s="131"/>
    </row>
    <row r="377" spans="15:52" ht="16.5" customHeight="1" x14ac:dyDescent="0.55000000000000004">
      <c r="O377" s="134"/>
      <c r="P377" s="114">
        <v>4</v>
      </c>
      <c r="Q377" s="138">
        <f t="shared" si="30"/>
        <v>89.686034311131834</v>
      </c>
      <c r="R377" s="131"/>
      <c r="S377" s="131"/>
      <c r="T377" s="131"/>
      <c r="U377" s="131"/>
      <c r="V377" s="131"/>
      <c r="W377" s="131"/>
      <c r="X377" s="131"/>
      <c r="Y377" s="131"/>
      <c r="Z377" s="131"/>
      <c r="AA377" s="131"/>
      <c r="AB377" s="131"/>
      <c r="AC377" s="131"/>
      <c r="AD377" s="131"/>
      <c r="AE377" s="131"/>
      <c r="AF377" s="131"/>
      <c r="AG377" s="131"/>
      <c r="AH377" s="131"/>
      <c r="AI377" s="131"/>
      <c r="AJ377" s="131"/>
      <c r="AK377" s="131"/>
      <c r="AL377" s="131"/>
      <c r="AM377" s="131"/>
      <c r="AN377" s="131"/>
      <c r="AO377" s="131"/>
      <c r="AP377" s="131"/>
      <c r="AQ377" s="131"/>
      <c r="AR377" s="131"/>
      <c r="AS377" s="131"/>
      <c r="AT377" s="131"/>
      <c r="AU377" s="131"/>
      <c r="AV377" s="131"/>
      <c r="AW377" s="131"/>
      <c r="AX377" s="131"/>
      <c r="AY377" s="131"/>
      <c r="AZ377" s="131"/>
    </row>
    <row r="378" spans="15:52" ht="16.5" customHeight="1" x14ac:dyDescent="0.55000000000000004">
      <c r="O378" s="134"/>
      <c r="P378" s="114">
        <v>5</v>
      </c>
      <c r="Q378" s="138">
        <f t="shared" si="30"/>
        <v>84.122357836587184</v>
      </c>
      <c r="R378" s="131"/>
      <c r="S378" s="131"/>
      <c r="T378" s="131"/>
      <c r="U378" s="131"/>
      <c r="V378" s="131"/>
      <c r="W378" s="131"/>
      <c r="X378" s="131"/>
      <c r="Y378" s="131"/>
      <c r="Z378" s="131"/>
      <c r="AA378" s="131"/>
      <c r="AB378" s="131"/>
      <c r="AC378" s="131"/>
      <c r="AD378" s="131"/>
      <c r="AE378" s="131"/>
      <c r="AF378" s="131"/>
      <c r="AG378" s="131"/>
      <c r="AH378" s="131"/>
      <c r="AI378" s="131"/>
      <c r="AJ378" s="131"/>
      <c r="AK378" s="131"/>
      <c r="AL378" s="131"/>
      <c r="AM378" s="131"/>
      <c r="AN378" s="131"/>
      <c r="AO378" s="131"/>
      <c r="AP378" s="131"/>
      <c r="AQ378" s="131"/>
      <c r="AR378" s="131"/>
      <c r="AS378" s="131"/>
      <c r="AT378" s="131"/>
      <c r="AU378" s="131"/>
      <c r="AV378" s="131"/>
      <c r="AW378" s="131"/>
      <c r="AX378" s="131"/>
      <c r="AY378" s="131"/>
      <c r="AZ378" s="131"/>
    </row>
    <row r="379" spans="15:52" ht="16.5" customHeight="1" x14ac:dyDescent="0.55000000000000004">
      <c r="O379" s="134"/>
      <c r="P379" s="114">
        <v>6</v>
      </c>
      <c r="Q379" s="138">
        <f t="shared" si="30"/>
        <v>99.823332645795404</v>
      </c>
      <c r="R379" s="131"/>
      <c r="S379" s="131"/>
      <c r="T379" s="131"/>
      <c r="U379" s="131"/>
      <c r="V379" s="131"/>
      <c r="W379" s="131"/>
      <c r="X379" s="131"/>
      <c r="Y379" s="131"/>
      <c r="Z379" s="131"/>
      <c r="AA379" s="131"/>
      <c r="AB379" s="131"/>
      <c r="AC379" s="131"/>
      <c r="AD379" s="131"/>
      <c r="AE379" s="131"/>
      <c r="AF379" s="131"/>
      <c r="AG379" s="131"/>
      <c r="AH379" s="131"/>
      <c r="AI379" s="131"/>
      <c r="AJ379" s="131"/>
      <c r="AK379" s="131"/>
      <c r="AL379" s="131"/>
      <c r="AM379" s="131"/>
      <c r="AN379" s="131"/>
      <c r="AO379" s="131"/>
      <c r="AP379" s="131"/>
      <c r="AQ379" s="131"/>
      <c r="AR379" s="131"/>
      <c r="AS379" s="131"/>
      <c r="AT379" s="131"/>
      <c r="AU379" s="131"/>
      <c r="AV379" s="131"/>
      <c r="AW379" s="131"/>
      <c r="AX379" s="131"/>
      <c r="AY379" s="131"/>
      <c r="AZ379" s="131"/>
    </row>
    <row r="380" spans="15:52" ht="16.5" customHeight="1" x14ac:dyDescent="0.55000000000000004">
      <c r="O380" s="134"/>
      <c r="P380" s="114">
        <v>7</v>
      </c>
      <c r="Q380" s="138">
        <f t="shared" si="30"/>
        <v>107.14112762198566</v>
      </c>
      <c r="R380" s="131"/>
      <c r="S380" s="131"/>
      <c r="T380" s="131"/>
      <c r="U380" s="131"/>
      <c r="V380" s="131"/>
      <c r="W380" s="131"/>
      <c r="X380" s="131"/>
      <c r="Y380" s="131"/>
      <c r="Z380" s="131"/>
      <c r="AA380" s="131"/>
      <c r="AB380" s="131"/>
      <c r="AC380" s="131"/>
      <c r="AD380" s="131"/>
      <c r="AE380" s="131"/>
      <c r="AF380" s="131"/>
      <c r="AG380" s="131"/>
      <c r="AH380" s="131"/>
      <c r="AI380" s="131"/>
      <c r="AJ380" s="131"/>
      <c r="AK380" s="131"/>
      <c r="AL380" s="131"/>
      <c r="AM380" s="131"/>
      <c r="AN380" s="131"/>
      <c r="AO380" s="131"/>
      <c r="AP380" s="131"/>
      <c r="AQ380" s="131"/>
      <c r="AR380" s="131"/>
      <c r="AS380" s="131"/>
      <c r="AT380" s="131"/>
      <c r="AU380" s="131"/>
      <c r="AV380" s="131"/>
      <c r="AW380" s="131"/>
      <c r="AX380" s="131"/>
      <c r="AY380" s="131"/>
      <c r="AZ380" s="131"/>
    </row>
    <row r="381" spans="15:52" ht="16.5" customHeight="1" x14ac:dyDescent="0.55000000000000004">
      <c r="O381" s="134"/>
      <c r="P381" s="114">
        <v>8</v>
      </c>
      <c r="Q381" s="138">
        <f t="shared" si="30"/>
        <v>83.455147118169833</v>
      </c>
      <c r="R381" s="131"/>
      <c r="S381" s="131"/>
      <c r="T381" s="131"/>
      <c r="U381" s="131"/>
      <c r="V381" s="131"/>
      <c r="W381" s="131"/>
      <c r="X381" s="131"/>
      <c r="Y381" s="131"/>
      <c r="Z381" s="131"/>
      <c r="AA381" s="131"/>
      <c r="AB381" s="131"/>
      <c r="AC381" s="131"/>
      <c r="AD381" s="131"/>
      <c r="AE381" s="131"/>
      <c r="AF381" s="131"/>
      <c r="AG381" s="131"/>
      <c r="AH381" s="131"/>
      <c r="AI381" s="131"/>
      <c r="AJ381" s="131"/>
      <c r="AK381" s="131"/>
      <c r="AL381" s="131"/>
      <c r="AM381" s="131"/>
      <c r="AN381" s="131"/>
      <c r="AO381" s="131"/>
      <c r="AP381" s="131"/>
      <c r="AQ381" s="131"/>
      <c r="AR381" s="131"/>
      <c r="AS381" s="131"/>
      <c r="AT381" s="131"/>
      <c r="AU381" s="131"/>
      <c r="AV381" s="131"/>
      <c r="AW381" s="131"/>
      <c r="AX381" s="131"/>
      <c r="AY381" s="131"/>
      <c r="AZ381" s="131"/>
    </row>
    <row r="382" spans="15:52" ht="16.5" customHeight="1" x14ac:dyDescent="0.55000000000000004">
      <c r="O382" s="134"/>
      <c r="P382" s="114">
        <v>9</v>
      </c>
      <c r="Q382" s="138">
        <f t="shared" si="30"/>
        <v>108.21727394201365</v>
      </c>
      <c r="R382" s="131"/>
      <c r="S382" s="131"/>
      <c r="T382" s="131"/>
      <c r="U382" s="131"/>
      <c r="V382" s="131"/>
      <c r="W382" s="131"/>
      <c r="X382" s="131"/>
      <c r="Y382" s="131"/>
      <c r="Z382" s="131"/>
      <c r="AA382" s="131"/>
      <c r="AB382" s="131"/>
      <c r="AC382" s="131"/>
      <c r="AD382" s="131"/>
      <c r="AE382" s="131"/>
      <c r="AF382" s="131"/>
      <c r="AG382" s="131"/>
      <c r="AH382" s="131"/>
      <c r="AI382" s="131"/>
      <c r="AJ382" s="131"/>
      <c r="AK382" s="131"/>
      <c r="AL382" s="131"/>
      <c r="AM382" s="131"/>
      <c r="AN382" s="131"/>
      <c r="AO382" s="131"/>
      <c r="AP382" s="131"/>
      <c r="AQ382" s="131"/>
      <c r="AR382" s="131"/>
      <c r="AS382" s="131"/>
      <c r="AT382" s="131"/>
      <c r="AU382" s="131"/>
      <c r="AV382" s="131"/>
      <c r="AW382" s="131"/>
      <c r="AX382" s="131"/>
      <c r="AY382" s="131"/>
      <c r="AZ382" s="131"/>
    </row>
    <row r="383" spans="15:52" ht="16.5" customHeight="1" x14ac:dyDescent="0.55000000000000004">
      <c r="O383" s="134"/>
      <c r="P383" s="114">
        <v>10</v>
      </c>
      <c r="Q383" s="138">
        <f t="shared" si="30"/>
        <v>107.18417347478677</v>
      </c>
      <c r="R383" s="131"/>
      <c r="S383" s="131"/>
      <c r="T383" s="131"/>
      <c r="U383" s="131"/>
      <c r="V383" s="131"/>
      <c r="W383" s="131"/>
      <c r="X383" s="131"/>
      <c r="Y383" s="131"/>
      <c r="Z383" s="131"/>
      <c r="AA383" s="131"/>
      <c r="AB383" s="131"/>
      <c r="AC383" s="131"/>
      <c r="AD383" s="131"/>
      <c r="AE383" s="131"/>
      <c r="AF383" s="131"/>
      <c r="AG383" s="131"/>
      <c r="AH383" s="131"/>
      <c r="AI383" s="131"/>
      <c r="AJ383" s="131"/>
      <c r="AK383" s="131"/>
      <c r="AL383" s="131"/>
      <c r="AM383" s="131"/>
      <c r="AN383" s="131"/>
      <c r="AO383" s="131"/>
      <c r="AP383" s="131"/>
      <c r="AQ383" s="131"/>
      <c r="AR383" s="131"/>
      <c r="AS383" s="131"/>
      <c r="AT383" s="131"/>
      <c r="AU383" s="131"/>
      <c r="AV383" s="131"/>
      <c r="AW383" s="131"/>
      <c r="AX383" s="131"/>
      <c r="AY383" s="131"/>
      <c r="AZ383" s="131"/>
    </row>
    <row r="384" spans="15:52" ht="16.5" customHeight="1" x14ac:dyDescent="0.55000000000000004">
      <c r="O384" s="134"/>
      <c r="P384" s="114">
        <v>11</v>
      </c>
      <c r="Q384" s="138">
        <f t="shared" si="30"/>
        <v>105.6237613107462</v>
      </c>
      <c r="R384" s="131"/>
      <c r="S384" s="131"/>
      <c r="T384" s="131"/>
      <c r="U384" s="131"/>
      <c r="V384" s="131"/>
      <c r="W384" s="131"/>
      <c r="X384" s="131"/>
      <c r="Y384" s="131"/>
      <c r="Z384" s="131"/>
      <c r="AA384" s="131"/>
      <c r="AB384" s="131"/>
      <c r="AC384" s="131"/>
      <c r="AD384" s="131"/>
      <c r="AE384" s="131"/>
      <c r="AF384" s="131"/>
      <c r="AG384" s="131"/>
      <c r="AH384" s="131"/>
      <c r="AI384" s="131"/>
      <c r="AJ384" s="131"/>
      <c r="AK384" s="131"/>
      <c r="AL384" s="131"/>
      <c r="AM384" s="131"/>
      <c r="AN384" s="131"/>
      <c r="AO384" s="131"/>
      <c r="AP384" s="131"/>
      <c r="AQ384" s="131"/>
      <c r="AR384" s="131"/>
      <c r="AS384" s="131"/>
      <c r="AT384" s="131"/>
      <c r="AU384" s="131"/>
      <c r="AV384" s="131"/>
      <c r="AW384" s="131"/>
      <c r="AX384" s="131"/>
      <c r="AY384" s="131"/>
      <c r="AZ384" s="131"/>
    </row>
    <row r="385" spans="15:52" ht="16.5" customHeight="1" thickBot="1" x14ac:dyDescent="0.6">
      <c r="O385" s="136"/>
      <c r="P385" s="115">
        <v>12</v>
      </c>
      <c r="Q385" s="138">
        <f t="shared" si="30"/>
        <v>98.542718524962126</v>
      </c>
      <c r="R385" s="131"/>
      <c r="S385" s="131"/>
      <c r="T385" s="131"/>
      <c r="U385" s="131"/>
      <c r="V385" s="131"/>
      <c r="W385" s="131"/>
      <c r="X385" s="131"/>
      <c r="Y385" s="131"/>
      <c r="Z385" s="131"/>
      <c r="AA385" s="131"/>
      <c r="AB385" s="131"/>
      <c r="AC385" s="131"/>
      <c r="AD385" s="131"/>
      <c r="AE385" s="131"/>
      <c r="AF385" s="131"/>
      <c r="AG385" s="131"/>
      <c r="AH385" s="131"/>
      <c r="AI385" s="131"/>
      <c r="AJ385" s="131"/>
      <c r="AK385" s="131"/>
      <c r="AL385" s="131"/>
      <c r="AM385" s="131"/>
      <c r="AN385" s="131"/>
      <c r="AO385" s="131"/>
      <c r="AP385" s="131"/>
      <c r="AQ385" s="131"/>
      <c r="AR385" s="131"/>
      <c r="AS385" s="131"/>
      <c r="AT385" s="131"/>
      <c r="AU385" s="131"/>
      <c r="AV385" s="131"/>
      <c r="AW385" s="131"/>
      <c r="AX385" s="131"/>
      <c r="AY385" s="131"/>
      <c r="AZ385" s="131"/>
    </row>
    <row r="386" spans="15:52" ht="16.5" customHeight="1" x14ac:dyDescent="0.55000000000000004">
      <c r="O386" s="132">
        <v>2021</v>
      </c>
      <c r="P386" s="112">
        <v>1</v>
      </c>
      <c r="Q386" s="138">
        <f t="shared" ref="Q386:Q397" si="31">AW2</f>
        <v>99.312239571408966</v>
      </c>
      <c r="R386" s="131"/>
      <c r="S386" s="131"/>
      <c r="T386" s="131"/>
      <c r="U386" s="131"/>
      <c r="V386" s="131"/>
      <c r="W386" s="131"/>
      <c r="X386" s="131"/>
      <c r="Y386" s="131"/>
      <c r="Z386" s="131"/>
      <c r="AA386" s="131"/>
      <c r="AB386" s="131"/>
      <c r="AC386" s="131"/>
      <c r="AD386" s="131"/>
      <c r="AE386" s="131"/>
      <c r="AF386" s="131"/>
      <c r="AG386" s="131"/>
      <c r="AH386" s="131"/>
      <c r="AI386" s="131"/>
      <c r="AJ386" s="131"/>
      <c r="AK386" s="131"/>
      <c r="AL386" s="131"/>
      <c r="AM386" s="131"/>
      <c r="AN386" s="131"/>
      <c r="AO386" s="131"/>
      <c r="AP386" s="131"/>
      <c r="AQ386" s="131"/>
      <c r="AR386" s="131"/>
      <c r="AS386" s="131"/>
      <c r="AT386" s="131"/>
      <c r="AU386" s="131"/>
      <c r="AV386" s="131"/>
      <c r="AW386" s="131"/>
      <c r="AX386" s="131"/>
      <c r="AY386" s="131"/>
      <c r="AZ386" s="131"/>
    </row>
    <row r="387" spans="15:52" ht="16.5" customHeight="1" x14ac:dyDescent="0.55000000000000004">
      <c r="O387" s="134"/>
      <c r="P387" s="114">
        <v>2</v>
      </c>
      <c r="Q387" s="138">
        <f t="shared" si="31"/>
        <v>105.78506341865473</v>
      </c>
      <c r="R387" s="131"/>
      <c r="S387" s="131"/>
      <c r="T387" s="131"/>
      <c r="U387" s="131"/>
      <c r="V387" s="131"/>
      <c r="W387" s="131"/>
      <c r="X387" s="131"/>
      <c r="Y387" s="131"/>
      <c r="Z387" s="131"/>
      <c r="AA387" s="131"/>
      <c r="AB387" s="131"/>
      <c r="AC387" s="131"/>
      <c r="AD387" s="131"/>
      <c r="AE387" s="131"/>
      <c r="AF387" s="131"/>
      <c r="AG387" s="131"/>
      <c r="AH387" s="131"/>
      <c r="AI387" s="131"/>
      <c r="AJ387" s="131"/>
      <c r="AK387" s="131"/>
      <c r="AL387" s="131"/>
      <c r="AM387" s="131"/>
      <c r="AN387" s="131"/>
      <c r="AO387" s="131"/>
      <c r="AP387" s="131"/>
      <c r="AQ387" s="131"/>
      <c r="AR387" s="131"/>
      <c r="AS387" s="131"/>
      <c r="AT387" s="131"/>
      <c r="AU387" s="131"/>
      <c r="AV387" s="131"/>
      <c r="AW387" s="131"/>
      <c r="AX387" s="131"/>
      <c r="AY387" s="131"/>
      <c r="AZ387" s="131"/>
    </row>
    <row r="388" spans="15:52" ht="16.5" customHeight="1" x14ac:dyDescent="0.55000000000000004">
      <c r="O388" s="134"/>
      <c r="P388" s="114">
        <v>3</v>
      </c>
      <c r="Q388" s="138">
        <f t="shared" si="31"/>
        <v>116.55478730711117</v>
      </c>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1"/>
      <c r="AQ388" s="131"/>
      <c r="AR388" s="131"/>
      <c r="AS388" s="131"/>
      <c r="AT388" s="131"/>
      <c r="AU388" s="131"/>
      <c r="AV388" s="131"/>
      <c r="AW388" s="131"/>
      <c r="AX388" s="131"/>
      <c r="AY388" s="131"/>
      <c r="AZ388" s="131"/>
    </row>
    <row r="389" spans="15:52" ht="16.5" customHeight="1" x14ac:dyDescent="0.55000000000000004">
      <c r="O389" s="134"/>
      <c r="P389" s="114">
        <v>4</v>
      </c>
      <c r="Q389" s="138">
        <f t="shared" si="31"/>
        <v>91.344841796785587</v>
      </c>
      <c r="R389" s="131"/>
      <c r="S389" s="131"/>
      <c r="T389" s="131"/>
      <c r="U389" s="131"/>
      <c r="V389" s="131"/>
      <c r="W389" s="131"/>
      <c r="X389" s="131"/>
      <c r="Y389" s="131"/>
      <c r="Z389" s="131"/>
      <c r="AA389" s="131"/>
      <c r="AB389" s="131"/>
      <c r="AC389" s="131"/>
      <c r="AD389" s="131"/>
      <c r="AE389" s="131"/>
      <c r="AF389" s="131"/>
      <c r="AG389" s="131"/>
      <c r="AH389" s="131"/>
      <c r="AI389" s="131"/>
      <c r="AJ389" s="131"/>
      <c r="AK389" s="131"/>
      <c r="AL389" s="131"/>
      <c r="AM389" s="131"/>
      <c r="AN389" s="131"/>
      <c r="AO389" s="131"/>
      <c r="AP389" s="131"/>
      <c r="AQ389" s="131"/>
      <c r="AR389" s="131"/>
      <c r="AS389" s="131"/>
      <c r="AT389" s="131"/>
      <c r="AU389" s="131"/>
      <c r="AV389" s="131"/>
      <c r="AW389" s="131"/>
      <c r="AX389" s="131"/>
      <c r="AY389" s="131"/>
      <c r="AZ389" s="131"/>
    </row>
    <row r="390" spans="15:52" ht="16.5" customHeight="1" x14ac:dyDescent="0.55000000000000004">
      <c r="O390" s="134"/>
      <c r="P390" s="114">
        <v>5</v>
      </c>
      <c r="Q390" s="138">
        <f t="shared" si="31"/>
        <v>82.498282888410671</v>
      </c>
      <c r="R390" s="131"/>
      <c r="S390" s="131"/>
      <c r="T390" s="131"/>
      <c r="U390" s="131"/>
      <c r="V390" s="131"/>
      <c r="W390" s="131"/>
      <c r="X390" s="131"/>
      <c r="Y390" s="131"/>
      <c r="Z390" s="131"/>
      <c r="AA390" s="131"/>
      <c r="AB390" s="131"/>
      <c r="AC390" s="131"/>
      <c r="AD390" s="131"/>
      <c r="AE390" s="131"/>
      <c r="AF390" s="131"/>
      <c r="AG390" s="131"/>
      <c r="AH390" s="131"/>
      <c r="AI390" s="131"/>
      <c r="AJ390" s="131"/>
      <c r="AK390" s="131"/>
      <c r="AL390" s="131"/>
      <c r="AM390" s="131"/>
      <c r="AN390" s="131"/>
      <c r="AO390" s="131"/>
      <c r="AP390" s="131"/>
      <c r="AQ390" s="131"/>
      <c r="AR390" s="131"/>
      <c r="AS390" s="131"/>
      <c r="AT390" s="131"/>
      <c r="AU390" s="131"/>
      <c r="AV390" s="131"/>
      <c r="AW390" s="131"/>
      <c r="AX390" s="131"/>
      <c r="AY390" s="131"/>
      <c r="AZ390" s="131"/>
    </row>
    <row r="391" spans="15:52" ht="16.5" customHeight="1" x14ac:dyDescent="0.55000000000000004">
      <c r="O391" s="134"/>
      <c r="P391" s="114">
        <v>6</v>
      </c>
      <c r="Q391" s="138">
        <f t="shared" si="31"/>
        <v>101.54311094830352</v>
      </c>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1"/>
      <c r="AN391" s="131"/>
      <c r="AO391" s="131"/>
      <c r="AP391" s="131"/>
      <c r="AQ391" s="131"/>
      <c r="AR391" s="131"/>
      <c r="AS391" s="131"/>
      <c r="AT391" s="131"/>
      <c r="AU391" s="131"/>
      <c r="AV391" s="131"/>
      <c r="AW391" s="131"/>
      <c r="AX391" s="131"/>
      <c r="AY391" s="131"/>
      <c r="AZ391" s="131"/>
    </row>
    <row r="392" spans="15:52" ht="16.5" customHeight="1" x14ac:dyDescent="0.55000000000000004">
      <c r="O392" s="134"/>
      <c r="P392" s="114">
        <v>7</v>
      </c>
      <c r="Q392" s="138">
        <f t="shared" si="31"/>
        <v>106.93896240670361</v>
      </c>
      <c r="R392" s="131"/>
      <c r="S392" s="131"/>
      <c r="T392" s="131"/>
      <c r="U392" s="131"/>
      <c r="V392" s="131"/>
      <c r="W392" s="131"/>
      <c r="X392" s="131"/>
      <c r="Y392" s="131"/>
      <c r="Z392" s="131"/>
      <c r="AA392" s="131"/>
      <c r="AB392" s="131"/>
      <c r="AC392" s="131"/>
      <c r="AD392" s="131"/>
      <c r="AE392" s="131"/>
      <c r="AF392" s="131"/>
      <c r="AG392" s="131"/>
      <c r="AH392" s="131"/>
      <c r="AI392" s="131"/>
      <c r="AJ392" s="131"/>
      <c r="AK392" s="131"/>
      <c r="AL392" s="131"/>
      <c r="AM392" s="131"/>
      <c r="AN392" s="131"/>
      <c r="AO392" s="131"/>
      <c r="AP392" s="131"/>
      <c r="AQ392" s="131"/>
      <c r="AR392" s="131"/>
      <c r="AS392" s="131"/>
      <c r="AT392" s="131"/>
      <c r="AU392" s="131"/>
      <c r="AV392" s="131"/>
      <c r="AW392" s="131"/>
      <c r="AX392" s="131"/>
      <c r="AY392" s="131"/>
      <c r="AZ392" s="131"/>
    </row>
    <row r="393" spans="15:52" ht="16.5" customHeight="1" x14ac:dyDescent="0.55000000000000004">
      <c r="O393" s="134"/>
      <c r="P393" s="114">
        <v>8</v>
      </c>
      <c r="Q393" s="138">
        <f t="shared" si="31"/>
        <v>82.322450661660355</v>
      </c>
      <c r="R393" s="131"/>
      <c r="S393" s="131"/>
      <c r="T393" s="131"/>
      <c r="U393" s="131"/>
      <c r="V393" s="131"/>
      <c r="W393" s="131"/>
      <c r="X393" s="131"/>
      <c r="Y393" s="131"/>
      <c r="Z393" s="131"/>
      <c r="AA393" s="131"/>
      <c r="AB393" s="131"/>
      <c r="AC393" s="131"/>
      <c r="AD393" s="131"/>
      <c r="AE393" s="131"/>
      <c r="AF393" s="131"/>
      <c r="AG393" s="131"/>
      <c r="AH393" s="131"/>
      <c r="AI393" s="131"/>
      <c r="AJ393" s="131"/>
      <c r="AK393" s="131"/>
      <c r="AL393" s="131"/>
      <c r="AM393" s="131"/>
      <c r="AN393" s="131"/>
      <c r="AO393" s="131"/>
      <c r="AP393" s="131"/>
      <c r="AQ393" s="131"/>
      <c r="AR393" s="131"/>
      <c r="AS393" s="131"/>
      <c r="AT393" s="131"/>
      <c r="AU393" s="131"/>
      <c r="AV393" s="131"/>
      <c r="AW393" s="131"/>
      <c r="AX393" s="131"/>
      <c r="AY393" s="131"/>
      <c r="AZ393" s="131"/>
    </row>
    <row r="394" spans="15:52" ht="16.5" customHeight="1" x14ac:dyDescent="0.55000000000000004">
      <c r="O394" s="134"/>
      <c r="P394" s="114">
        <v>9</v>
      </c>
      <c r="Q394" s="138">
        <f t="shared" si="31"/>
        <v>103.1256009890563</v>
      </c>
      <c r="R394" s="131"/>
      <c r="S394" s="131"/>
      <c r="T394" s="131"/>
      <c r="U394" s="131"/>
      <c r="V394" s="131"/>
      <c r="W394" s="131"/>
      <c r="X394" s="131"/>
      <c r="Y394" s="131"/>
      <c r="Z394" s="131"/>
      <c r="AA394" s="131"/>
      <c r="AB394" s="131"/>
      <c r="AC394" s="131"/>
      <c r="AD394" s="131"/>
      <c r="AE394" s="131"/>
      <c r="AF394" s="131"/>
      <c r="AG394" s="131"/>
      <c r="AH394" s="131"/>
      <c r="AI394" s="131"/>
      <c r="AJ394" s="131"/>
      <c r="AK394" s="131"/>
      <c r="AL394" s="131"/>
      <c r="AM394" s="131"/>
      <c r="AN394" s="131"/>
      <c r="AO394" s="131"/>
      <c r="AP394" s="131"/>
      <c r="AQ394" s="131"/>
      <c r="AR394" s="131"/>
      <c r="AS394" s="131"/>
      <c r="AT394" s="131"/>
      <c r="AU394" s="131"/>
      <c r="AV394" s="131"/>
      <c r="AW394" s="131"/>
      <c r="AX394" s="131"/>
      <c r="AY394" s="131"/>
      <c r="AZ394" s="131"/>
    </row>
    <row r="395" spans="15:52" ht="16.5" customHeight="1" x14ac:dyDescent="0.55000000000000004">
      <c r="O395" s="134"/>
      <c r="P395" s="114">
        <v>10</v>
      </c>
      <c r="Q395" s="138">
        <f t="shared" si="31"/>
        <v>103.38934932918177</v>
      </c>
      <c r="R395" s="131"/>
      <c r="S395" s="131"/>
      <c r="T395" s="131"/>
      <c r="U395" s="131"/>
      <c r="V395" s="131"/>
      <c r="W395" s="131"/>
      <c r="X395" s="131"/>
      <c r="Y395" s="131"/>
      <c r="Z395" s="131"/>
      <c r="AA395" s="131"/>
      <c r="AB395" s="131"/>
      <c r="AC395" s="131"/>
      <c r="AD395" s="131"/>
      <c r="AE395" s="131"/>
      <c r="AF395" s="131"/>
      <c r="AG395" s="131"/>
      <c r="AH395" s="131"/>
      <c r="AI395" s="131"/>
      <c r="AJ395" s="131"/>
      <c r="AK395" s="131"/>
      <c r="AL395" s="131"/>
      <c r="AM395" s="131"/>
      <c r="AN395" s="131"/>
      <c r="AO395" s="131"/>
      <c r="AP395" s="131"/>
      <c r="AQ395" s="131"/>
      <c r="AR395" s="131"/>
      <c r="AS395" s="131"/>
      <c r="AT395" s="131"/>
      <c r="AU395" s="131"/>
      <c r="AV395" s="131"/>
      <c r="AW395" s="131"/>
      <c r="AX395" s="131"/>
      <c r="AY395" s="131"/>
      <c r="AZ395" s="131"/>
    </row>
    <row r="396" spans="15:52" ht="16.5" customHeight="1" x14ac:dyDescent="0.55000000000000004">
      <c r="O396" s="134"/>
      <c r="P396" s="114">
        <v>11</v>
      </c>
      <c r="Q396" s="138">
        <f t="shared" si="31"/>
        <v>107.1367736617977</v>
      </c>
      <c r="R396" s="131"/>
      <c r="S396" s="131"/>
      <c r="T396" s="131"/>
      <c r="U396" s="131"/>
      <c r="V396" s="131"/>
      <c r="W396" s="131"/>
      <c r="X396" s="131"/>
      <c r="Y396" s="131"/>
      <c r="Z396" s="131"/>
      <c r="AA396" s="131"/>
      <c r="AB396" s="131"/>
      <c r="AC396" s="131"/>
      <c r="AD396" s="131"/>
      <c r="AE396" s="131"/>
      <c r="AF396" s="131"/>
      <c r="AG396" s="131"/>
      <c r="AH396" s="131"/>
      <c r="AI396" s="131"/>
      <c r="AJ396" s="131"/>
      <c r="AK396" s="131"/>
      <c r="AL396" s="131"/>
      <c r="AM396" s="131"/>
      <c r="AN396" s="131"/>
      <c r="AO396" s="131"/>
      <c r="AP396" s="131"/>
      <c r="AQ396" s="131"/>
      <c r="AR396" s="131"/>
      <c r="AS396" s="131"/>
      <c r="AT396" s="131"/>
      <c r="AU396" s="131"/>
      <c r="AV396" s="131"/>
      <c r="AW396" s="131"/>
      <c r="AX396" s="131"/>
      <c r="AY396" s="131"/>
      <c r="AZ396" s="131"/>
    </row>
    <row r="397" spans="15:52" ht="16.5" customHeight="1" thickBot="1" x14ac:dyDescent="0.6">
      <c r="O397" s="136"/>
      <c r="P397" s="115">
        <v>12</v>
      </c>
      <c r="Q397" s="138">
        <f t="shared" si="31"/>
        <v>100.04853702092589</v>
      </c>
      <c r="R397" s="131"/>
      <c r="S397" s="131"/>
      <c r="T397" s="131"/>
      <c r="U397" s="131"/>
      <c r="V397" s="131"/>
      <c r="W397" s="131"/>
      <c r="X397" s="131"/>
      <c r="Y397" s="131"/>
      <c r="Z397" s="131"/>
      <c r="AA397" s="131"/>
      <c r="AB397" s="131"/>
      <c r="AC397" s="131"/>
      <c r="AD397" s="131"/>
      <c r="AE397" s="131"/>
      <c r="AF397" s="131"/>
      <c r="AG397" s="131"/>
      <c r="AH397" s="131"/>
      <c r="AI397" s="131"/>
      <c r="AJ397" s="131"/>
      <c r="AK397" s="131"/>
      <c r="AL397" s="131"/>
      <c r="AM397" s="131"/>
      <c r="AN397" s="131"/>
      <c r="AO397" s="131"/>
      <c r="AP397" s="131"/>
      <c r="AQ397" s="131"/>
      <c r="AR397" s="131"/>
      <c r="AS397" s="131"/>
      <c r="AT397" s="131"/>
      <c r="AU397" s="131"/>
      <c r="AV397" s="131"/>
      <c r="AW397" s="131"/>
      <c r="AX397" s="131"/>
      <c r="AY397" s="131"/>
      <c r="AZ397" s="131"/>
    </row>
    <row r="398" spans="15:52" ht="16.5" customHeight="1" x14ac:dyDescent="0.55000000000000004">
      <c r="O398" s="132">
        <v>2022</v>
      </c>
      <c r="P398" s="112">
        <v>1</v>
      </c>
      <c r="Q398" s="138">
        <f t="shared" ref="Q398:Q409" si="32">AX2</f>
        <v>96.912648484450756</v>
      </c>
      <c r="R398" s="131"/>
      <c r="S398" s="131"/>
      <c r="T398" s="131"/>
      <c r="U398" s="131"/>
      <c r="V398" s="131"/>
      <c r="W398" s="131"/>
      <c r="X398" s="131"/>
      <c r="Y398" s="131"/>
      <c r="Z398" s="131"/>
      <c r="AA398" s="131"/>
      <c r="AB398" s="131"/>
      <c r="AC398" s="131"/>
      <c r="AD398" s="131"/>
      <c r="AE398" s="131"/>
      <c r="AF398" s="131"/>
      <c r="AG398" s="131"/>
      <c r="AH398" s="131"/>
      <c r="AI398" s="131"/>
      <c r="AJ398" s="131"/>
      <c r="AK398" s="131"/>
      <c r="AL398" s="131"/>
      <c r="AM398" s="131"/>
      <c r="AN398" s="131"/>
      <c r="AO398" s="131"/>
      <c r="AP398" s="131"/>
      <c r="AQ398" s="131"/>
      <c r="AR398" s="131"/>
      <c r="AS398" s="131"/>
      <c r="AT398" s="131"/>
      <c r="AU398" s="131"/>
      <c r="AV398" s="131"/>
      <c r="AW398" s="131"/>
      <c r="AX398" s="131"/>
      <c r="AY398" s="131"/>
      <c r="AZ398" s="131"/>
    </row>
    <row r="399" spans="15:52" ht="16.5" customHeight="1" x14ac:dyDescent="0.55000000000000004">
      <c r="O399" s="134"/>
      <c r="P399" s="114">
        <v>2</v>
      </c>
      <c r="Q399" s="138">
        <f t="shared" si="32"/>
        <v>105.53060631346042</v>
      </c>
      <c r="R399" s="131"/>
      <c r="S399" s="131"/>
      <c r="T399" s="131"/>
      <c r="U399" s="131"/>
      <c r="V399" s="131"/>
      <c r="W399" s="131"/>
      <c r="X399" s="131"/>
      <c r="Y399" s="131"/>
      <c r="Z399" s="131"/>
      <c r="AA399" s="131"/>
      <c r="AB399" s="131"/>
      <c r="AC399" s="131"/>
      <c r="AD399" s="131"/>
      <c r="AE399" s="131"/>
      <c r="AF399" s="131"/>
      <c r="AG399" s="131"/>
      <c r="AH399" s="131"/>
      <c r="AI399" s="131"/>
      <c r="AJ399" s="131"/>
      <c r="AK399" s="131"/>
      <c r="AL399" s="131"/>
      <c r="AM399" s="131"/>
      <c r="AN399" s="131"/>
      <c r="AO399" s="131"/>
      <c r="AP399" s="131"/>
      <c r="AQ399" s="131"/>
      <c r="AR399" s="131"/>
      <c r="AS399" s="131"/>
      <c r="AT399" s="131"/>
      <c r="AU399" s="131"/>
      <c r="AV399" s="131"/>
      <c r="AW399" s="131"/>
      <c r="AX399" s="131"/>
      <c r="AY399" s="131"/>
      <c r="AZ399" s="131"/>
    </row>
    <row r="400" spans="15:52" ht="16.5" customHeight="1" x14ac:dyDescent="0.55000000000000004">
      <c r="O400" s="134"/>
      <c r="P400" s="114">
        <v>3</v>
      </c>
      <c r="Q400" s="138">
        <f t="shared" si="32"/>
        <v>116.10616814018249</v>
      </c>
      <c r="R400" s="131"/>
      <c r="S400" s="131"/>
      <c r="T400" s="131"/>
      <c r="U400" s="131"/>
      <c r="V400" s="131"/>
      <c r="W400" s="131"/>
      <c r="X400" s="131"/>
      <c r="Y400" s="131"/>
      <c r="Z400" s="131"/>
      <c r="AA400" s="131"/>
      <c r="AB400" s="131"/>
      <c r="AC400" s="131"/>
      <c r="AD400" s="131"/>
      <c r="AE400" s="131"/>
      <c r="AF400" s="131"/>
      <c r="AG400" s="131"/>
      <c r="AH400" s="131"/>
      <c r="AI400" s="131"/>
      <c r="AJ400" s="131"/>
      <c r="AK400" s="131"/>
      <c r="AL400" s="131"/>
      <c r="AM400" s="131"/>
      <c r="AN400" s="131"/>
      <c r="AO400" s="131"/>
      <c r="AP400" s="131"/>
      <c r="AQ400" s="131"/>
      <c r="AR400" s="131"/>
      <c r="AS400" s="131"/>
      <c r="AT400" s="131"/>
      <c r="AU400" s="131"/>
      <c r="AV400" s="131"/>
      <c r="AW400" s="131"/>
      <c r="AX400" s="131"/>
      <c r="AY400" s="131"/>
      <c r="AZ400" s="131"/>
    </row>
    <row r="401" spans="15:52" ht="16.5" customHeight="1" x14ac:dyDescent="0.55000000000000004">
      <c r="O401" s="134"/>
      <c r="P401" s="114">
        <v>4</v>
      </c>
      <c r="Q401" s="138">
        <f t="shared" si="32"/>
        <v>90.646065572233553</v>
      </c>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131"/>
      <c r="AM401" s="131"/>
      <c r="AN401" s="131"/>
      <c r="AO401" s="131"/>
      <c r="AP401" s="131"/>
      <c r="AQ401" s="131"/>
      <c r="AR401" s="131"/>
      <c r="AS401" s="131"/>
      <c r="AT401" s="131"/>
      <c r="AU401" s="131"/>
      <c r="AV401" s="131"/>
      <c r="AW401" s="131"/>
      <c r="AX401" s="131"/>
      <c r="AY401" s="131"/>
      <c r="AZ401" s="131"/>
    </row>
    <row r="402" spans="15:52" ht="16.5" customHeight="1" x14ac:dyDescent="0.55000000000000004">
      <c r="O402" s="134"/>
      <c r="P402" s="114">
        <v>5</v>
      </c>
      <c r="Q402" s="138">
        <f t="shared" si="32"/>
        <v>79.114202942031312</v>
      </c>
      <c r="R402" s="131"/>
      <c r="S402" s="131"/>
      <c r="T402" s="131"/>
      <c r="U402" s="131"/>
      <c r="V402" s="131"/>
      <c r="W402" s="131"/>
      <c r="X402" s="131"/>
      <c r="Y402" s="131"/>
      <c r="Z402" s="131"/>
      <c r="AA402" s="131"/>
      <c r="AB402" s="131"/>
      <c r="AC402" s="131"/>
      <c r="AD402" s="131"/>
      <c r="AE402" s="131"/>
      <c r="AF402" s="131"/>
      <c r="AG402" s="131"/>
      <c r="AH402" s="131"/>
      <c r="AI402" s="131"/>
      <c r="AJ402" s="131"/>
      <c r="AK402" s="131"/>
      <c r="AL402" s="131"/>
      <c r="AM402" s="131"/>
      <c r="AN402" s="131"/>
      <c r="AO402" s="131"/>
      <c r="AP402" s="131"/>
      <c r="AQ402" s="131"/>
      <c r="AR402" s="131"/>
      <c r="AS402" s="131"/>
      <c r="AT402" s="131"/>
      <c r="AU402" s="131"/>
      <c r="AV402" s="131"/>
      <c r="AW402" s="131"/>
      <c r="AX402" s="131"/>
      <c r="AY402" s="131"/>
      <c r="AZ402" s="131"/>
    </row>
    <row r="403" spans="15:52" ht="16.5" customHeight="1" x14ac:dyDescent="0.55000000000000004">
      <c r="O403" s="134"/>
      <c r="P403" s="114">
        <v>6</v>
      </c>
      <c r="Q403" s="138">
        <f t="shared" si="32"/>
        <v>101.30038158277161</v>
      </c>
      <c r="R403" s="131"/>
      <c r="S403" s="131"/>
      <c r="T403" s="131"/>
      <c r="U403" s="131"/>
      <c r="V403" s="131"/>
      <c r="W403" s="131"/>
      <c r="X403" s="131"/>
      <c r="Y403" s="131"/>
      <c r="Z403" s="131"/>
      <c r="AA403" s="131"/>
      <c r="AB403" s="131"/>
      <c r="AC403" s="131"/>
      <c r="AD403" s="131"/>
      <c r="AE403" s="131"/>
      <c r="AF403" s="131"/>
      <c r="AG403" s="131"/>
      <c r="AH403" s="131"/>
      <c r="AI403" s="131"/>
      <c r="AJ403" s="131"/>
      <c r="AK403" s="131"/>
      <c r="AL403" s="131"/>
      <c r="AM403" s="131"/>
      <c r="AN403" s="131"/>
      <c r="AO403" s="131"/>
      <c r="AP403" s="131"/>
      <c r="AQ403" s="131"/>
      <c r="AR403" s="131"/>
      <c r="AS403" s="131"/>
      <c r="AT403" s="131"/>
      <c r="AU403" s="131"/>
      <c r="AV403" s="131"/>
      <c r="AW403" s="131"/>
      <c r="AX403" s="131"/>
      <c r="AY403" s="131"/>
      <c r="AZ403" s="131"/>
    </row>
    <row r="404" spans="15:52" ht="16.5" customHeight="1" x14ac:dyDescent="0.55000000000000004">
      <c r="O404" s="134"/>
      <c r="P404" s="114">
        <v>7</v>
      </c>
      <c r="Q404" s="138">
        <f t="shared" si="32"/>
        <v>106.62191428919664</v>
      </c>
      <c r="R404" s="131"/>
      <c r="S404" s="131"/>
      <c r="T404" s="131"/>
      <c r="U404" s="131"/>
      <c r="V404" s="131"/>
      <c r="W404" s="131"/>
      <c r="X404" s="131"/>
      <c r="Y404" s="131"/>
      <c r="Z404" s="131"/>
      <c r="AA404" s="131"/>
      <c r="AB404" s="131"/>
      <c r="AC404" s="131"/>
      <c r="AD404" s="131"/>
      <c r="AE404" s="131"/>
      <c r="AF404" s="131"/>
      <c r="AG404" s="131"/>
      <c r="AH404" s="131"/>
      <c r="AI404" s="131"/>
      <c r="AJ404" s="131"/>
      <c r="AK404" s="131"/>
      <c r="AL404" s="131"/>
      <c r="AM404" s="131"/>
      <c r="AN404" s="131"/>
      <c r="AO404" s="131"/>
      <c r="AP404" s="131"/>
      <c r="AQ404" s="131"/>
      <c r="AR404" s="131"/>
      <c r="AS404" s="131"/>
      <c r="AT404" s="131"/>
      <c r="AU404" s="131"/>
      <c r="AV404" s="131"/>
      <c r="AW404" s="131"/>
      <c r="AX404" s="131"/>
      <c r="AY404" s="131"/>
      <c r="AZ404" s="131"/>
    </row>
    <row r="405" spans="15:52" ht="16.5" customHeight="1" x14ac:dyDescent="0.55000000000000004">
      <c r="O405" s="134"/>
      <c r="P405" s="114">
        <v>8</v>
      </c>
      <c r="Q405" s="138">
        <f t="shared" si="32"/>
        <v>83.726947994112209</v>
      </c>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1"/>
      <c r="AN405" s="131"/>
      <c r="AO405" s="131"/>
      <c r="AP405" s="131"/>
      <c r="AQ405" s="131"/>
      <c r="AR405" s="131"/>
      <c r="AS405" s="131"/>
      <c r="AT405" s="131"/>
      <c r="AU405" s="131"/>
      <c r="AV405" s="131"/>
      <c r="AW405" s="131"/>
      <c r="AX405" s="131"/>
      <c r="AY405" s="131"/>
      <c r="AZ405" s="131"/>
    </row>
    <row r="406" spans="15:52" ht="16.5" customHeight="1" x14ac:dyDescent="0.55000000000000004">
      <c r="O406" s="134"/>
      <c r="P406" s="114">
        <v>9</v>
      </c>
      <c r="Q406" s="138">
        <f t="shared" si="32"/>
        <v>104.15803339552417</v>
      </c>
      <c r="R406" s="131"/>
      <c r="S406" s="131"/>
      <c r="T406" s="131"/>
      <c r="U406" s="131"/>
      <c r="V406" s="131"/>
      <c r="W406" s="131"/>
      <c r="X406" s="131"/>
      <c r="Y406" s="131"/>
      <c r="Z406" s="131"/>
      <c r="AA406" s="131"/>
      <c r="AB406" s="131"/>
      <c r="AC406" s="131"/>
      <c r="AD406" s="131"/>
      <c r="AE406" s="131"/>
      <c r="AF406" s="131"/>
      <c r="AG406" s="131"/>
      <c r="AH406" s="131"/>
      <c r="AI406" s="131"/>
      <c r="AJ406" s="131"/>
      <c r="AK406" s="131"/>
      <c r="AL406" s="131"/>
      <c r="AM406" s="131"/>
      <c r="AN406" s="131"/>
      <c r="AO406" s="131"/>
      <c r="AP406" s="131"/>
      <c r="AQ406" s="131"/>
      <c r="AR406" s="131"/>
      <c r="AS406" s="131"/>
      <c r="AT406" s="131"/>
      <c r="AU406" s="131"/>
      <c r="AV406" s="131"/>
      <c r="AW406" s="131"/>
      <c r="AX406" s="131"/>
      <c r="AY406" s="131"/>
      <c r="AZ406" s="131"/>
    </row>
    <row r="407" spans="15:52" ht="16.5" customHeight="1" x14ac:dyDescent="0.55000000000000004">
      <c r="O407" s="134"/>
      <c r="P407" s="114">
        <v>10</v>
      </c>
      <c r="Q407" s="138">
        <f t="shared" si="32"/>
        <v>103.8767684533241</v>
      </c>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131"/>
      <c r="AM407" s="131"/>
      <c r="AN407" s="131"/>
      <c r="AO407" s="131"/>
      <c r="AP407" s="131"/>
      <c r="AQ407" s="131"/>
      <c r="AR407" s="131"/>
      <c r="AS407" s="131"/>
      <c r="AT407" s="131"/>
      <c r="AU407" s="131"/>
      <c r="AV407" s="131"/>
      <c r="AW407" s="131"/>
      <c r="AX407" s="131"/>
      <c r="AY407" s="131"/>
      <c r="AZ407" s="131"/>
    </row>
    <row r="408" spans="15:52" ht="16.5" customHeight="1" x14ac:dyDescent="0.55000000000000004">
      <c r="O408" s="134"/>
      <c r="P408" s="114">
        <v>11</v>
      </c>
      <c r="Q408" s="138">
        <f t="shared" si="32"/>
        <v>110.49211989386937</v>
      </c>
      <c r="R408" s="131"/>
      <c r="S408" s="131"/>
      <c r="T408" s="131"/>
      <c r="U408" s="131"/>
      <c r="V408" s="131"/>
      <c r="W408" s="131"/>
      <c r="X408" s="131"/>
      <c r="Y408" s="131"/>
      <c r="Z408" s="131"/>
      <c r="AA408" s="131"/>
      <c r="AB408" s="131"/>
      <c r="AC408" s="131"/>
      <c r="AD408" s="131"/>
      <c r="AE408" s="131"/>
      <c r="AF408" s="131"/>
      <c r="AG408" s="131"/>
      <c r="AH408" s="131"/>
      <c r="AI408" s="131"/>
      <c r="AJ408" s="131"/>
      <c r="AK408" s="131"/>
      <c r="AL408" s="131"/>
      <c r="AM408" s="131"/>
      <c r="AN408" s="131"/>
      <c r="AO408" s="131"/>
      <c r="AP408" s="131"/>
      <c r="AQ408" s="131"/>
      <c r="AR408" s="131"/>
      <c r="AS408" s="131"/>
      <c r="AT408" s="131"/>
      <c r="AU408" s="131"/>
      <c r="AV408" s="131"/>
      <c r="AW408" s="131"/>
      <c r="AX408" s="131"/>
      <c r="AY408" s="131"/>
      <c r="AZ408" s="131"/>
    </row>
    <row r="409" spans="15:52" ht="16.5" customHeight="1" thickBot="1" x14ac:dyDescent="0.6">
      <c r="O409" s="136"/>
      <c r="P409" s="115">
        <v>12</v>
      </c>
      <c r="Q409" s="138">
        <f t="shared" si="32"/>
        <v>101.51414293884365</v>
      </c>
      <c r="R409" s="131"/>
      <c r="S409" s="131"/>
      <c r="T409" s="131"/>
      <c r="U409" s="131"/>
      <c r="V409" s="131"/>
      <c r="W409" s="131"/>
      <c r="X409" s="131"/>
      <c r="Y409" s="131"/>
      <c r="Z409" s="131"/>
      <c r="AA409" s="131"/>
      <c r="AB409" s="131"/>
      <c r="AC409" s="131"/>
      <c r="AD409" s="131"/>
      <c r="AE409" s="131"/>
      <c r="AF409" s="131"/>
      <c r="AG409" s="131"/>
      <c r="AH409" s="131"/>
      <c r="AI409" s="131"/>
      <c r="AJ409" s="131"/>
      <c r="AK409" s="131"/>
      <c r="AL409" s="131"/>
      <c r="AM409" s="131"/>
      <c r="AN409" s="131"/>
      <c r="AO409" s="131"/>
      <c r="AP409" s="131"/>
      <c r="AQ409" s="131"/>
      <c r="AR409" s="131"/>
      <c r="AS409" s="131"/>
      <c r="AT409" s="131"/>
      <c r="AU409" s="131"/>
      <c r="AV409" s="131"/>
      <c r="AW409" s="131"/>
      <c r="AX409" s="131"/>
      <c r="AY409" s="131"/>
      <c r="AZ409" s="131"/>
    </row>
    <row r="410" spans="15:52" ht="16.5" customHeight="1" x14ac:dyDescent="0.55000000000000004">
      <c r="O410" s="132">
        <v>2023</v>
      </c>
      <c r="P410" s="112">
        <v>1</v>
      </c>
      <c r="Q410" s="138">
        <f t="shared" ref="Q410:Q421" si="33">AY2</f>
        <v>94.374953187027174</v>
      </c>
      <c r="R410" s="131"/>
      <c r="S410" s="131"/>
      <c r="T410" s="131"/>
      <c r="U410" s="131"/>
      <c r="V410" s="131"/>
      <c r="W410" s="131"/>
      <c r="X410" s="131"/>
      <c r="Y410" s="131"/>
      <c r="Z410" s="131"/>
      <c r="AA410" s="131"/>
      <c r="AB410" s="131"/>
      <c r="AC410" s="131"/>
      <c r="AD410" s="131"/>
      <c r="AE410" s="131"/>
      <c r="AF410" s="131"/>
      <c r="AG410" s="131"/>
      <c r="AH410" s="131"/>
      <c r="AI410" s="131"/>
      <c r="AJ410" s="131"/>
      <c r="AK410" s="131"/>
      <c r="AL410" s="131"/>
      <c r="AM410" s="131"/>
      <c r="AN410" s="131"/>
      <c r="AO410" s="131"/>
      <c r="AP410" s="131"/>
      <c r="AQ410" s="131"/>
      <c r="AR410" s="131"/>
      <c r="AS410" s="131"/>
      <c r="AT410" s="131"/>
      <c r="AU410" s="131"/>
      <c r="AV410" s="131"/>
      <c r="AW410" s="131"/>
      <c r="AX410" s="131"/>
      <c r="AY410" s="131"/>
      <c r="AZ410" s="131"/>
    </row>
    <row r="411" spans="15:52" ht="16.5" customHeight="1" x14ac:dyDescent="0.55000000000000004">
      <c r="O411" s="134"/>
      <c r="P411" s="114">
        <v>2</v>
      </c>
      <c r="Q411" s="138">
        <f t="shared" si="33"/>
        <v>104.56520110853118</v>
      </c>
      <c r="R411" s="131"/>
      <c r="S411" s="131"/>
      <c r="T411" s="131"/>
      <c r="U411" s="131"/>
      <c r="V411" s="131"/>
      <c r="W411" s="131"/>
      <c r="X411" s="131"/>
      <c r="Y411" s="131"/>
      <c r="Z411" s="131"/>
      <c r="AA411" s="131"/>
      <c r="AB411" s="131"/>
      <c r="AC411" s="131"/>
      <c r="AD411" s="131"/>
      <c r="AE411" s="131"/>
      <c r="AF411" s="131"/>
      <c r="AG411" s="131"/>
      <c r="AH411" s="131"/>
      <c r="AI411" s="131"/>
      <c r="AJ411" s="131"/>
      <c r="AK411" s="131"/>
      <c r="AL411" s="131"/>
      <c r="AM411" s="131"/>
      <c r="AN411" s="131"/>
      <c r="AO411" s="131"/>
      <c r="AP411" s="131"/>
      <c r="AQ411" s="131"/>
      <c r="AR411" s="131"/>
      <c r="AS411" s="131"/>
      <c r="AT411" s="131"/>
      <c r="AU411" s="131"/>
      <c r="AV411" s="131"/>
      <c r="AW411" s="131"/>
      <c r="AX411" s="131"/>
      <c r="AY411" s="131"/>
      <c r="AZ411" s="131"/>
    </row>
    <row r="412" spans="15:52" ht="16.5" customHeight="1" x14ac:dyDescent="0.55000000000000004">
      <c r="O412" s="134"/>
      <c r="P412" s="114">
        <v>3</v>
      </c>
      <c r="Q412" s="138">
        <f t="shared" si="33"/>
        <v>116.47442139165607</v>
      </c>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1"/>
      <c r="AN412" s="131"/>
      <c r="AO412" s="131"/>
      <c r="AP412" s="131"/>
      <c r="AQ412" s="131"/>
      <c r="AR412" s="131"/>
      <c r="AS412" s="131"/>
      <c r="AT412" s="131"/>
      <c r="AU412" s="131"/>
      <c r="AV412" s="131"/>
      <c r="AW412" s="131"/>
      <c r="AX412" s="131"/>
      <c r="AY412" s="131"/>
      <c r="AZ412" s="131"/>
    </row>
    <row r="413" spans="15:52" ht="16.5" customHeight="1" x14ac:dyDescent="0.55000000000000004">
      <c r="O413" s="134"/>
      <c r="P413" s="114">
        <v>4</v>
      </c>
      <c r="Q413" s="138">
        <f t="shared" si="33"/>
        <v>91.296532094974168</v>
      </c>
      <c r="R413" s="131"/>
      <c r="S413" s="131"/>
      <c r="T413" s="131"/>
      <c r="U413" s="131"/>
      <c r="V413" s="131"/>
      <c r="W413" s="131"/>
      <c r="X413" s="131"/>
      <c r="Y413" s="131"/>
      <c r="Z413" s="131"/>
      <c r="AA413" s="131"/>
      <c r="AB413" s="131"/>
      <c r="AC413" s="131"/>
      <c r="AD413" s="131"/>
      <c r="AE413" s="131"/>
      <c r="AF413" s="131"/>
      <c r="AG413" s="131"/>
      <c r="AH413" s="131"/>
      <c r="AI413" s="131"/>
      <c r="AJ413" s="131"/>
      <c r="AK413" s="131"/>
      <c r="AL413" s="131"/>
      <c r="AM413" s="131"/>
      <c r="AN413" s="131"/>
      <c r="AO413" s="131"/>
      <c r="AP413" s="131"/>
      <c r="AQ413" s="131"/>
      <c r="AR413" s="131"/>
      <c r="AS413" s="131"/>
      <c r="AT413" s="131"/>
      <c r="AU413" s="131"/>
      <c r="AV413" s="131"/>
      <c r="AW413" s="131"/>
      <c r="AX413" s="131"/>
      <c r="AY413" s="131"/>
      <c r="AZ413" s="131"/>
    </row>
    <row r="414" spans="15:52" ht="16.5" customHeight="1" x14ac:dyDescent="0.55000000000000004">
      <c r="O414" s="134"/>
      <c r="P414" s="114">
        <v>5</v>
      </c>
      <c r="Q414" s="138">
        <f t="shared" si="33"/>
        <v>79.353606471425365</v>
      </c>
      <c r="R414" s="131"/>
      <c r="S414" s="131"/>
      <c r="T414" s="131"/>
      <c r="U414" s="131"/>
      <c r="V414" s="131"/>
      <c r="W414" s="131"/>
      <c r="X414" s="131"/>
      <c r="Y414" s="131"/>
      <c r="Z414" s="131"/>
      <c r="AA414" s="131"/>
      <c r="AB414" s="131"/>
      <c r="AC414" s="131"/>
      <c r="AD414" s="131"/>
      <c r="AE414" s="131"/>
      <c r="AF414" s="131"/>
      <c r="AG414" s="131"/>
      <c r="AH414" s="131"/>
      <c r="AI414" s="131"/>
      <c r="AJ414" s="131"/>
      <c r="AK414" s="131"/>
      <c r="AL414" s="131"/>
      <c r="AM414" s="131"/>
      <c r="AN414" s="131"/>
      <c r="AO414" s="131"/>
      <c r="AP414" s="131"/>
      <c r="AQ414" s="131"/>
      <c r="AR414" s="131"/>
      <c r="AS414" s="131"/>
      <c r="AT414" s="131"/>
      <c r="AU414" s="131"/>
      <c r="AV414" s="131"/>
      <c r="AW414" s="131"/>
      <c r="AX414" s="131"/>
      <c r="AY414" s="131"/>
      <c r="AZ414" s="131"/>
    </row>
    <row r="415" spans="15:52" ht="16.5" customHeight="1" x14ac:dyDescent="0.55000000000000004">
      <c r="O415" s="134"/>
      <c r="P415" s="114">
        <v>6</v>
      </c>
      <c r="Q415" s="138">
        <f t="shared" si="33"/>
        <v>101.19466706613737</v>
      </c>
      <c r="R415" s="131"/>
      <c r="S415" s="131"/>
      <c r="T415" s="131"/>
      <c r="U415" s="131"/>
      <c r="V415" s="131"/>
      <c r="W415" s="131"/>
      <c r="X415" s="131"/>
      <c r="Y415" s="131"/>
      <c r="Z415" s="131"/>
      <c r="AA415" s="131"/>
      <c r="AB415" s="131"/>
      <c r="AC415" s="131"/>
      <c r="AD415" s="131"/>
      <c r="AE415" s="131"/>
      <c r="AF415" s="131"/>
      <c r="AG415" s="131"/>
      <c r="AH415" s="131"/>
      <c r="AI415" s="131"/>
      <c r="AJ415" s="131"/>
      <c r="AK415" s="131"/>
      <c r="AL415" s="131"/>
      <c r="AM415" s="131"/>
      <c r="AN415" s="131"/>
      <c r="AO415" s="131"/>
      <c r="AP415" s="131"/>
      <c r="AQ415" s="131"/>
      <c r="AR415" s="131"/>
      <c r="AS415" s="131"/>
      <c r="AT415" s="131"/>
      <c r="AU415" s="131"/>
      <c r="AV415" s="131"/>
      <c r="AW415" s="131"/>
      <c r="AX415" s="131"/>
      <c r="AY415" s="131"/>
      <c r="AZ415" s="131"/>
    </row>
    <row r="416" spans="15:52" ht="16.5" customHeight="1" x14ac:dyDescent="0.55000000000000004">
      <c r="O416" s="134"/>
      <c r="P416" s="114">
        <v>7</v>
      </c>
      <c r="Q416" s="138">
        <f t="shared" si="33"/>
        <v>106.17182233540559</v>
      </c>
      <c r="R416" s="131"/>
      <c r="S416" s="131"/>
      <c r="T416" s="131"/>
      <c r="U416" s="131"/>
      <c r="V416" s="131"/>
      <c r="W416" s="131"/>
      <c r="X416" s="131"/>
      <c r="Y416" s="131"/>
      <c r="Z416" s="131"/>
      <c r="AA416" s="131"/>
      <c r="AB416" s="131"/>
      <c r="AC416" s="131"/>
      <c r="AD416" s="131"/>
      <c r="AE416" s="131"/>
      <c r="AF416" s="131"/>
      <c r="AG416" s="131"/>
      <c r="AH416" s="131"/>
      <c r="AI416" s="131"/>
      <c r="AJ416" s="131"/>
      <c r="AK416" s="131"/>
      <c r="AL416" s="131"/>
      <c r="AM416" s="131"/>
      <c r="AN416" s="131"/>
      <c r="AO416" s="131"/>
      <c r="AP416" s="131"/>
      <c r="AQ416" s="131"/>
      <c r="AR416" s="131"/>
      <c r="AS416" s="131"/>
      <c r="AT416" s="131"/>
      <c r="AU416" s="131"/>
      <c r="AV416" s="131"/>
      <c r="AW416" s="131"/>
      <c r="AX416" s="131"/>
      <c r="AY416" s="131"/>
      <c r="AZ416" s="131"/>
    </row>
    <row r="417" spans="15:52" ht="16.5" customHeight="1" x14ac:dyDescent="0.55000000000000004">
      <c r="O417" s="134"/>
      <c r="P417" s="114">
        <v>8</v>
      </c>
      <c r="Q417" s="138">
        <f t="shared" si="33"/>
        <v>84.229645719421754</v>
      </c>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1"/>
      <c r="AN417" s="131"/>
      <c r="AO417" s="131"/>
      <c r="AP417" s="131"/>
      <c r="AQ417" s="131"/>
      <c r="AR417" s="131"/>
      <c r="AS417" s="131"/>
      <c r="AT417" s="131"/>
      <c r="AU417" s="131"/>
      <c r="AV417" s="131"/>
      <c r="AW417" s="131"/>
      <c r="AX417" s="131"/>
      <c r="AY417" s="131"/>
      <c r="AZ417" s="131"/>
    </row>
    <row r="418" spans="15:52" ht="16.5" customHeight="1" x14ac:dyDescent="0.55000000000000004">
      <c r="O418" s="134"/>
      <c r="P418" s="114">
        <v>9</v>
      </c>
      <c r="Q418" s="138">
        <f t="shared" si="33"/>
        <v>104.80113849149876</v>
      </c>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1"/>
      <c r="AN418" s="131"/>
      <c r="AO418" s="131"/>
      <c r="AP418" s="131"/>
      <c r="AQ418" s="131"/>
      <c r="AR418" s="131"/>
      <c r="AS418" s="131"/>
      <c r="AT418" s="131"/>
      <c r="AU418" s="131"/>
      <c r="AV418" s="131"/>
      <c r="AW418" s="131"/>
      <c r="AX418" s="131"/>
      <c r="AY418" s="131"/>
      <c r="AZ418" s="131"/>
    </row>
    <row r="419" spans="15:52" ht="16.5" customHeight="1" x14ac:dyDescent="0.55000000000000004">
      <c r="O419" s="134"/>
      <c r="P419" s="114">
        <v>10</v>
      </c>
      <c r="Q419" s="138">
        <f t="shared" si="33"/>
        <v>104.07085611564676</v>
      </c>
      <c r="R419" s="131"/>
      <c r="S419" s="131"/>
      <c r="T419" s="131"/>
      <c r="U419" s="131"/>
      <c r="V419" s="131"/>
      <c r="W419" s="131"/>
      <c r="X419" s="131"/>
      <c r="Y419" s="131"/>
      <c r="Z419" s="131"/>
      <c r="AA419" s="131"/>
      <c r="AB419" s="131"/>
      <c r="AC419" s="131"/>
      <c r="AD419" s="131"/>
      <c r="AE419" s="131"/>
      <c r="AF419" s="131"/>
      <c r="AG419" s="131"/>
      <c r="AH419" s="131"/>
      <c r="AI419" s="131"/>
      <c r="AJ419" s="131"/>
      <c r="AK419" s="131"/>
      <c r="AL419" s="131"/>
      <c r="AM419" s="131"/>
      <c r="AN419" s="131"/>
      <c r="AO419" s="131"/>
      <c r="AP419" s="131"/>
      <c r="AQ419" s="131"/>
      <c r="AR419" s="131"/>
      <c r="AS419" s="131"/>
      <c r="AT419" s="131"/>
      <c r="AU419" s="131"/>
      <c r="AV419" s="131"/>
      <c r="AW419" s="131"/>
      <c r="AX419" s="131"/>
      <c r="AY419" s="131"/>
      <c r="AZ419" s="131"/>
    </row>
    <row r="420" spans="15:52" ht="16.5" customHeight="1" x14ac:dyDescent="0.55000000000000004">
      <c r="O420" s="134"/>
      <c r="P420" s="114">
        <v>11</v>
      </c>
      <c r="Q420" s="138">
        <f t="shared" si="33"/>
        <v>111.85678975357651</v>
      </c>
      <c r="R420" s="131"/>
      <c r="S420" s="131"/>
      <c r="T420" s="131"/>
      <c r="U420" s="131"/>
      <c r="V420" s="131"/>
      <c r="W420" s="131"/>
      <c r="X420" s="131"/>
      <c r="Y420" s="131"/>
      <c r="Z420" s="131"/>
      <c r="AA420" s="131"/>
      <c r="AB420" s="131"/>
      <c r="AC420" s="131"/>
      <c r="AD420" s="131"/>
      <c r="AE420" s="131"/>
      <c r="AF420" s="131"/>
      <c r="AG420" s="131"/>
      <c r="AH420" s="131"/>
      <c r="AI420" s="131"/>
      <c r="AJ420" s="131"/>
      <c r="AK420" s="131"/>
      <c r="AL420" s="131"/>
      <c r="AM420" s="131"/>
      <c r="AN420" s="131"/>
      <c r="AO420" s="131"/>
      <c r="AP420" s="131"/>
      <c r="AQ420" s="131"/>
      <c r="AR420" s="131"/>
      <c r="AS420" s="131"/>
      <c r="AT420" s="131"/>
      <c r="AU420" s="131"/>
      <c r="AV420" s="131"/>
      <c r="AW420" s="131"/>
      <c r="AX420" s="131"/>
      <c r="AY420" s="131"/>
      <c r="AZ420" s="131"/>
    </row>
    <row r="421" spans="15:52" ht="16.5" customHeight="1" thickBot="1" x14ac:dyDescent="0.6">
      <c r="O421" s="136"/>
      <c r="P421" s="115">
        <v>12</v>
      </c>
      <c r="Q421" s="138">
        <f t="shared" si="33"/>
        <v>101.61036626469927</v>
      </c>
      <c r="R421" s="131"/>
      <c r="S421" s="131"/>
      <c r="T421" s="131"/>
      <c r="U421" s="131"/>
      <c r="V421" s="131"/>
      <c r="W421" s="131"/>
      <c r="X421" s="131"/>
      <c r="Y421" s="131"/>
      <c r="Z421" s="131"/>
      <c r="AA421" s="131"/>
      <c r="AB421" s="131"/>
      <c r="AC421" s="131"/>
      <c r="AD421" s="131"/>
      <c r="AE421" s="131"/>
      <c r="AF421" s="131"/>
      <c r="AG421" s="131"/>
      <c r="AH421" s="131"/>
      <c r="AI421" s="131"/>
      <c r="AJ421" s="131"/>
      <c r="AK421" s="131"/>
      <c r="AL421" s="131"/>
      <c r="AM421" s="131"/>
      <c r="AN421" s="131"/>
      <c r="AO421" s="131"/>
      <c r="AP421" s="131"/>
      <c r="AQ421" s="131"/>
      <c r="AR421" s="131"/>
      <c r="AS421" s="131"/>
      <c r="AT421" s="131"/>
      <c r="AU421" s="131"/>
      <c r="AV421" s="131"/>
      <c r="AW421" s="131"/>
      <c r="AX421" s="131"/>
      <c r="AY421" s="131"/>
      <c r="AZ421" s="131"/>
    </row>
    <row r="422" spans="15:52" ht="16.5" customHeight="1" x14ac:dyDescent="0.55000000000000004">
      <c r="O422" s="132">
        <v>2024</v>
      </c>
      <c r="P422" s="112">
        <v>1</v>
      </c>
      <c r="Q422" s="138">
        <f t="shared" ref="Q422:Q433" si="34">AZ2</f>
        <v>93.460139436192762</v>
      </c>
      <c r="R422" s="131"/>
      <c r="S422" s="131"/>
      <c r="T422" s="131"/>
      <c r="U422" s="131"/>
      <c r="V422" s="131"/>
      <c r="W422" s="131"/>
      <c r="X422" s="131"/>
      <c r="Y422" s="131"/>
      <c r="Z422" s="131"/>
      <c r="AA422" s="131"/>
      <c r="AB422" s="131"/>
      <c r="AC422" s="131"/>
      <c r="AD422" s="131"/>
      <c r="AE422" s="131"/>
      <c r="AF422" s="131"/>
      <c r="AG422" s="131"/>
      <c r="AH422" s="131"/>
      <c r="AI422" s="131"/>
      <c r="AJ422" s="131"/>
      <c r="AK422" s="131"/>
      <c r="AL422" s="131"/>
      <c r="AM422" s="131"/>
      <c r="AN422" s="131"/>
      <c r="AO422" s="131"/>
      <c r="AP422" s="131"/>
      <c r="AQ422" s="131"/>
      <c r="AR422" s="131"/>
      <c r="AS422" s="131"/>
      <c r="AT422" s="131"/>
      <c r="AU422" s="131"/>
      <c r="AV422" s="131"/>
      <c r="AW422" s="131"/>
      <c r="AX422" s="131"/>
      <c r="AY422" s="131"/>
      <c r="AZ422" s="131"/>
    </row>
    <row r="423" spans="15:52" ht="16.5" customHeight="1" x14ac:dyDescent="0.55000000000000004">
      <c r="O423" s="134"/>
      <c r="P423" s="114">
        <v>2</v>
      </c>
      <c r="Q423" s="138">
        <f t="shared" si="34"/>
        <v>104.54304334646861</v>
      </c>
      <c r="R423" s="131"/>
      <c r="S423" s="131"/>
      <c r="T423" s="131"/>
      <c r="U423" s="131"/>
      <c r="V423" s="131"/>
      <c r="W423" s="131"/>
      <c r="X423" s="131"/>
      <c r="Y423" s="131"/>
      <c r="Z423" s="131"/>
      <c r="AA423" s="131"/>
      <c r="AB423" s="131"/>
      <c r="AC423" s="131"/>
      <c r="AD423" s="131"/>
      <c r="AE423" s="131"/>
      <c r="AF423" s="131"/>
      <c r="AG423" s="131"/>
      <c r="AH423" s="131"/>
      <c r="AI423" s="131"/>
      <c r="AJ423" s="131"/>
      <c r="AK423" s="131"/>
      <c r="AL423" s="131"/>
      <c r="AM423" s="131"/>
      <c r="AN423" s="131"/>
      <c r="AO423" s="131"/>
      <c r="AP423" s="131"/>
      <c r="AQ423" s="131"/>
      <c r="AR423" s="131"/>
      <c r="AS423" s="131"/>
      <c r="AT423" s="131"/>
      <c r="AU423" s="131"/>
      <c r="AV423" s="131"/>
      <c r="AW423" s="131"/>
      <c r="AX423" s="131"/>
      <c r="AY423" s="131"/>
      <c r="AZ423" s="131"/>
    </row>
    <row r="424" spans="15:52" ht="16.5" customHeight="1" x14ac:dyDescent="0.55000000000000004">
      <c r="O424" s="134"/>
      <c r="P424" s="114">
        <v>3</v>
      </c>
      <c r="Q424" s="138">
        <f t="shared" si="34"/>
        <v>115.34177023340406</v>
      </c>
      <c r="R424" s="131"/>
      <c r="S424" s="131"/>
      <c r="T424" s="131"/>
      <c r="U424" s="131"/>
      <c r="V424" s="131"/>
      <c r="W424" s="131"/>
      <c r="X424" s="131"/>
      <c r="Y424" s="131"/>
      <c r="Z424" s="131"/>
      <c r="AA424" s="131"/>
      <c r="AB424" s="131"/>
      <c r="AC424" s="131"/>
      <c r="AD424" s="131"/>
      <c r="AE424" s="131"/>
      <c r="AF424" s="131"/>
      <c r="AG424" s="131"/>
      <c r="AH424" s="131"/>
      <c r="AI424" s="131"/>
      <c r="AJ424" s="131"/>
      <c r="AK424" s="131"/>
      <c r="AL424" s="131"/>
      <c r="AM424" s="131"/>
      <c r="AN424" s="131"/>
      <c r="AO424" s="131"/>
      <c r="AP424" s="131"/>
      <c r="AQ424" s="131"/>
      <c r="AR424" s="131"/>
      <c r="AS424" s="131"/>
      <c r="AT424" s="131"/>
      <c r="AU424" s="131"/>
      <c r="AV424" s="131"/>
      <c r="AW424" s="131"/>
      <c r="AX424" s="131"/>
      <c r="AY424" s="131"/>
      <c r="AZ424" s="131"/>
    </row>
    <row r="425" spans="15:52" ht="16.5" customHeight="1" x14ac:dyDescent="0.55000000000000004">
      <c r="O425" s="134"/>
      <c r="P425" s="114">
        <v>4</v>
      </c>
      <c r="Q425" s="138">
        <f t="shared" si="34"/>
        <v>92.698545013640484</v>
      </c>
      <c r="R425" s="131"/>
      <c r="S425" s="131"/>
      <c r="T425" s="131"/>
      <c r="U425" s="131"/>
      <c r="V425" s="131"/>
      <c r="W425" s="131"/>
      <c r="X425" s="131"/>
      <c r="Y425" s="131"/>
      <c r="Z425" s="131"/>
      <c r="AA425" s="131"/>
      <c r="AB425" s="131"/>
      <c r="AC425" s="131"/>
      <c r="AD425" s="131"/>
      <c r="AE425" s="131"/>
      <c r="AF425" s="131"/>
      <c r="AG425" s="131"/>
      <c r="AH425" s="131"/>
      <c r="AI425" s="131"/>
      <c r="AJ425" s="131"/>
      <c r="AK425" s="131"/>
      <c r="AL425" s="131"/>
      <c r="AM425" s="131"/>
      <c r="AN425" s="131"/>
      <c r="AO425" s="131"/>
      <c r="AP425" s="131"/>
      <c r="AQ425" s="131"/>
      <c r="AR425" s="131"/>
      <c r="AS425" s="131"/>
      <c r="AT425" s="131"/>
      <c r="AU425" s="131"/>
      <c r="AV425" s="131"/>
      <c r="AW425" s="131"/>
      <c r="AX425" s="131"/>
      <c r="AY425" s="131"/>
      <c r="AZ425" s="131"/>
    </row>
    <row r="426" spans="15:52" ht="16.5" customHeight="1" x14ac:dyDescent="0.55000000000000004">
      <c r="O426" s="134"/>
      <c r="P426" s="114">
        <v>5</v>
      </c>
      <c r="Q426" s="138">
        <f t="shared" si="34"/>
        <v>80.342528038799628</v>
      </c>
      <c r="R426" s="131"/>
      <c r="S426" s="131"/>
      <c r="T426" s="131"/>
      <c r="U426" s="131"/>
      <c r="V426" s="131"/>
      <c r="W426" s="131"/>
      <c r="X426" s="131"/>
      <c r="Y426" s="131"/>
      <c r="Z426" s="131"/>
      <c r="AA426" s="131"/>
      <c r="AB426" s="131"/>
      <c r="AC426" s="131"/>
      <c r="AD426" s="131"/>
      <c r="AE426" s="131"/>
      <c r="AF426" s="131"/>
      <c r="AG426" s="131"/>
      <c r="AH426" s="131"/>
      <c r="AI426" s="131"/>
      <c r="AJ426" s="131"/>
      <c r="AK426" s="131"/>
      <c r="AL426" s="131"/>
      <c r="AM426" s="131"/>
      <c r="AN426" s="131"/>
      <c r="AO426" s="131"/>
      <c r="AP426" s="131"/>
      <c r="AQ426" s="131"/>
      <c r="AR426" s="131"/>
      <c r="AS426" s="131"/>
      <c r="AT426" s="131"/>
      <c r="AU426" s="131"/>
      <c r="AV426" s="131"/>
      <c r="AW426" s="131"/>
      <c r="AX426" s="131"/>
      <c r="AY426" s="131"/>
      <c r="AZ426" s="131"/>
    </row>
    <row r="427" spans="15:52" ht="16.5" customHeight="1" x14ac:dyDescent="0.55000000000000004">
      <c r="O427" s="134"/>
      <c r="P427" s="114">
        <v>6</v>
      </c>
      <c r="Q427" s="138">
        <f t="shared" si="34"/>
        <v>100.4054258866323</v>
      </c>
      <c r="R427" s="131"/>
      <c r="S427" s="131"/>
      <c r="T427" s="131"/>
      <c r="U427" s="131"/>
      <c r="V427" s="131"/>
      <c r="W427" s="131"/>
      <c r="X427" s="131"/>
      <c r="Y427" s="131"/>
      <c r="Z427" s="131"/>
      <c r="AA427" s="131"/>
      <c r="AB427" s="131"/>
      <c r="AC427" s="131"/>
      <c r="AD427" s="131"/>
      <c r="AE427" s="131"/>
      <c r="AF427" s="131"/>
      <c r="AG427" s="131"/>
      <c r="AH427" s="131"/>
      <c r="AI427" s="131"/>
      <c r="AJ427" s="131"/>
      <c r="AK427" s="131"/>
      <c r="AL427" s="131"/>
      <c r="AM427" s="131"/>
      <c r="AN427" s="131"/>
      <c r="AO427" s="131"/>
      <c r="AP427" s="131"/>
      <c r="AQ427" s="131"/>
      <c r="AR427" s="131"/>
      <c r="AS427" s="131"/>
      <c r="AT427" s="131"/>
      <c r="AU427" s="131"/>
      <c r="AV427" s="131"/>
      <c r="AW427" s="131"/>
      <c r="AX427" s="131"/>
      <c r="AY427" s="131"/>
      <c r="AZ427" s="131"/>
    </row>
    <row r="428" spans="15:52" ht="16.5" customHeight="1" x14ac:dyDescent="0.55000000000000004">
      <c r="O428" s="134"/>
      <c r="P428" s="114">
        <v>7</v>
      </c>
      <c r="Q428" s="138">
        <f t="shared" si="34"/>
        <v>107.38481357987267</v>
      </c>
      <c r="R428" s="131"/>
      <c r="S428" s="131"/>
      <c r="T428" s="131"/>
      <c r="U428" s="131"/>
      <c r="V428" s="131"/>
      <c r="W428" s="131"/>
      <c r="X428" s="131"/>
      <c r="Y428" s="131"/>
      <c r="Z428" s="131"/>
      <c r="AA428" s="131"/>
      <c r="AB428" s="131"/>
      <c r="AC428" s="131"/>
      <c r="AD428" s="131"/>
      <c r="AE428" s="131"/>
      <c r="AF428" s="131"/>
      <c r="AG428" s="131"/>
      <c r="AH428" s="131"/>
      <c r="AI428" s="131"/>
      <c r="AJ428" s="131"/>
      <c r="AK428" s="131"/>
      <c r="AL428" s="131"/>
      <c r="AM428" s="131"/>
      <c r="AN428" s="131"/>
      <c r="AO428" s="131"/>
      <c r="AP428" s="131"/>
      <c r="AQ428" s="131"/>
      <c r="AR428" s="131"/>
      <c r="AS428" s="131"/>
      <c r="AT428" s="131"/>
      <c r="AU428" s="131"/>
      <c r="AV428" s="131"/>
      <c r="AW428" s="131"/>
      <c r="AX428" s="131"/>
      <c r="AY428" s="131"/>
      <c r="AZ428" s="131"/>
    </row>
    <row r="429" spans="15:52" ht="16.5" customHeight="1" x14ac:dyDescent="0.55000000000000004">
      <c r="O429" s="134"/>
      <c r="P429" s="114">
        <v>8</v>
      </c>
      <c r="Q429" s="138">
        <f t="shared" si="34"/>
        <v>82.922855410730506</v>
      </c>
      <c r="R429" s="131"/>
      <c r="S429" s="131"/>
      <c r="T429" s="131"/>
      <c r="U429" s="131"/>
      <c r="V429" s="131"/>
      <c r="W429" s="131"/>
      <c r="X429" s="131"/>
      <c r="Y429" s="131"/>
      <c r="Z429" s="131"/>
      <c r="AA429" s="131"/>
      <c r="AB429" s="131"/>
      <c r="AC429" s="131"/>
      <c r="AD429" s="131"/>
      <c r="AE429" s="131"/>
      <c r="AF429" s="131"/>
      <c r="AG429" s="131"/>
      <c r="AH429" s="131"/>
      <c r="AI429" s="131"/>
      <c r="AJ429" s="131"/>
      <c r="AK429" s="131"/>
      <c r="AL429" s="131"/>
      <c r="AM429" s="131"/>
      <c r="AN429" s="131"/>
      <c r="AO429" s="131"/>
      <c r="AP429" s="131"/>
      <c r="AQ429" s="131"/>
      <c r="AR429" s="131"/>
      <c r="AS429" s="131"/>
      <c r="AT429" s="131"/>
      <c r="AU429" s="131"/>
      <c r="AV429" s="131"/>
      <c r="AW429" s="131"/>
      <c r="AX429" s="131"/>
      <c r="AY429" s="131"/>
      <c r="AZ429" s="131"/>
    </row>
    <row r="430" spans="15:52" ht="16.5" customHeight="1" x14ac:dyDescent="0.55000000000000004">
      <c r="O430" s="134"/>
      <c r="P430" s="114">
        <v>9</v>
      </c>
      <c r="Q430" s="138">
        <f t="shared" si="34"/>
        <v>104.49757502273415</v>
      </c>
      <c r="R430" s="131"/>
      <c r="S430" s="131"/>
      <c r="T430" s="131"/>
      <c r="U430" s="131"/>
      <c r="V430" s="131"/>
      <c r="W430" s="131"/>
      <c r="X430" s="131"/>
      <c r="Y430" s="131"/>
      <c r="Z430" s="131"/>
      <c r="AA430" s="131"/>
      <c r="AB430" s="131"/>
      <c r="AC430" s="131"/>
      <c r="AD430" s="131"/>
      <c r="AE430" s="131"/>
      <c r="AF430" s="131"/>
      <c r="AG430" s="131"/>
      <c r="AH430" s="131"/>
      <c r="AI430" s="131"/>
      <c r="AJ430" s="131"/>
      <c r="AK430" s="131"/>
      <c r="AL430" s="131"/>
      <c r="AM430" s="131"/>
      <c r="AN430" s="131"/>
      <c r="AO430" s="131"/>
      <c r="AP430" s="131"/>
      <c r="AQ430" s="131"/>
      <c r="AR430" s="131"/>
      <c r="AS430" s="131"/>
      <c r="AT430" s="131"/>
      <c r="AU430" s="131"/>
      <c r="AV430" s="131"/>
      <c r="AW430" s="131"/>
      <c r="AX430" s="131"/>
      <c r="AY430" s="131"/>
      <c r="AZ430" s="131"/>
    </row>
    <row r="431" spans="15:52" ht="16.5" customHeight="1" x14ac:dyDescent="0.55000000000000004">
      <c r="O431" s="134"/>
      <c r="P431" s="114">
        <v>10</v>
      </c>
      <c r="Q431" s="138">
        <f t="shared" si="34"/>
        <v>105.7934222491664</v>
      </c>
      <c r="R431" s="131"/>
      <c r="S431" s="131"/>
      <c r="T431" s="131"/>
      <c r="U431" s="131"/>
      <c r="V431" s="131"/>
      <c r="W431" s="131"/>
      <c r="X431" s="131"/>
      <c r="Y431" s="131"/>
      <c r="Z431" s="131"/>
      <c r="AA431" s="131"/>
      <c r="AB431" s="131"/>
      <c r="AC431" s="131"/>
      <c r="AD431" s="131"/>
      <c r="AE431" s="131"/>
      <c r="AF431" s="131"/>
      <c r="AG431" s="131"/>
      <c r="AH431" s="131"/>
      <c r="AI431" s="131"/>
      <c r="AJ431" s="131"/>
      <c r="AK431" s="131"/>
      <c r="AL431" s="131"/>
      <c r="AM431" s="131"/>
      <c r="AN431" s="131"/>
      <c r="AO431" s="131"/>
      <c r="AP431" s="131"/>
      <c r="AQ431" s="131"/>
      <c r="AR431" s="131"/>
      <c r="AS431" s="131"/>
      <c r="AT431" s="131"/>
      <c r="AU431" s="131"/>
      <c r="AV431" s="131"/>
      <c r="AW431" s="131"/>
      <c r="AX431" s="131"/>
      <c r="AY431" s="131"/>
      <c r="AZ431" s="131"/>
    </row>
    <row r="432" spans="15:52" ht="16.5" customHeight="1" x14ac:dyDescent="0.55000000000000004">
      <c r="O432" s="134"/>
      <c r="P432" s="114">
        <v>11</v>
      </c>
      <c r="Q432" s="138">
        <f t="shared" si="34"/>
        <v>111.42012731130644</v>
      </c>
      <c r="R432" s="131"/>
      <c r="S432" s="131"/>
      <c r="T432" s="131"/>
      <c r="U432" s="131"/>
      <c r="V432" s="131"/>
      <c r="W432" s="131"/>
      <c r="X432" s="131"/>
      <c r="Y432" s="131"/>
      <c r="Z432" s="131"/>
      <c r="AA432" s="131"/>
      <c r="AB432" s="131"/>
      <c r="AC432" s="131"/>
      <c r="AD432" s="131"/>
      <c r="AE432" s="131"/>
      <c r="AF432" s="131"/>
      <c r="AG432" s="131"/>
      <c r="AH432" s="131"/>
      <c r="AI432" s="131"/>
      <c r="AJ432" s="131"/>
      <c r="AK432" s="131"/>
      <c r="AL432" s="131"/>
      <c r="AM432" s="131"/>
      <c r="AN432" s="131"/>
      <c r="AO432" s="131"/>
      <c r="AP432" s="131"/>
      <c r="AQ432" s="131"/>
      <c r="AR432" s="131"/>
      <c r="AS432" s="131"/>
      <c r="AT432" s="131"/>
      <c r="AU432" s="131"/>
      <c r="AV432" s="131"/>
      <c r="AW432" s="131"/>
      <c r="AX432" s="131"/>
      <c r="AY432" s="131"/>
      <c r="AZ432" s="131"/>
    </row>
    <row r="433" spans="15:52" ht="16.5" customHeight="1" thickBot="1" x14ac:dyDescent="0.6">
      <c r="O433" s="136"/>
      <c r="P433" s="115">
        <v>12</v>
      </c>
      <c r="Q433" s="139">
        <f t="shared" si="34"/>
        <v>101.18975447105181</v>
      </c>
      <c r="R433" s="131"/>
      <c r="S433" s="131"/>
      <c r="T433" s="131"/>
      <c r="U433" s="131"/>
      <c r="V433" s="131"/>
      <c r="W433" s="131"/>
      <c r="X433" s="131"/>
      <c r="Y433" s="131"/>
      <c r="Z433" s="131"/>
      <c r="AA433" s="131"/>
      <c r="AB433" s="131"/>
      <c r="AC433" s="131"/>
      <c r="AD433" s="131"/>
      <c r="AE433" s="131"/>
      <c r="AF433" s="131"/>
      <c r="AG433" s="131"/>
      <c r="AH433" s="131"/>
      <c r="AI433" s="131"/>
      <c r="AJ433" s="131"/>
      <c r="AK433" s="131"/>
      <c r="AL433" s="131"/>
      <c r="AM433" s="131"/>
      <c r="AN433" s="131"/>
      <c r="AO433" s="131"/>
      <c r="AP433" s="131"/>
      <c r="AQ433" s="131"/>
      <c r="AR433" s="131"/>
      <c r="AS433" s="131"/>
      <c r="AT433" s="131"/>
      <c r="AU433" s="131"/>
      <c r="AV433" s="131"/>
      <c r="AW433" s="131"/>
      <c r="AX433" s="131"/>
      <c r="AY433" s="131"/>
      <c r="AZ433" s="131"/>
    </row>
  </sheetData>
  <phoneticPr fontId="3"/>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A474E-7539-4A44-A3F2-C84954D220BE}">
  <sheetPr>
    <tabColor theme="7" tint="0.79998168889431442"/>
  </sheetPr>
  <dimension ref="A1:BV114"/>
  <sheetViews>
    <sheetView workbookViewId="0">
      <selection activeCell="P34" sqref="P34"/>
    </sheetView>
  </sheetViews>
  <sheetFormatPr defaultRowHeight="13.5" x14ac:dyDescent="0.55000000000000004"/>
  <cols>
    <col min="1" max="1" width="5.33203125" style="92" customWidth="1"/>
    <col min="2" max="2" width="7" style="91" customWidth="1"/>
    <col min="3" max="14" width="6.58203125" style="92" customWidth="1"/>
    <col min="15" max="15" width="8.75" style="92" bestFit="1" customWidth="1"/>
    <col min="16" max="16" width="5" style="149" customWidth="1"/>
    <col min="17" max="29" width="7.08203125" style="92" customWidth="1"/>
    <col min="30" max="30" width="3.5" style="149" customWidth="1"/>
    <col min="31" max="44" width="7.33203125" style="92" customWidth="1"/>
    <col min="45" max="45" width="10.1640625" style="141" customWidth="1"/>
    <col min="46" max="46" width="2.4140625" style="92" customWidth="1"/>
    <col min="47" max="58" width="7.25" style="92" customWidth="1"/>
    <col min="59" max="59" width="10" style="92" bestFit="1" customWidth="1"/>
    <col min="60" max="60" width="8.75" style="92" bestFit="1" customWidth="1"/>
    <col min="61" max="61" width="2.1640625" style="92" customWidth="1"/>
    <col min="62" max="73" width="6.75" style="92" customWidth="1"/>
    <col min="74" max="16384" width="8.6640625" style="92"/>
  </cols>
  <sheetData>
    <row r="1" spans="1:74" ht="27.5" customHeight="1" x14ac:dyDescent="0.55000000000000004">
      <c r="A1" s="57" t="s">
        <v>33</v>
      </c>
    </row>
    <row r="2" spans="1:74" ht="26.5" customHeight="1" thickBot="1" x14ac:dyDescent="0.45">
      <c r="A2" s="37"/>
      <c r="C2" s="60" t="s">
        <v>30</v>
      </c>
      <c r="Q2" s="60" t="s">
        <v>37</v>
      </c>
      <c r="AE2" s="60" t="s">
        <v>31</v>
      </c>
      <c r="AU2" s="60" t="s">
        <v>31</v>
      </c>
      <c r="BJ2" s="60" t="s">
        <v>31</v>
      </c>
    </row>
    <row r="3" spans="1:74" ht="25" customHeight="1" thickBot="1" x14ac:dyDescent="0.6">
      <c r="A3" s="159"/>
      <c r="B3" s="144"/>
      <c r="C3" s="142">
        <v>1</v>
      </c>
      <c r="D3" s="143">
        <v>2</v>
      </c>
      <c r="E3" s="143">
        <v>3</v>
      </c>
      <c r="F3" s="143">
        <v>4</v>
      </c>
      <c r="G3" s="143">
        <v>5</v>
      </c>
      <c r="H3" s="143">
        <v>6</v>
      </c>
      <c r="I3" s="143">
        <v>7</v>
      </c>
      <c r="J3" s="143">
        <v>8</v>
      </c>
      <c r="K3" s="143">
        <v>9</v>
      </c>
      <c r="L3" s="143">
        <v>10</v>
      </c>
      <c r="M3" s="143">
        <v>11</v>
      </c>
      <c r="N3" s="143">
        <v>12</v>
      </c>
      <c r="O3" s="161" t="s">
        <v>10</v>
      </c>
      <c r="Q3" s="142">
        <v>1</v>
      </c>
      <c r="R3" s="143">
        <v>2</v>
      </c>
      <c r="S3" s="143">
        <v>3</v>
      </c>
      <c r="T3" s="143">
        <v>4</v>
      </c>
      <c r="U3" s="143">
        <v>5</v>
      </c>
      <c r="V3" s="143">
        <v>6</v>
      </c>
      <c r="W3" s="143">
        <v>7</v>
      </c>
      <c r="X3" s="143">
        <v>8</v>
      </c>
      <c r="Y3" s="143">
        <v>9</v>
      </c>
      <c r="Z3" s="143">
        <v>10</v>
      </c>
      <c r="AA3" s="143">
        <v>11</v>
      </c>
      <c r="AB3" s="144">
        <v>12</v>
      </c>
      <c r="AC3" s="151"/>
      <c r="AE3" s="142">
        <v>1</v>
      </c>
      <c r="AF3" s="143">
        <v>2</v>
      </c>
      <c r="AG3" s="143">
        <v>3</v>
      </c>
      <c r="AH3" s="143">
        <v>4</v>
      </c>
      <c r="AI3" s="143">
        <v>5</v>
      </c>
      <c r="AJ3" s="143">
        <v>6</v>
      </c>
      <c r="AK3" s="143">
        <v>7</v>
      </c>
      <c r="AL3" s="143">
        <v>8</v>
      </c>
      <c r="AM3" s="143">
        <v>9</v>
      </c>
      <c r="AN3" s="143">
        <v>10</v>
      </c>
      <c r="AO3" s="143">
        <v>11</v>
      </c>
      <c r="AP3" s="143">
        <v>12</v>
      </c>
      <c r="AQ3" s="144">
        <v>1</v>
      </c>
      <c r="AR3" s="172"/>
      <c r="AS3" s="173"/>
      <c r="AU3" s="142">
        <v>1</v>
      </c>
      <c r="AV3" s="143">
        <v>2</v>
      </c>
      <c r="AW3" s="143">
        <v>3</v>
      </c>
      <c r="AX3" s="143">
        <v>4</v>
      </c>
      <c r="AY3" s="143">
        <v>5</v>
      </c>
      <c r="AZ3" s="143">
        <v>6</v>
      </c>
      <c r="BA3" s="143">
        <v>7</v>
      </c>
      <c r="BB3" s="143">
        <v>8</v>
      </c>
      <c r="BC3" s="143">
        <v>9</v>
      </c>
      <c r="BD3" s="143">
        <v>10</v>
      </c>
      <c r="BE3" s="143">
        <v>11</v>
      </c>
      <c r="BF3" s="144">
        <v>12</v>
      </c>
      <c r="BG3" s="172"/>
      <c r="BH3" s="151"/>
      <c r="BJ3" s="142">
        <v>1</v>
      </c>
      <c r="BK3" s="143">
        <v>2</v>
      </c>
      <c r="BL3" s="143">
        <v>3</v>
      </c>
      <c r="BM3" s="143">
        <v>4</v>
      </c>
      <c r="BN3" s="143">
        <v>5</v>
      </c>
      <c r="BO3" s="143">
        <v>6</v>
      </c>
      <c r="BP3" s="143">
        <v>7</v>
      </c>
      <c r="BQ3" s="143">
        <v>8</v>
      </c>
      <c r="BR3" s="143">
        <v>9</v>
      </c>
      <c r="BS3" s="143">
        <v>10</v>
      </c>
      <c r="BT3" s="143">
        <v>11</v>
      </c>
      <c r="BU3" s="144">
        <v>12</v>
      </c>
    </row>
    <row r="4" spans="1:74" x14ac:dyDescent="0.55000000000000004">
      <c r="A4" s="160"/>
      <c r="B4" s="98">
        <v>1978</v>
      </c>
      <c r="C4" s="165"/>
      <c r="D4" s="166">
        <v>3.0991735537190035</v>
      </c>
      <c r="E4" s="166">
        <v>20.641282565130268</v>
      </c>
      <c r="F4" s="166">
        <v>-9.1362126245847168</v>
      </c>
      <c r="G4" s="166">
        <v>2.3765996343692919</v>
      </c>
      <c r="H4" s="166">
        <v>5.7142857142857162</v>
      </c>
      <c r="I4" s="166">
        <v>-5.7432432432432563</v>
      </c>
      <c r="J4" s="166">
        <v>-17.741935483870964</v>
      </c>
      <c r="K4" s="166">
        <v>25.272331154684103</v>
      </c>
      <c r="L4" s="166">
        <v>1.7391304347825987</v>
      </c>
      <c r="M4" s="166">
        <v>1.1965811965811923</v>
      </c>
      <c r="N4" s="167">
        <v>-8.6148648648648685</v>
      </c>
      <c r="O4" s="167">
        <v>659.4</v>
      </c>
      <c r="Q4" s="165"/>
      <c r="R4" s="166"/>
      <c r="S4" s="166"/>
      <c r="T4" s="166"/>
      <c r="U4" s="166"/>
      <c r="V4" s="166"/>
      <c r="W4" s="166"/>
      <c r="X4" s="166"/>
      <c r="Y4" s="166"/>
      <c r="Z4" s="166"/>
      <c r="AA4" s="166"/>
      <c r="AB4" s="167"/>
      <c r="AC4" s="167"/>
      <c r="AE4" s="180"/>
      <c r="AF4" s="181"/>
      <c r="AG4" s="181"/>
      <c r="AH4" s="181"/>
      <c r="AI4" s="181"/>
      <c r="AJ4" s="181"/>
      <c r="AK4" s="181"/>
      <c r="AL4" s="181"/>
      <c r="AM4" s="181"/>
      <c r="AN4" s="181"/>
      <c r="AO4" s="181"/>
      <c r="AP4" s="181"/>
      <c r="AQ4" s="182"/>
      <c r="AR4" s="181"/>
      <c r="AS4" s="175"/>
      <c r="AU4" s="180"/>
      <c r="AV4" s="181"/>
      <c r="AW4" s="181"/>
      <c r="AX4" s="181"/>
      <c r="AY4" s="181"/>
      <c r="AZ4" s="181"/>
      <c r="BA4" s="181"/>
      <c r="BB4" s="181"/>
      <c r="BC4" s="181"/>
      <c r="BD4" s="181"/>
      <c r="BE4" s="181"/>
      <c r="BF4" s="187"/>
      <c r="BG4" s="181"/>
      <c r="BH4" s="93"/>
      <c r="BJ4" s="180"/>
      <c r="BK4" s="181"/>
      <c r="BL4" s="181"/>
      <c r="BM4" s="181"/>
      <c r="BN4" s="181"/>
      <c r="BO4" s="181"/>
      <c r="BP4" s="181"/>
      <c r="BQ4" s="181"/>
      <c r="BR4" s="181"/>
      <c r="BS4" s="181"/>
      <c r="BT4" s="181"/>
      <c r="BU4" s="187"/>
    </row>
    <row r="5" spans="1:74" x14ac:dyDescent="0.55000000000000004">
      <c r="A5" s="160">
        <v>12</v>
      </c>
      <c r="B5" s="98">
        <v>1979</v>
      </c>
      <c r="C5" s="165">
        <v>-7.578558225508325</v>
      </c>
      <c r="D5" s="166">
        <v>8.4000000000000075</v>
      </c>
      <c r="E5" s="166">
        <v>8.1180811808118101</v>
      </c>
      <c r="F5" s="166">
        <v>-3.5836177474402708</v>
      </c>
      <c r="G5" s="166">
        <v>8.8495575221238845</v>
      </c>
      <c r="H5" s="166">
        <v>0.65040650406504863</v>
      </c>
      <c r="I5" s="166">
        <v>0.1615508885298933</v>
      </c>
      <c r="J5" s="166">
        <v>-19.516129032258068</v>
      </c>
      <c r="K5" s="166">
        <v>19.038076152304619</v>
      </c>
      <c r="L5" s="166">
        <v>13.973063973063971</v>
      </c>
      <c r="M5" s="166">
        <v>-0.59084194977844229</v>
      </c>
      <c r="N5" s="167">
        <v>-7.8751857355126242</v>
      </c>
      <c r="O5" s="167">
        <v>711</v>
      </c>
      <c r="Q5" s="165"/>
      <c r="R5" s="166"/>
      <c r="S5" s="166"/>
      <c r="T5" s="166"/>
      <c r="U5" s="166"/>
      <c r="V5" s="166"/>
      <c r="W5" s="166"/>
      <c r="X5" s="166"/>
      <c r="Y5" s="166"/>
      <c r="Z5" s="166"/>
      <c r="AA5" s="166"/>
      <c r="AB5" s="167"/>
      <c r="AC5" s="167"/>
      <c r="AE5" s="165"/>
      <c r="AF5" s="166"/>
      <c r="AG5" s="166"/>
      <c r="AH5" s="166"/>
      <c r="AI5" s="166"/>
      <c r="AJ5" s="166"/>
      <c r="AK5" s="166"/>
      <c r="AL5" s="166"/>
      <c r="AM5" s="166"/>
      <c r="AN5" s="166"/>
      <c r="AO5" s="166"/>
      <c r="AP5" s="166"/>
      <c r="AQ5" s="183"/>
      <c r="AR5" s="166"/>
      <c r="AS5" s="176"/>
      <c r="AU5" s="165"/>
      <c r="AV5" s="166"/>
      <c r="AW5" s="166"/>
      <c r="AX5" s="166"/>
      <c r="AY5" s="166"/>
      <c r="AZ5" s="166"/>
      <c r="BA5" s="166"/>
      <c r="BB5" s="166"/>
      <c r="BC5" s="166"/>
      <c r="BD5" s="166"/>
      <c r="BE5" s="166"/>
      <c r="BF5" s="167"/>
      <c r="BG5" s="166"/>
      <c r="BH5" s="94"/>
      <c r="BJ5" s="165"/>
      <c r="BK5" s="166"/>
      <c r="BL5" s="166"/>
      <c r="BM5" s="166"/>
      <c r="BN5" s="166"/>
      <c r="BO5" s="166"/>
      <c r="BP5" s="166"/>
      <c r="BQ5" s="166"/>
      <c r="BR5" s="166"/>
      <c r="BS5" s="166"/>
      <c r="BT5" s="166"/>
      <c r="BU5" s="167"/>
    </row>
    <row r="6" spans="1:74" x14ac:dyDescent="0.55000000000000004">
      <c r="A6" s="160">
        <v>11</v>
      </c>
      <c r="B6" s="98">
        <v>1980</v>
      </c>
      <c r="C6" s="165">
        <v>-8.387096774193548</v>
      </c>
      <c r="D6" s="166">
        <v>17.42957746478875</v>
      </c>
      <c r="E6" s="166">
        <v>1.0494752623688264</v>
      </c>
      <c r="F6" s="166">
        <v>4.8961424332344183</v>
      </c>
      <c r="G6" s="166">
        <v>-5.9405940594059459</v>
      </c>
      <c r="H6" s="166">
        <v>7.3684210526315796</v>
      </c>
      <c r="I6" s="166">
        <v>6.4425770308123242</v>
      </c>
      <c r="J6" s="166">
        <v>-32.10526315789474</v>
      </c>
      <c r="K6" s="166">
        <v>43.604651162790688</v>
      </c>
      <c r="L6" s="166">
        <v>-0.94466936572198401</v>
      </c>
      <c r="M6" s="166">
        <v>-11.716621253406</v>
      </c>
      <c r="N6" s="167">
        <v>4.1666666666666741</v>
      </c>
      <c r="O6" s="167">
        <v>806.9</v>
      </c>
      <c r="Q6" s="165"/>
      <c r="R6" s="166"/>
      <c r="S6" s="166"/>
      <c r="T6" s="166"/>
      <c r="U6" s="166"/>
      <c r="V6" s="166"/>
      <c r="W6" s="166"/>
      <c r="X6" s="166"/>
      <c r="Y6" s="166"/>
      <c r="Z6" s="166"/>
      <c r="AA6" s="166"/>
      <c r="AB6" s="167"/>
      <c r="AC6" s="167"/>
      <c r="AE6" s="165"/>
      <c r="AF6" s="166"/>
      <c r="AG6" s="166"/>
      <c r="AH6" s="166"/>
      <c r="AI6" s="166"/>
      <c r="AJ6" s="166"/>
      <c r="AK6" s="166"/>
      <c r="AL6" s="166"/>
      <c r="AM6" s="166"/>
      <c r="AN6" s="166"/>
      <c r="AO6" s="166"/>
      <c r="AP6" s="166"/>
      <c r="AQ6" s="183"/>
      <c r="AR6" s="166"/>
      <c r="AS6" s="176"/>
      <c r="AU6" s="165"/>
      <c r="AV6" s="166"/>
      <c r="AW6" s="166"/>
      <c r="AX6" s="166"/>
      <c r="AY6" s="166"/>
      <c r="AZ6" s="166"/>
      <c r="BA6" s="166"/>
      <c r="BB6" s="166"/>
      <c r="BC6" s="166"/>
      <c r="BD6" s="166"/>
      <c r="BE6" s="166"/>
      <c r="BF6" s="167"/>
      <c r="BG6" s="166"/>
      <c r="BH6" s="94"/>
      <c r="BJ6" s="165"/>
      <c r="BK6" s="166"/>
      <c r="BL6" s="166"/>
      <c r="BM6" s="166"/>
      <c r="BN6" s="166"/>
      <c r="BO6" s="166"/>
      <c r="BP6" s="166"/>
      <c r="BQ6" s="166"/>
      <c r="BR6" s="166"/>
      <c r="BS6" s="166"/>
      <c r="BT6" s="166"/>
      <c r="BU6" s="167"/>
    </row>
    <row r="7" spans="1:74" x14ac:dyDescent="0.55000000000000004">
      <c r="A7" s="160">
        <v>10</v>
      </c>
      <c r="B7" s="98">
        <v>1981</v>
      </c>
      <c r="C7" s="165">
        <v>-8.2962962962963012</v>
      </c>
      <c r="D7" s="166">
        <v>3.3925686591276261</v>
      </c>
      <c r="E7" s="166">
        <v>11.093749999999991</v>
      </c>
      <c r="F7" s="166">
        <v>1.6877637130801704</v>
      </c>
      <c r="G7" s="166">
        <v>-9.1286307053941798</v>
      </c>
      <c r="H7" s="166">
        <v>10.806697108066965</v>
      </c>
      <c r="I7" s="166">
        <v>0</v>
      </c>
      <c r="J7" s="166">
        <v>-35.027472527472526</v>
      </c>
      <c r="K7" s="166">
        <v>47.568710359408037</v>
      </c>
      <c r="L7" s="166">
        <v>1.4326647564469885</v>
      </c>
      <c r="M7" s="166">
        <v>-2.6836158192090287</v>
      </c>
      <c r="N7" s="167">
        <v>-2.3222060957910129</v>
      </c>
      <c r="O7" s="167">
        <v>804.69999999999982</v>
      </c>
      <c r="Q7" s="165"/>
      <c r="R7" s="166"/>
      <c r="S7" s="166"/>
      <c r="T7" s="166"/>
      <c r="U7" s="166"/>
      <c r="V7" s="166"/>
      <c r="W7" s="166"/>
      <c r="X7" s="166"/>
      <c r="Y7" s="166"/>
      <c r="Z7" s="166"/>
      <c r="AA7" s="166"/>
      <c r="AB7" s="167"/>
      <c r="AC7" s="167"/>
      <c r="AE7" s="165"/>
      <c r="AF7" s="166"/>
      <c r="AG7" s="166"/>
      <c r="AH7" s="166"/>
      <c r="AI7" s="166"/>
      <c r="AJ7" s="166"/>
      <c r="AK7" s="166"/>
      <c r="AL7" s="166"/>
      <c r="AM7" s="166"/>
      <c r="AN7" s="166"/>
      <c r="AO7" s="166"/>
      <c r="AP7" s="166"/>
      <c r="AQ7" s="183"/>
      <c r="AR7" s="166"/>
      <c r="AS7" s="176"/>
      <c r="AU7" s="165"/>
      <c r="AV7" s="166"/>
      <c r="AW7" s="166"/>
      <c r="AX7" s="166"/>
      <c r="AY7" s="166"/>
      <c r="AZ7" s="166"/>
      <c r="BA7" s="166"/>
      <c r="BB7" s="166"/>
      <c r="BC7" s="166"/>
      <c r="BD7" s="166"/>
      <c r="BE7" s="166"/>
      <c r="BF7" s="167"/>
      <c r="BG7" s="166"/>
      <c r="BH7" s="94"/>
      <c r="BJ7" s="165"/>
      <c r="BK7" s="166"/>
      <c r="BL7" s="166"/>
      <c r="BM7" s="166"/>
      <c r="BN7" s="166"/>
      <c r="BO7" s="166"/>
      <c r="BP7" s="166"/>
      <c r="BQ7" s="166"/>
      <c r="BR7" s="166"/>
      <c r="BS7" s="166"/>
      <c r="BT7" s="166"/>
      <c r="BU7" s="167"/>
    </row>
    <row r="8" spans="1:74" x14ac:dyDescent="0.55000000000000004">
      <c r="A8" s="160">
        <v>9</v>
      </c>
      <c r="B8" s="98">
        <v>1982</v>
      </c>
      <c r="C8" s="165">
        <v>-13.075780089153044</v>
      </c>
      <c r="D8" s="166">
        <v>11.282051282051263</v>
      </c>
      <c r="E8" s="166">
        <v>13.671274961597547</v>
      </c>
      <c r="F8" s="166">
        <v>-5.5405405405405279</v>
      </c>
      <c r="G8" s="166">
        <v>-8.4406294706724001</v>
      </c>
      <c r="H8" s="166">
        <v>13.593750000000004</v>
      </c>
      <c r="I8" s="166">
        <v>-0.27510316368638543</v>
      </c>
      <c r="J8" s="166">
        <v>-31.310344827586214</v>
      </c>
      <c r="K8" s="166">
        <v>41.767068273092356</v>
      </c>
      <c r="L8" s="166">
        <v>-5.2407932011331315</v>
      </c>
      <c r="M8" s="166">
        <v>2.9895366218236186</v>
      </c>
      <c r="N8" s="167">
        <v>-7.9825834542815777</v>
      </c>
      <c r="O8" s="167">
        <v>796.3</v>
      </c>
      <c r="Q8" s="165"/>
      <c r="R8" s="166"/>
      <c r="S8" s="166"/>
      <c r="T8" s="166"/>
      <c r="U8" s="166"/>
      <c r="V8" s="166"/>
      <c r="W8" s="166"/>
      <c r="X8" s="166"/>
      <c r="Y8" s="166"/>
      <c r="Z8" s="166"/>
      <c r="AA8" s="166"/>
      <c r="AB8" s="167"/>
      <c r="AC8" s="167"/>
      <c r="AE8" s="165"/>
      <c r="AF8" s="166"/>
      <c r="AG8" s="166"/>
      <c r="AH8" s="166"/>
      <c r="AI8" s="166"/>
      <c r="AJ8" s="166"/>
      <c r="AK8" s="166"/>
      <c r="AL8" s="166"/>
      <c r="AM8" s="166"/>
      <c r="AN8" s="166"/>
      <c r="AO8" s="166"/>
      <c r="AP8" s="166"/>
      <c r="AQ8" s="183"/>
      <c r="AR8" s="166"/>
      <c r="AS8" s="176"/>
      <c r="AU8" s="165"/>
      <c r="AV8" s="166"/>
      <c r="AW8" s="166"/>
      <c r="AX8" s="166"/>
      <c r="AY8" s="166"/>
      <c r="AZ8" s="166"/>
      <c r="BA8" s="166"/>
      <c r="BB8" s="166"/>
      <c r="BC8" s="166"/>
      <c r="BD8" s="166"/>
      <c r="BE8" s="166"/>
      <c r="BF8" s="167"/>
      <c r="BG8" s="166"/>
      <c r="BH8" s="94"/>
      <c r="BJ8" s="165"/>
      <c r="BK8" s="166"/>
      <c r="BL8" s="166"/>
      <c r="BM8" s="166"/>
      <c r="BN8" s="166"/>
      <c r="BO8" s="166"/>
      <c r="BP8" s="166"/>
      <c r="BQ8" s="166"/>
      <c r="BR8" s="166"/>
      <c r="BS8" s="166"/>
      <c r="BT8" s="166"/>
      <c r="BU8" s="167"/>
    </row>
    <row r="9" spans="1:74" x14ac:dyDescent="0.55000000000000004">
      <c r="A9" s="160">
        <v>8</v>
      </c>
      <c r="B9" s="98">
        <v>1983</v>
      </c>
      <c r="C9" s="165">
        <v>-3.6277602523659302</v>
      </c>
      <c r="D9" s="166">
        <v>10.638297872340408</v>
      </c>
      <c r="E9" s="166">
        <v>14.644970414201186</v>
      </c>
      <c r="F9" s="166">
        <v>-11.354838709677416</v>
      </c>
      <c r="G9" s="166">
        <v>-2.0378457059679889</v>
      </c>
      <c r="H9" s="166">
        <v>10.252600297176828</v>
      </c>
      <c r="I9" s="166">
        <v>0.94339622641510523</v>
      </c>
      <c r="J9" s="166">
        <v>-27.369826435247003</v>
      </c>
      <c r="K9" s="166">
        <v>39.522058823529413</v>
      </c>
      <c r="L9" s="166">
        <v>-9.4861660079051386</v>
      </c>
      <c r="M9" s="166">
        <v>9.8981077147015881</v>
      </c>
      <c r="N9" s="167">
        <v>-7.5496688741721885</v>
      </c>
      <c r="O9" s="167">
        <v>835.59999999999991</v>
      </c>
      <c r="Q9" s="165"/>
      <c r="R9" s="166"/>
      <c r="S9" s="166"/>
      <c r="T9" s="166"/>
      <c r="U9" s="166"/>
      <c r="V9" s="166"/>
      <c r="W9" s="166"/>
      <c r="X9" s="166"/>
      <c r="Y9" s="166"/>
      <c r="Z9" s="166"/>
      <c r="AA9" s="166"/>
      <c r="AB9" s="167"/>
      <c r="AC9" s="167"/>
      <c r="AE9" s="165"/>
      <c r="AF9" s="166"/>
      <c r="AG9" s="166"/>
      <c r="AH9" s="166"/>
      <c r="AI9" s="166"/>
      <c r="AJ9" s="166"/>
      <c r="AK9" s="166"/>
      <c r="AL9" s="166"/>
      <c r="AM9" s="166"/>
      <c r="AN9" s="166"/>
      <c r="AO9" s="166"/>
      <c r="AP9" s="166"/>
      <c r="AQ9" s="183"/>
      <c r="AR9" s="166"/>
      <c r="AS9" s="176"/>
      <c r="AU9" s="165"/>
      <c r="AV9" s="166"/>
      <c r="AW9" s="166"/>
      <c r="AX9" s="166"/>
      <c r="AY9" s="166"/>
      <c r="AZ9" s="166"/>
      <c r="BA9" s="166"/>
      <c r="BB9" s="166"/>
      <c r="BC9" s="166"/>
      <c r="BD9" s="166"/>
      <c r="BE9" s="166"/>
      <c r="BF9" s="167"/>
      <c r="BG9" s="166"/>
      <c r="BH9" s="94"/>
      <c r="BJ9" s="165"/>
      <c r="BK9" s="166"/>
      <c r="BL9" s="166"/>
      <c r="BM9" s="166"/>
      <c r="BN9" s="166"/>
      <c r="BO9" s="166"/>
      <c r="BP9" s="166"/>
      <c r="BQ9" s="166"/>
      <c r="BR9" s="166"/>
      <c r="BS9" s="166"/>
      <c r="BT9" s="166"/>
      <c r="BU9" s="167"/>
    </row>
    <row r="10" spans="1:74" x14ac:dyDescent="0.55000000000000004">
      <c r="A10" s="160">
        <v>7</v>
      </c>
      <c r="B10" s="98">
        <v>1984</v>
      </c>
      <c r="C10" s="165">
        <v>-10.315186246418328</v>
      </c>
      <c r="D10" s="166">
        <v>13.418530351437695</v>
      </c>
      <c r="E10" s="166">
        <v>2.5352112676056304</v>
      </c>
      <c r="F10" s="166">
        <v>-5.0824175824175866</v>
      </c>
      <c r="G10" s="166">
        <v>5.2098408104196858</v>
      </c>
      <c r="H10" s="166">
        <v>1.2379642365887067</v>
      </c>
      <c r="I10" s="166">
        <v>-0.13586956521738358</v>
      </c>
      <c r="J10" s="166">
        <v>-24.897959183673468</v>
      </c>
      <c r="K10" s="166">
        <v>21.195652173913039</v>
      </c>
      <c r="L10" s="166">
        <v>7.0254110612854914</v>
      </c>
      <c r="M10" s="166">
        <v>-0.13966480446926388</v>
      </c>
      <c r="N10" s="167">
        <v>-7.6923076923076872</v>
      </c>
      <c r="O10" s="167">
        <v>826.5</v>
      </c>
      <c r="Q10" s="165"/>
      <c r="R10" s="166"/>
      <c r="S10" s="166"/>
      <c r="T10" s="166"/>
      <c r="U10" s="166"/>
      <c r="V10" s="166"/>
      <c r="W10" s="166"/>
      <c r="X10" s="166"/>
      <c r="Y10" s="166"/>
      <c r="Z10" s="166"/>
      <c r="AA10" s="166"/>
      <c r="AB10" s="167"/>
      <c r="AC10" s="167"/>
      <c r="AE10" s="165"/>
      <c r="AF10" s="166"/>
      <c r="AG10" s="166"/>
      <c r="AH10" s="166"/>
      <c r="AI10" s="166"/>
      <c r="AJ10" s="166"/>
      <c r="AK10" s="166"/>
      <c r="AL10" s="166"/>
      <c r="AM10" s="166"/>
      <c r="AN10" s="166"/>
      <c r="AO10" s="166"/>
      <c r="AP10" s="166"/>
      <c r="AQ10" s="183"/>
      <c r="AR10" s="166"/>
      <c r="AS10" s="176"/>
      <c r="AU10" s="165"/>
      <c r="AV10" s="166"/>
      <c r="AW10" s="166"/>
      <c r="AX10" s="166"/>
      <c r="AY10" s="166"/>
      <c r="AZ10" s="166"/>
      <c r="BA10" s="166"/>
      <c r="BB10" s="166"/>
      <c r="BC10" s="166"/>
      <c r="BD10" s="166"/>
      <c r="BE10" s="166"/>
      <c r="BF10" s="167"/>
      <c r="BG10" s="166"/>
      <c r="BH10" s="94"/>
      <c r="BJ10" s="165"/>
      <c r="BK10" s="166"/>
      <c r="BL10" s="166"/>
      <c r="BM10" s="166"/>
      <c r="BN10" s="166"/>
      <c r="BO10" s="166"/>
      <c r="BP10" s="166"/>
      <c r="BQ10" s="166"/>
      <c r="BR10" s="166"/>
      <c r="BS10" s="166"/>
      <c r="BT10" s="166"/>
      <c r="BU10" s="167"/>
    </row>
    <row r="11" spans="1:74" x14ac:dyDescent="0.55000000000000004">
      <c r="A11" s="160">
        <v>6</v>
      </c>
      <c r="B11" s="98">
        <v>1985</v>
      </c>
      <c r="C11" s="165">
        <v>-1.3636363636363669</v>
      </c>
      <c r="D11" s="166">
        <v>10.291858678955457</v>
      </c>
      <c r="E11" s="166">
        <v>8.2172701949860816</v>
      </c>
      <c r="F11" s="166">
        <v>0</v>
      </c>
      <c r="G11" s="166">
        <v>-3.6036036036036001</v>
      </c>
      <c r="H11" s="166">
        <v>1.2016021361815676</v>
      </c>
      <c r="I11" s="166">
        <v>5.8047493403694084</v>
      </c>
      <c r="J11" s="166">
        <v>-26.184538653366584</v>
      </c>
      <c r="K11" s="166">
        <v>25.168918918918905</v>
      </c>
      <c r="L11" s="166">
        <v>12.820512820512819</v>
      </c>
      <c r="M11" s="166">
        <v>-5.3827751196172224</v>
      </c>
      <c r="N11" s="167">
        <v>-5.436156763590394</v>
      </c>
      <c r="O11" s="167">
        <v>894</v>
      </c>
      <c r="Q11" s="165"/>
      <c r="R11" s="166"/>
      <c r="S11" s="166"/>
      <c r="T11" s="166"/>
      <c r="U11" s="166"/>
      <c r="V11" s="166"/>
      <c r="W11" s="166"/>
      <c r="X11" s="166"/>
      <c r="Y11" s="166"/>
      <c r="Z11" s="166"/>
      <c r="AA11" s="166"/>
      <c r="AB11" s="167"/>
      <c r="AC11" s="167"/>
      <c r="AE11" s="165"/>
      <c r="AF11" s="166"/>
      <c r="AG11" s="166"/>
      <c r="AH11" s="166"/>
      <c r="AI11" s="166"/>
      <c r="AJ11" s="166"/>
      <c r="AK11" s="166"/>
      <c r="AL11" s="166"/>
      <c r="AM11" s="166"/>
      <c r="AN11" s="166"/>
      <c r="AO11" s="166"/>
      <c r="AP11" s="166"/>
      <c r="AQ11" s="183"/>
      <c r="AR11" s="166"/>
      <c r="AS11" s="176"/>
      <c r="AU11" s="165"/>
      <c r="AV11" s="166"/>
      <c r="AW11" s="166"/>
      <c r="AX11" s="166"/>
      <c r="AY11" s="166"/>
      <c r="AZ11" s="166"/>
      <c r="BA11" s="166"/>
      <c r="BB11" s="166"/>
      <c r="BC11" s="166"/>
      <c r="BD11" s="166"/>
      <c r="BE11" s="166"/>
      <c r="BF11" s="167"/>
      <c r="BG11" s="166"/>
      <c r="BH11" s="94"/>
      <c r="BJ11" s="165"/>
      <c r="BK11" s="166"/>
      <c r="BL11" s="166"/>
      <c r="BM11" s="166"/>
      <c r="BN11" s="166"/>
      <c r="BO11" s="166"/>
      <c r="BP11" s="166"/>
      <c r="BQ11" s="166"/>
      <c r="BR11" s="166"/>
      <c r="BS11" s="166"/>
      <c r="BT11" s="166"/>
      <c r="BU11" s="167"/>
    </row>
    <row r="12" spans="1:74" x14ac:dyDescent="0.55000000000000004">
      <c r="A12" s="160">
        <v>5</v>
      </c>
      <c r="B12" s="98">
        <v>1986</v>
      </c>
      <c r="C12" s="165">
        <v>-4.1443850267379627</v>
      </c>
      <c r="D12" s="166">
        <v>5.9972105997210479</v>
      </c>
      <c r="E12" s="166">
        <v>4.6052631578947345</v>
      </c>
      <c r="F12" s="166">
        <v>0.2515723270440251</v>
      </c>
      <c r="G12" s="166">
        <v>-4.8933500627352693</v>
      </c>
      <c r="H12" s="166">
        <v>5.9366754617414141</v>
      </c>
      <c r="I12" s="166">
        <v>8.2191780821917924</v>
      </c>
      <c r="J12" s="166">
        <v>-33.256616800920604</v>
      </c>
      <c r="K12" s="166">
        <v>37.413793103448278</v>
      </c>
      <c r="L12" s="166">
        <v>0.75282308657464991</v>
      </c>
      <c r="M12" s="166">
        <v>-10.460772104607708</v>
      </c>
      <c r="N12" s="167">
        <v>2.3643949930458819</v>
      </c>
      <c r="O12" s="167">
        <v>913.4</v>
      </c>
      <c r="Q12" s="165"/>
      <c r="R12" s="166"/>
      <c r="S12" s="166"/>
      <c r="T12" s="166"/>
      <c r="U12" s="166"/>
      <c r="V12" s="166"/>
      <c r="W12" s="166"/>
      <c r="X12" s="166"/>
      <c r="Y12" s="166"/>
      <c r="Z12" s="166"/>
      <c r="AA12" s="166"/>
      <c r="AB12" s="167"/>
      <c r="AC12" s="167"/>
      <c r="AE12" s="165"/>
      <c r="AF12" s="166"/>
      <c r="AG12" s="166"/>
      <c r="AH12" s="166"/>
      <c r="AI12" s="166"/>
      <c r="AJ12" s="166"/>
      <c r="AK12" s="166"/>
      <c r="AL12" s="166"/>
      <c r="AM12" s="166"/>
      <c r="AN12" s="166"/>
      <c r="AO12" s="166"/>
      <c r="AP12" s="166"/>
      <c r="AQ12" s="183"/>
      <c r="AR12" s="166"/>
      <c r="AS12" s="176"/>
      <c r="AU12" s="165"/>
      <c r="AV12" s="166"/>
      <c r="AW12" s="166"/>
      <c r="AX12" s="166"/>
      <c r="AY12" s="166"/>
      <c r="AZ12" s="166"/>
      <c r="BA12" s="166"/>
      <c r="BB12" s="166"/>
      <c r="BC12" s="166"/>
      <c r="BD12" s="166"/>
      <c r="BE12" s="166"/>
      <c r="BF12" s="167"/>
      <c r="BG12" s="166"/>
      <c r="BH12" s="94"/>
      <c r="BJ12" s="165"/>
      <c r="BK12" s="166"/>
      <c r="BL12" s="166"/>
      <c r="BM12" s="166"/>
      <c r="BN12" s="166"/>
      <c r="BO12" s="166"/>
      <c r="BP12" s="166"/>
      <c r="BQ12" s="166"/>
      <c r="BR12" s="166"/>
      <c r="BS12" s="166"/>
      <c r="BT12" s="166"/>
      <c r="BU12" s="167"/>
    </row>
    <row r="13" spans="1:74" x14ac:dyDescent="0.55000000000000004">
      <c r="A13" s="160">
        <v>4</v>
      </c>
      <c r="B13" s="98">
        <v>1987</v>
      </c>
      <c r="C13" s="165">
        <v>-5.8423913043478271</v>
      </c>
      <c r="D13" s="166">
        <v>9.2352092352092399</v>
      </c>
      <c r="E13" s="166">
        <v>9.7754293262879663</v>
      </c>
      <c r="F13" s="166">
        <v>-8.5439229843561897</v>
      </c>
      <c r="G13" s="166">
        <v>-11.052631578947381</v>
      </c>
      <c r="H13" s="166">
        <v>21.153846153846168</v>
      </c>
      <c r="I13" s="166">
        <v>4.8840048840048889</v>
      </c>
      <c r="J13" s="166">
        <v>-27.823050058207222</v>
      </c>
      <c r="K13" s="166">
        <v>40.161290322580648</v>
      </c>
      <c r="L13" s="166">
        <v>-1.0356731875719283</v>
      </c>
      <c r="M13" s="166">
        <v>-8.4883720930232549</v>
      </c>
      <c r="N13" s="167">
        <v>-1.6518424396442133</v>
      </c>
      <c r="O13" s="167">
        <v>930.5</v>
      </c>
      <c r="Q13" s="165"/>
      <c r="R13" s="166"/>
      <c r="S13" s="166"/>
      <c r="T13" s="166"/>
      <c r="U13" s="166"/>
      <c r="V13" s="166"/>
      <c r="W13" s="166"/>
      <c r="X13" s="166"/>
      <c r="Y13" s="166"/>
      <c r="Z13" s="166"/>
      <c r="AA13" s="166"/>
      <c r="AB13" s="167"/>
      <c r="AC13" s="167"/>
      <c r="AE13" s="165"/>
      <c r="AF13" s="166"/>
      <c r="AG13" s="166"/>
      <c r="AH13" s="166"/>
      <c r="AI13" s="166"/>
      <c r="AJ13" s="166"/>
      <c r="AK13" s="166"/>
      <c r="AL13" s="166"/>
      <c r="AM13" s="166"/>
      <c r="AN13" s="166"/>
      <c r="AO13" s="166"/>
      <c r="AP13" s="166"/>
      <c r="AQ13" s="183"/>
      <c r="AR13" s="166"/>
      <c r="AS13" s="176"/>
      <c r="AU13" s="165"/>
      <c r="AV13" s="166"/>
      <c r="AW13" s="166"/>
      <c r="AX13" s="166"/>
      <c r="AY13" s="166"/>
      <c r="AZ13" s="166"/>
      <c r="BA13" s="166"/>
      <c r="BB13" s="166"/>
      <c r="BC13" s="166"/>
      <c r="BD13" s="166"/>
      <c r="BE13" s="166"/>
      <c r="BF13" s="167"/>
      <c r="BG13" s="166"/>
      <c r="BH13" s="94"/>
      <c r="BJ13" s="165"/>
      <c r="BK13" s="166"/>
      <c r="BL13" s="166"/>
      <c r="BM13" s="166"/>
      <c r="BN13" s="166"/>
      <c r="BO13" s="166"/>
      <c r="BP13" s="166"/>
      <c r="BQ13" s="166"/>
      <c r="BR13" s="166"/>
      <c r="BS13" s="166"/>
      <c r="BT13" s="166"/>
      <c r="BU13" s="167"/>
    </row>
    <row r="14" spans="1:74" ht="14" thickBot="1" x14ac:dyDescent="0.6">
      <c r="A14" s="160">
        <v>3</v>
      </c>
      <c r="B14" s="98">
        <v>1988</v>
      </c>
      <c r="C14" s="165">
        <v>-7.7519379844961271</v>
      </c>
      <c r="D14" s="166">
        <v>16.106442577030823</v>
      </c>
      <c r="E14" s="166">
        <v>8.2026537997587532</v>
      </c>
      <c r="F14" s="166">
        <v>-8.4726867335563121</v>
      </c>
      <c r="G14" s="166">
        <v>-14.007308160779541</v>
      </c>
      <c r="H14" s="166">
        <v>21.246458923512755</v>
      </c>
      <c r="I14" s="166">
        <v>-1.4018691588784882</v>
      </c>
      <c r="J14" s="166">
        <v>-27.725118483412324</v>
      </c>
      <c r="K14" s="166">
        <v>49.180327868852473</v>
      </c>
      <c r="L14" s="166">
        <v>-4.5054945054945001</v>
      </c>
      <c r="M14" s="166">
        <v>3.1070195627157515</v>
      </c>
      <c r="N14" s="167">
        <v>-7.8125</v>
      </c>
      <c r="O14" s="167">
        <v>977.80000000000007</v>
      </c>
      <c r="Q14" s="165"/>
      <c r="R14" s="166"/>
      <c r="S14" s="166"/>
      <c r="T14" s="166"/>
      <c r="U14" s="166"/>
      <c r="V14" s="166"/>
      <c r="W14" s="166"/>
      <c r="X14" s="166"/>
      <c r="Y14" s="166"/>
      <c r="Z14" s="166"/>
      <c r="AA14" s="166"/>
      <c r="AB14" s="167"/>
      <c r="AC14" s="167"/>
      <c r="AE14" s="165"/>
      <c r="AF14" s="166"/>
      <c r="AG14" s="166"/>
      <c r="AH14" s="166"/>
      <c r="AI14" s="166"/>
      <c r="AJ14" s="166"/>
      <c r="AK14" s="166"/>
      <c r="AL14" s="166"/>
      <c r="AM14" s="166"/>
      <c r="AN14" s="166"/>
      <c r="AO14" s="166"/>
      <c r="AP14" s="166"/>
      <c r="AQ14" s="183"/>
      <c r="AR14" s="166"/>
      <c r="AS14" s="176"/>
      <c r="AU14" s="165"/>
      <c r="AV14" s="166"/>
      <c r="AW14" s="166"/>
      <c r="AX14" s="166"/>
      <c r="AY14" s="166"/>
      <c r="AZ14" s="166"/>
      <c r="BA14" s="166"/>
      <c r="BB14" s="166"/>
      <c r="BC14" s="166"/>
      <c r="BD14" s="166"/>
      <c r="BE14" s="166"/>
      <c r="BF14" s="167"/>
      <c r="BG14" s="166"/>
      <c r="BH14" s="94"/>
      <c r="BJ14" s="165"/>
      <c r="BK14" s="166"/>
      <c r="BL14" s="166"/>
      <c r="BM14" s="166"/>
      <c r="BN14" s="166"/>
      <c r="BO14" s="166"/>
      <c r="BP14" s="166"/>
      <c r="BQ14" s="166"/>
      <c r="BR14" s="166"/>
      <c r="BS14" s="166"/>
      <c r="BT14" s="166"/>
      <c r="BU14" s="167"/>
    </row>
    <row r="15" spans="1:74" ht="14" thickBot="1" x14ac:dyDescent="0.6">
      <c r="A15" s="160">
        <v>2</v>
      </c>
      <c r="B15" s="161">
        <v>1989</v>
      </c>
      <c r="C15" s="165">
        <v>-1.0895883777239601</v>
      </c>
      <c r="D15" s="166">
        <v>3.5495716034271707</v>
      </c>
      <c r="E15" s="166">
        <v>21.749408983451545</v>
      </c>
      <c r="F15" s="166">
        <v>-11.553398058252428</v>
      </c>
      <c r="G15" s="166">
        <v>-8.2327113062568564</v>
      </c>
      <c r="H15" s="166">
        <v>20.813397129186619</v>
      </c>
      <c r="I15" s="166">
        <v>-5.0495049504950433</v>
      </c>
      <c r="J15" s="166">
        <v>-15.745568300312829</v>
      </c>
      <c r="K15" s="166">
        <v>24.752475247524753</v>
      </c>
      <c r="L15" s="166">
        <v>-0.49603174603174427</v>
      </c>
      <c r="M15" s="166">
        <v>1.6949152542372836</v>
      </c>
      <c r="N15" s="167">
        <v>-5.7843137254901977</v>
      </c>
      <c r="O15" s="167">
        <v>1120.8999999999996</v>
      </c>
      <c r="Q15" s="165"/>
      <c r="R15" s="166"/>
      <c r="S15" s="166"/>
      <c r="T15" s="166"/>
      <c r="U15" s="166"/>
      <c r="V15" s="166"/>
      <c r="W15" s="166"/>
      <c r="X15" s="166"/>
      <c r="Y15" s="166"/>
      <c r="Z15" s="166"/>
      <c r="AA15" s="166"/>
      <c r="AB15" s="167"/>
      <c r="AC15" s="167"/>
      <c r="AE15" s="165"/>
      <c r="AF15" s="166"/>
      <c r="AG15" s="166"/>
      <c r="AH15" s="166"/>
      <c r="AI15" s="166"/>
      <c r="AJ15" s="166"/>
      <c r="AK15" s="166"/>
      <c r="AL15" s="166"/>
      <c r="AM15" s="166"/>
      <c r="AN15" s="166"/>
      <c r="AO15" s="166"/>
      <c r="AP15" s="166"/>
      <c r="AQ15" s="183"/>
      <c r="AR15" s="166"/>
      <c r="AS15" s="176"/>
      <c r="AU15" s="165"/>
      <c r="AV15" s="166"/>
      <c r="AW15" s="166"/>
      <c r="AX15" s="166"/>
      <c r="AY15" s="166"/>
      <c r="AZ15" s="166"/>
      <c r="BA15" s="166"/>
      <c r="BB15" s="166"/>
      <c r="BC15" s="166"/>
      <c r="BD15" s="166"/>
      <c r="BE15" s="166"/>
      <c r="BF15" s="167"/>
      <c r="BG15" s="166"/>
      <c r="BH15" s="94"/>
      <c r="BJ15" s="165"/>
      <c r="BK15" s="166"/>
      <c r="BL15" s="166"/>
      <c r="BM15" s="166"/>
      <c r="BN15" s="166"/>
      <c r="BO15" s="166"/>
      <c r="BP15" s="166"/>
      <c r="BQ15" s="166"/>
      <c r="BR15" s="166"/>
      <c r="BS15" s="166"/>
      <c r="BT15" s="166"/>
      <c r="BU15" s="167"/>
    </row>
    <row r="16" spans="1:74" x14ac:dyDescent="0.55000000000000004">
      <c r="A16" s="160">
        <v>1</v>
      </c>
      <c r="B16" s="98">
        <v>1990</v>
      </c>
      <c r="C16" s="165">
        <v>-9.7814776274713804</v>
      </c>
      <c r="D16" s="166">
        <v>18.915801614763538</v>
      </c>
      <c r="E16" s="166">
        <v>9.2143549951503303</v>
      </c>
      <c r="F16" s="166">
        <v>-10.124333925399643</v>
      </c>
      <c r="G16" s="166">
        <v>-2.3715415019762931</v>
      </c>
      <c r="H16" s="166">
        <v>8.2995951417004008</v>
      </c>
      <c r="I16" s="166">
        <v>3.3644859813084071</v>
      </c>
      <c r="J16" s="166">
        <v>-18.535262206148285</v>
      </c>
      <c r="K16" s="166">
        <v>16.537180910099902</v>
      </c>
      <c r="L16" s="166">
        <v>12.666666666666671</v>
      </c>
      <c r="M16" s="166">
        <v>-7.8613693998309309</v>
      </c>
      <c r="N16" s="167">
        <v>-5.5045871559633035</v>
      </c>
      <c r="O16" s="167">
        <v>1245.4000000000001</v>
      </c>
      <c r="Q16" s="165">
        <f>(SUM(C5:C16)-MAX(C5:C16)-MIN(C5:C16))/10</f>
        <v>-6.7088726101472087</v>
      </c>
      <c r="R16" s="166">
        <f t="shared" ref="R16:AB16" si="0">(SUM(D5:D16)-MAX(D5:D16)-MIN(D5:D16))/10</f>
        <v>10.634874966496188</v>
      </c>
      <c r="S16" s="166">
        <f t="shared" si="0"/>
        <v>9.0078259298294032</v>
      </c>
      <c r="T16" s="166">
        <f t="shared" si="0"/>
        <v>-5.076302218326374</v>
      </c>
      <c r="U16" s="166">
        <f t="shared" si="0"/>
        <v>-5.0491697184540225</v>
      </c>
      <c r="V16" s="166">
        <f t="shared" si="0"/>
        <v>10.066454871712025</v>
      </c>
      <c r="W16" s="166">
        <f t="shared" si="0"/>
        <v>1.9787922463657772</v>
      </c>
      <c r="X16" s="166">
        <f t="shared" si="0"/>
        <v>-26.872410883871446</v>
      </c>
      <c r="Y16" s="166">
        <f t="shared" si="0"/>
        <v>34.019269453751072</v>
      </c>
      <c r="Z16" s="166">
        <f t="shared" si="0"/>
        <v>2.2475416385533338</v>
      </c>
      <c r="AA16" s="166">
        <f t="shared" si="0"/>
        <v>-2.7815939851759199</v>
      </c>
      <c r="AB16" s="167">
        <f t="shared" si="0"/>
        <v>-4.9264373489425735</v>
      </c>
      <c r="AC16" s="167">
        <f t="shared" ref="AC16:AC47" si="1">SUM(Q16:AB16)</f>
        <v>16.539972341790254</v>
      </c>
      <c r="AE16" s="165">
        <v>100</v>
      </c>
      <c r="AF16" s="166">
        <f>+AE16*(R16+100)/100</f>
        <v>110.63487496649618</v>
      </c>
      <c r="AG16" s="166">
        <f t="shared" ref="AG16:AP16" si="2">+AF16*(S16+100)/100</f>
        <v>120.60067192116257</v>
      </c>
      <c r="AH16" s="166">
        <f t="shared" si="2"/>
        <v>114.47861733711208</v>
      </c>
      <c r="AI16" s="166">
        <f t="shared" si="2"/>
        <v>108.69839765642176</v>
      </c>
      <c r="AJ16" s="166">
        <f t="shared" si="2"/>
        <v>119.64047280277953</v>
      </c>
      <c r="AK16" s="166">
        <f t="shared" si="2"/>
        <v>122.00790920211628</v>
      </c>
      <c r="AL16" s="166">
        <f t="shared" si="2"/>
        <v>89.221442530502785</v>
      </c>
      <c r="AM16" s="166">
        <f t="shared" si="2"/>
        <v>119.57392547547818</v>
      </c>
      <c r="AN16" s="166">
        <f t="shared" si="2"/>
        <v>122.26139923939226</v>
      </c>
      <c r="AO16" s="166">
        <f t="shared" si="2"/>
        <v>118.86058351195742</v>
      </c>
      <c r="AP16" s="166">
        <f t="shared" si="2"/>
        <v>113.00499133265326</v>
      </c>
      <c r="AQ16" s="183">
        <f>+AP16*(Q16+100)/100</f>
        <v>105.42363042103766</v>
      </c>
      <c r="AR16" s="184">
        <f>+AQ16/100</f>
        <v>1.0542363042103766</v>
      </c>
      <c r="AS16" s="176">
        <f>+AR16^(1/12)</f>
        <v>1.0044110855334278</v>
      </c>
      <c r="AU16" s="165">
        <v>100</v>
      </c>
      <c r="AV16" s="166">
        <f>+AF16/$AS$16</f>
        <v>110.14899831351387</v>
      </c>
      <c r="AW16" s="166">
        <f>+AG16/($AS$16)^2</f>
        <v>119.54371081167228</v>
      </c>
      <c r="AX16" s="166">
        <f>+AH16/($AS$16)^3</f>
        <v>112.97695973517123</v>
      </c>
      <c r="AY16" s="166">
        <f>+AI16/($AS$16)^4</f>
        <v>106.8014509601137</v>
      </c>
      <c r="AZ16" s="166">
        <f>+AJ16/($AS$16)^5</f>
        <v>117.03631363339322</v>
      </c>
      <c r="BA16" s="166">
        <f>+AK16/($AS$16)^6</f>
        <v>118.82805840361362</v>
      </c>
      <c r="BB16" s="166">
        <f>+AL16/($AS$16)^7</f>
        <v>86.514471570092837</v>
      </c>
      <c r="BC16" s="166">
        <f>+AM16/($AS$16)^8</f>
        <v>115.43686090285864</v>
      </c>
      <c r="BD16" s="166">
        <f>+AN16/($AS$16)^9</f>
        <v>117.51299255643377</v>
      </c>
      <c r="BE16" s="166">
        <f>+AO16/($AS$16)^10</f>
        <v>113.74253019420863</v>
      </c>
      <c r="BF16" s="167">
        <f>+AP16/($AS$16)^11</f>
        <v>107.66415988694288</v>
      </c>
      <c r="BG16" s="166">
        <f>SUM(AU16:BF16)</f>
        <v>1326.2065069680148</v>
      </c>
      <c r="BH16" s="94">
        <f>1200/BG16</f>
        <v>0.90483645925056633</v>
      </c>
      <c r="BJ16" s="336">
        <f>+$BH16*AU16</f>
        <v>90.483645925056635</v>
      </c>
      <c r="BK16" s="337">
        <f t="shared" ref="BK16:BU16" si="3">+$BH16*AV16</f>
        <v>99.666829623996492</v>
      </c>
      <c r="BL16" s="337">
        <f t="shared" si="3"/>
        <v>108.1675080165072</v>
      </c>
      <c r="BM16" s="337">
        <f t="shared" si="3"/>
        <v>102.22567222366614</v>
      </c>
      <c r="BN16" s="337">
        <f t="shared" si="3"/>
        <v>96.637846729572274</v>
      </c>
      <c r="BO16" s="337">
        <f t="shared" si="3"/>
        <v>105.89872363177831</v>
      </c>
      <c r="BP16" s="337">
        <f t="shared" si="3"/>
        <v>107.51995962554525</v>
      </c>
      <c r="BQ16" s="337">
        <f t="shared" si="3"/>
        <v>78.281448129416589</v>
      </c>
      <c r="BR16" s="337">
        <f t="shared" si="3"/>
        <v>104.45148048634275</v>
      </c>
      <c r="BS16" s="337">
        <f t="shared" si="3"/>
        <v>106.33004010070169</v>
      </c>
      <c r="BT16" s="337">
        <f t="shared" si="3"/>
        <v>102.91838828712837</v>
      </c>
      <c r="BU16" s="338">
        <f t="shared" si="3"/>
        <v>97.418457220288246</v>
      </c>
      <c r="BV16" s="392">
        <f>SUM(BJ16:BU16)</f>
        <v>1200</v>
      </c>
    </row>
    <row r="17" spans="1:74" x14ac:dyDescent="0.55000000000000004">
      <c r="A17" s="160"/>
      <c r="B17" s="98">
        <v>1991</v>
      </c>
      <c r="C17" s="165">
        <v>-3.5922330097087452</v>
      </c>
      <c r="D17" s="166">
        <v>6.545820745216524</v>
      </c>
      <c r="E17" s="166">
        <v>0.85066162570888171</v>
      </c>
      <c r="F17" s="166">
        <v>-10.68416119962512</v>
      </c>
      <c r="G17" s="166">
        <v>0</v>
      </c>
      <c r="H17" s="166">
        <v>3.8824763903462678</v>
      </c>
      <c r="I17" s="166">
        <v>18.888888888888889</v>
      </c>
      <c r="J17" s="166">
        <v>-25.318606627017836</v>
      </c>
      <c r="K17" s="166">
        <v>21.046643913538119</v>
      </c>
      <c r="L17" s="166">
        <v>10.338345864661648</v>
      </c>
      <c r="M17" s="166">
        <v>0</v>
      </c>
      <c r="N17" s="167">
        <v>-7.3253833049403809</v>
      </c>
      <c r="O17" s="167">
        <v>1257.0000000000002</v>
      </c>
      <c r="Q17" s="165">
        <f t="shared" ref="Q17:Q49" si="4">(SUM(C6:C17)-MAX(C6:C17)-MIN(C6:C17))/10</f>
        <v>-6.3102400885672534</v>
      </c>
      <c r="R17" s="166">
        <f t="shared" ref="R17:R50" si="5">(SUM(D6:D17)-MAX(D6:D17)-MIN(D6:D17))/10</f>
        <v>10.449457041017837</v>
      </c>
      <c r="S17" s="166">
        <f t="shared" ref="S17:S50" si="6">(SUM(E6:E17)-MAX(E6:E17)-MIN(E6:E17))/10</f>
        <v>8.3009653379851045</v>
      </c>
      <c r="T17" s="166">
        <f t="shared" ref="T17:T50" si="7">(SUM(F6:F17)-MAX(F6:F17)-MIN(F6:F17))/10</f>
        <v>-5.7863565635448593</v>
      </c>
      <c r="U17" s="166">
        <f t="shared" ref="U17:U50" si="8">(SUM(G6:G17)-MAX(G6:G17)-MIN(G6:G17))/10</f>
        <v>-5.5701537994959924</v>
      </c>
      <c r="V17" s="166">
        <f t="shared" ref="V17:V50" si="9">(SUM(H6:H17)-MAX(H6:H17)-MIN(H6:H17))/10</f>
        <v>10.334542297128497</v>
      </c>
      <c r="W17" s="166">
        <f t="shared" ref="W17:W50" si="10">(SUM(I6:I17)-MAX(I6:I17)-MIN(I6:I17))/10</f>
        <v>2.7845549657319673</v>
      </c>
      <c r="X17" s="166">
        <f t="shared" ref="X17:X50" si="11">(SUM(J6:J17)-MAX(J6:J17)-MIN(J6:J17))/10</f>
        <v>-27.452658643347426</v>
      </c>
      <c r="Y17" s="166">
        <f t="shared" ref="Y17:Y50" si="12">(SUM(K6:K17)-MAX(K6:K17)-MIN(K6:K17))/10</f>
        <v>34.220126229874424</v>
      </c>
      <c r="Z17" s="166">
        <f t="shared" ref="Z17:Z50" si="13">(SUM(L6:L17)-MAX(L6:L17)-MIN(L6:L17))/10</f>
        <v>1.9993249429682158</v>
      </c>
      <c r="AA17" s="166">
        <f t="shared" ref="AA17:AA50" si="14">(SUM(M6:M17)-MAX(M6:M17)-MIN(M6:M17))/10</f>
        <v>-2.722509790198075</v>
      </c>
      <c r="AB17" s="167">
        <f t="shared" ref="AB17:AB50" si="15">(SUM(N6:N17)-MAX(N6:N17)-MIN(N6:N17))/10</f>
        <v>-4.8714571058853497</v>
      </c>
      <c r="AC17" s="167">
        <f t="shared" si="1"/>
        <v>15.375594823667088</v>
      </c>
      <c r="AE17" s="165">
        <v>100</v>
      </c>
      <c r="AF17" s="166">
        <f t="shared" ref="AF17:AF50" si="16">+AE17*(R17+100)/100</f>
        <v>110.44945704101784</v>
      </c>
      <c r="AG17" s="166">
        <f t="shared" ref="AG17:AG50" si="17">+AF17*(S17+100)/100</f>
        <v>119.61782818598547</v>
      </c>
      <c r="AH17" s="166">
        <f t="shared" ref="AH17:AH50" si="18">+AG17*(T17+100)/100</f>
        <v>112.69631413357588</v>
      </c>
      <c r="AI17" s="166">
        <f t="shared" ref="AI17:AI50" si="19">+AH17*(U17+100)/100</f>
        <v>106.41895610997257</v>
      </c>
      <c r="AJ17" s="166">
        <f t="shared" ref="AJ17:AJ50" si="20">+AI17*(V17+100)/100</f>
        <v>117.41686814132028</v>
      </c>
      <c r="AK17" s="166">
        <f t="shared" ref="AK17:AK50" si="21">+AJ17*(W17+100)/100</f>
        <v>120.68640537375637</v>
      </c>
      <c r="AL17" s="166">
        <f t="shared" ref="AL17:AL50" si="22">+AK17*(X17+100)/100</f>
        <v>87.554778477572526</v>
      </c>
      <c r="AM17" s="166">
        <f t="shared" ref="AM17:AM50" si="23">+AL17*(Y17+100)/100</f>
        <v>117.51613419288478</v>
      </c>
      <c r="AN17" s="166">
        <f t="shared" ref="AN17:AN50" si="24">+AM17*(Z17+100)/100</f>
        <v>119.86566357581512</v>
      </c>
      <c r="AO17" s="166">
        <f t="shared" ref="AO17:AO50" si="25">+AN17*(AA17+100)/100</f>
        <v>116.60230914987767</v>
      </c>
      <c r="AP17" s="166">
        <f t="shared" ref="AP17:AP50" si="26">+AO17*(AB17+100)/100</f>
        <v>110.92207767516955</v>
      </c>
      <c r="AQ17" s="183">
        <f t="shared" ref="AQ17:AQ50" si="27">+AP17*(Q17+100)/100</f>
        <v>103.92262826263928</v>
      </c>
      <c r="AR17" s="184">
        <f t="shared" ref="AR17:AR50" si="28">+AQ17/100</f>
        <v>1.0392262826263927</v>
      </c>
      <c r="AS17" s="176">
        <f t="shared" ref="AS17:AS50" si="29">+AR17^(1/12)</f>
        <v>1.0032115190181279</v>
      </c>
      <c r="AU17" s="165">
        <v>100</v>
      </c>
      <c r="AV17" s="166">
        <f t="shared" ref="AV17:AV50" si="30">+AF17/$AS$16</f>
        <v>109.96439469040683</v>
      </c>
      <c r="AW17" s="166">
        <f t="shared" ref="AW17:AW50" si="31">+AG17/($AS$16)^2</f>
        <v>118.56948085607237</v>
      </c>
      <c r="AX17" s="166">
        <f t="shared" ref="AX17:AX50" si="32">+AH17/($AS$16)^3</f>
        <v>111.21803565008361</v>
      </c>
      <c r="AY17" s="166">
        <f t="shared" ref="AY17:AY50" si="33">+AI17/($AS$16)^4</f>
        <v>104.5617890167147</v>
      </c>
      <c r="AZ17" s="166">
        <f t="shared" ref="AZ17:AZ50" si="34">+AJ17/($AS$16)^5</f>
        <v>114.86110915234595</v>
      </c>
      <c r="BA17" s="166">
        <f t="shared" ref="BA17:BA50" si="35">+AK17/($AS$16)^6</f>
        <v>117.54099648177694</v>
      </c>
      <c r="BB17" s="166">
        <f t="shared" ref="BB17:BB50" si="36">+AL17/($AS$16)^7</f>
        <v>84.898373962448403</v>
      </c>
      <c r="BC17" s="166">
        <f t="shared" ref="BC17:BC50" si="37">+AM17/($AS$16)^8</f>
        <v>113.45026587295337</v>
      </c>
      <c r="BD17" s="166">
        <f t="shared" ref="BD17:BD50" si="38">+AN17/($AS$16)^9</f>
        <v>115.21030283627215</v>
      </c>
      <c r="BE17" s="166">
        <f t="shared" ref="BE17:BE50" si="39">+AO17/($AS$16)^10</f>
        <v>111.58149554145662</v>
      </c>
      <c r="BF17" s="167">
        <f t="shared" ref="BF17:BF50" si="40">+AP17/($AS$16)^11</f>
        <v>105.67968870203848</v>
      </c>
      <c r="BG17" s="166">
        <f t="shared" ref="BG17:BG50" si="41">SUM(AU17:BF17)</f>
        <v>1307.5359327625695</v>
      </c>
      <c r="BH17" s="94">
        <f t="shared" ref="BH17:BH50" si="42">1200/BG17</f>
        <v>0.91775680494273915</v>
      </c>
      <c r="BJ17" s="336">
        <f t="shared" ref="BJ17:BJ50" si="43">+$BH17*AU17</f>
        <v>91.775680494273914</v>
      </c>
      <c r="BK17" s="337">
        <f t="shared" ref="BK17:BK50" si="44">+$BH17*AV17</f>
        <v>100.92057152853009</v>
      </c>
      <c r="BL17" s="337">
        <f t="shared" ref="BL17:BL50" si="45">+$BH17*AW17</f>
        <v>108.81794791418825</v>
      </c>
      <c r="BM17" s="337">
        <f t="shared" ref="BM17:BM50" si="46">+$BH17*AX17</f>
        <v>102.07110905022839</v>
      </c>
      <c r="BN17" s="337">
        <f t="shared" ref="BN17:BN50" si="47">+$BH17*AY17</f>
        <v>95.962293407076871</v>
      </c>
      <c r="BO17" s="337">
        <f t="shared" ref="BO17:BO50" si="48">+$BH17*AZ17</f>
        <v>105.41456454783624</v>
      </c>
      <c r="BP17" s="337">
        <f t="shared" ref="BP17:BP50" si="49">+$BH17*BA17</f>
        <v>107.87404938090135</v>
      </c>
      <c r="BQ17" s="337">
        <f t="shared" ref="BQ17:BQ50" si="50">+$BH17*BB17</f>
        <v>77.916060432610479</v>
      </c>
      <c r="BR17" s="337">
        <f t="shared" ref="BR17:BR50" si="51">+$BH17*BC17</f>
        <v>104.11975352746596</v>
      </c>
      <c r="BS17" s="337">
        <f t="shared" ref="BS17:BS50" si="52">+$BH17*BD17</f>
        <v>105.73503942750253</v>
      </c>
      <c r="BT17" s="337">
        <f t="shared" ref="BT17:BT50" si="53">+$BH17*BE17</f>
        <v>102.40467683885971</v>
      </c>
      <c r="BU17" s="338">
        <f t="shared" ref="BU17:BU50" si="54">+$BH17*BF17</f>
        <v>96.988253450526116</v>
      </c>
      <c r="BV17" s="392">
        <f t="shared" ref="BV17:BV50" si="55">SUM(BJ17:BU17)</f>
        <v>1200</v>
      </c>
    </row>
    <row r="18" spans="1:74" x14ac:dyDescent="0.55000000000000004">
      <c r="A18" s="160"/>
      <c r="B18" s="98">
        <v>1992</v>
      </c>
      <c r="C18" s="165">
        <v>-3.8602941176470562</v>
      </c>
      <c r="D18" s="166">
        <v>1.1472275334608151</v>
      </c>
      <c r="E18" s="166">
        <v>11.058601134215507</v>
      </c>
      <c r="F18" s="166">
        <v>-13.106382978723408</v>
      </c>
      <c r="G18" s="166">
        <v>-8.32517140058766</v>
      </c>
      <c r="H18" s="166">
        <v>16.132478632478641</v>
      </c>
      <c r="I18" s="166">
        <v>6.4397424103035839</v>
      </c>
      <c r="J18" s="166">
        <v>-30.596369922212617</v>
      </c>
      <c r="K18" s="166">
        <v>42.590286425902882</v>
      </c>
      <c r="L18" s="166">
        <v>-6.899563318777302</v>
      </c>
      <c r="M18" s="166">
        <v>3.0018761726078758</v>
      </c>
      <c r="N18" s="167">
        <v>-8.5610200364298663</v>
      </c>
      <c r="O18" s="167">
        <v>1259.6000000000001</v>
      </c>
      <c r="Q18" s="165">
        <f t="shared" si="4"/>
        <v>-5.857559822912604</v>
      </c>
      <c r="R18" s="166">
        <f t="shared" si="5"/>
        <v>9.0457561604517238</v>
      </c>
      <c r="S18" s="166">
        <f t="shared" si="6"/>
        <v>9.301877925169773</v>
      </c>
      <c r="T18" s="166">
        <f t="shared" si="7"/>
        <v>-7.1104727406781212</v>
      </c>
      <c r="U18" s="166">
        <f t="shared" si="8"/>
        <v>-5.8086115336141644</v>
      </c>
      <c r="V18" s="166">
        <f t="shared" si="9"/>
        <v>11.210948055113203</v>
      </c>
      <c r="W18" s="166">
        <f t="shared" si="10"/>
        <v>2.7842715036810937</v>
      </c>
      <c r="X18" s="166">
        <f t="shared" si="11"/>
        <v>-27.301769319779218</v>
      </c>
      <c r="Y18" s="166">
        <f t="shared" si="12"/>
        <v>34.118689756185638</v>
      </c>
      <c r="Z18" s="166">
        <f t="shared" si="13"/>
        <v>1.4038355476626845</v>
      </c>
      <c r="AA18" s="166">
        <f t="shared" si="14"/>
        <v>-1.376244962476517</v>
      </c>
      <c r="AB18" s="167">
        <f t="shared" si="15"/>
        <v>-5.9061549506180935</v>
      </c>
      <c r="AC18" s="167">
        <f t="shared" si="1"/>
        <v>14.504565618185397</v>
      </c>
      <c r="AE18" s="165">
        <v>100</v>
      </c>
      <c r="AF18" s="166">
        <f t="shared" si="16"/>
        <v>109.04575616045173</v>
      </c>
      <c r="AG18" s="166">
        <f t="shared" si="17"/>
        <v>119.18905928107526</v>
      </c>
      <c r="AH18" s="166">
        <f t="shared" si="18"/>
        <v>110.71415371102371</v>
      </c>
      <c r="AI18" s="166">
        <f t="shared" si="19"/>
        <v>104.28319860922187</v>
      </c>
      <c r="AJ18" s="166">
        <f t="shared" si="20"/>
        <v>115.97433383551228</v>
      </c>
      <c r="AK18" s="166">
        <f t="shared" si="21"/>
        <v>119.20337416407843</v>
      </c>
      <c r="AL18" s="166">
        <f t="shared" si="22"/>
        <v>86.658743928408427</v>
      </c>
      <c r="AM18" s="166">
        <f t="shared" si="23"/>
        <v>116.22557191594946</v>
      </c>
      <c r="AN18" s="166">
        <f t="shared" si="24"/>
        <v>117.85718780997981</v>
      </c>
      <c r="AO18" s="166">
        <f t="shared" si="25"/>
        <v>116.23518419982847</v>
      </c>
      <c r="AP18" s="166">
        <f t="shared" si="26"/>
        <v>109.37015411385023</v>
      </c>
      <c r="AQ18" s="183">
        <f t="shared" si="27"/>
        <v>102.96373190821974</v>
      </c>
      <c r="AR18" s="184">
        <f t="shared" si="28"/>
        <v>1.0296373190821975</v>
      </c>
      <c r="AS18" s="176">
        <f t="shared" si="29"/>
        <v>1.0024368495395866</v>
      </c>
      <c r="AU18" s="165">
        <v>100</v>
      </c>
      <c r="AV18" s="166">
        <f t="shared" si="30"/>
        <v>108.5668584616817</v>
      </c>
      <c r="AW18" s="166">
        <f t="shared" si="31"/>
        <v>118.14446974164731</v>
      </c>
      <c r="AX18" s="166">
        <f t="shared" si="32"/>
        <v>109.26187594570946</v>
      </c>
      <c r="AY18" s="166">
        <f t="shared" si="33"/>
        <v>102.4633036213723</v>
      </c>
      <c r="AZ18" s="166">
        <f t="shared" si="34"/>
        <v>113.44997382759863</v>
      </c>
      <c r="BA18" s="166">
        <f t="shared" si="35"/>
        <v>116.09661701203241</v>
      </c>
      <c r="BB18" s="166">
        <f t="shared" si="36"/>
        <v>84.029525025120634</v>
      </c>
      <c r="BC18" s="166">
        <f t="shared" si="37"/>
        <v>112.2043549650639</v>
      </c>
      <c r="BD18" s="166">
        <f t="shared" si="38"/>
        <v>113.2798325554745</v>
      </c>
      <c r="BE18" s="166">
        <f t="shared" si="39"/>
        <v>111.23017873413322</v>
      </c>
      <c r="BF18" s="167">
        <f t="shared" si="40"/>
        <v>104.20111200849807</v>
      </c>
      <c r="BG18" s="166">
        <f t="shared" si="41"/>
        <v>1292.928101898332</v>
      </c>
      <c r="BH18" s="94">
        <f t="shared" si="42"/>
        <v>0.92812585497840827</v>
      </c>
      <c r="BJ18" s="336">
        <f t="shared" si="43"/>
        <v>92.812585497840828</v>
      </c>
      <c r="BK18" s="337">
        <f t="shared" si="44"/>
        <v>100.76370833206818</v>
      </c>
      <c r="BL18" s="337">
        <f t="shared" si="45"/>
        <v>109.6529369899371</v>
      </c>
      <c r="BM18" s="337">
        <f t="shared" si="46"/>
        <v>101.40877202865637</v>
      </c>
      <c r="BN18" s="337">
        <f t="shared" si="47"/>
        <v>95.098841277498408</v>
      </c>
      <c r="BO18" s="337">
        <f t="shared" si="48"/>
        <v>105.29585395601802</v>
      </c>
      <c r="BP18" s="337">
        <f t="shared" si="49"/>
        <v>107.7522719243934</v>
      </c>
      <c r="BQ18" s="337">
        <f t="shared" si="50"/>
        <v>77.989974757369637</v>
      </c>
      <c r="BR18" s="337">
        <f t="shared" si="51"/>
        <v>104.13976288425074</v>
      </c>
      <c r="BS18" s="337">
        <f t="shared" si="52"/>
        <v>105.1379414423607</v>
      </c>
      <c r="BT18" s="337">
        <f t="shared" si="53"/>
        <v>103.23560473701856</v>
      </c>
      <c r="BU18" s="338">
        <f t="shared" si="54"/>
        <v>96.711746172588164</v>
      </c>
      <c r="BV18" s="392">
        <f t="shared" si="55"/>
        <v>1200.0000000000002</v>
      </c>
    </row>
    <row r="19" spans="1:74" x14ac:dyDescent="0.55000000000000004">
      <c r="A19" s="160"/>
      <c r="B19" s="98">
        <v>1993</v>
      </c>
      <c r="C19" s="165">
        <v>-4.4820717131474064</v>
      </c>
      <c r="D19" s="166">
        <v>16.996871741397278</v>
      </c>
      <c r="E19" s="166">
        <v>11.497326203208559</v>
      </c>
      <c r="F19" s="166">
        <v>-22.382094324540368</v>
      </c>
      <c r="G19" s="166">
        <v>-6.9001029866117332</v>
      </c>
      <c r="H19" s="166">
        <v>13.827433628318575</v>
      </c>
      <c r="I19" s="166">
        <v>4.4703595724003842</v>
      </c>
      <c r="J19" s="166">
        <v>-26.139534883720927</v>
      </c>
      <c r="K19" s="166">
        <v>38.035264483627195</v>
      </c>
      <c r="L19" s="166">
        <v>-8.485401459854014</v>
      </c>
      <c r="M19" s="166">
        <v>4.6859421734795736</v>
      </c>
      <c r="N19" s="167">
        <v>-15.333333333333332</v>
      </c>
      <c r="O19" s="167">
        <v>1214.3000000000002</v>
      </c>
      <c r="Q19" s="165">
        <f t="shared" si="4"/>
        <v>-5.4761373645977134</v>
      </c>
      <c r="R19" s="166">
        <f t="shared" si="5"/>
        <v>10.406186468678689</v>
      </c>
      <c r="S19" s="166">
        <f t="shared" si="6"/>
        <v>9.3422355454906292</v>
      </c>
      <c r="T19" s="166">
        <f t="shared" si="7"/>
        <v>-8.446268271254862</v>
      </c>
      <c r="U19" s="166">
        <f t="shared" si="8"/>
        <v>-5.585758761735919</v>
      </c>
      <c r="V19" s="166">
        <f t="shared" si="9"/>
        <v>11.513021707138362</v>
      </c>
      <c r="W19" s="166">
        <f t="shared" si="10"/>
        <v>3.2313074609211321</v>
      </c>
      <c r="X19" s="166">
        <f t="shared" si="11"/>
        <v>-26.590061128059254</v>
      </c>
      <c r="Y19" s="166">
        <f t="shared" si="12"/>
        <v>33.165345168607551</v>
      </c>
      <c r="Z19" s="166">
        <f t="shared" si="13"/>
        <v>0.4120289260325839</v>
      </c>
      <c r="AA19" s="166">
        <f t="shared" si="14"/>
        <v>-0.63928916320765672</v>
      </c>
      <c r="AB19" s="167">
        <f t="shared" si="15"/>
        <v>-6.5300363446819816</v>
      </c>
      <c r="AC19" s="167">
        <f t="shared" si="1"/>
        <v>14.802574243331559</v>
      </c>
      <c r="AE19" s="165">
        <v>100</v>
      </c>
      <c r="AF19" s="166">
        <f t="shared" si="16"/>
        <v>110.40618646867868</v>
      </c>
      <c r="AG19" s="166">
        <f t="shared" si="17"/>
        <v>120.72059246537624</v>
      </c>
      <c r="AH19" s="166">
        <f t="shared" si="18"/>
        <v>110.52420736710228</v>
      </c>
      <c r="AI19" s="166">
        <f t="shared" si="19"/>
        <v>104.35059177025519</v>
      </c>
      <c r="AJ19" s="166">
        <f t="shared" si="20"/>
        <v>116.36449805229202</v>
      </c>
      <c r="AK19" s="166">
        <f t="shared" si="21"/>
        <v>120.12459275971916</v>
      </c>
      <c r="AL19" s="166">
        <f t="shared" si="22"/>
        <v>88.183390115077586</v>
      </c>
      <c r="AM19" s="166">
        <f t="shared" si="23"/>
        <v>117.42971582812282</v>
      </c>
      <c r="AN19" s="166">
        <f t="shared" si="24"/>
        <v>117.91356022509257</v>
      </c>
      <c r="AO19" s="166">
        <f t="shared" si="25"/>
        <v>117.15975161262122</v>
      </c>
      <c r="AP19" s="166">
        <f t="shared" si="26"/>
        <v>109.50917725097794</v>
      </c>
      <c r="AQ19" s="183">
        <f t="shared" si="27"/>
        <v>103.5123042778736</v>
      </c>
      <c r="AR19" s="184">
        <f t="shared" si="28"/>
        <v>1.0351230427787359</v>
      </c>
      <c r="AS19" s="176">
        <f t="shared" si="29"/>
        <v>1.0028808334452486</v>
      </c>
      <c r="AU19" s="165">
        <v>100</v>
      </c>
      <c r="AV19" s="166">
        <f t="shared" si="30"/>
        <v>109.92131415001617</v>
      </c>
      <c r="AW19" s="166">
        <f t="shared" si="31"/>
        <v>119.66258035551056</v>
      </c>
      <c r="AX19" s="166">
        <f t="shared" si="32"/>
        <v>109.07442119696925</v>
      </c>
      <c r="AY19" s="166">
        <f t="shared" si="33"/>
        <v>102.52952067275791</v>
      </c>
      <c r="AZ19" s="166">
        <f t="shared" si="34"/>
        <v>113.83164551924125</v>
      </c>
      <c r="BA19" s="166">
        <f t="shared" si="35"/>
        <v>116.9938261995446</v>
      </c>
      <c r="BB19" s="166">
        <f t="shared" si="36"/>
        <v>85.507913576459558</v>
      </c>
      <c r="BC19" s="166">
        <f t="shared" si="37"/>
        <v>113.36683744394755</v>
      </c>
      <c r="BD19" s="166">
        <f t="shared" si="38"/>
        <v>113.33401557021789</v>
      </c>
      <c r="BE19" s="166">
        <f t="shared" si="39"/>
        <v>112.11493492292966</v>
      </c>
      <c r="BF19" s="167">
        <f t="shared" si="40"/>
        <v>104.33356464698058</v>
      </c>
      <c r="BG19" s="166">
        <f t="shared" si="41"/>
        <v>1300.6705742545753</v>
      </c>
      <c r="BH19" s="94">
        <f t="shared" si="42"/>
        <v>0.92260102115997322</v>
      </c>
      <c r="BJ19" s="336">
        <f t="shared" si="43"/>
        <v>92.260102115997327</v>
      </c>
      <c r="BK19" s="337">
        <f t="shared" si="44"/>
        <v>101.41351668205114</v>
      </c>
      <c r="BL19" s="337">
        <f t="shared" si="45"/>
        <v>110.40081883063139</v>
      </c>
      <c r="BM19" s="337">
        <f t="shared" si="46"/>
        <v>100.63217237875686</v>
      </c>
      <c r="BN19" s="337">
        <f t="shared" si="47"/>
        <v>94.593840471729038</v>
      </c>
      <c r="BO19" s="337">
        <f t="shared" si="48"/>
        <v>105.02119239637207</v>
      </c>
      <c r="BP19" s="337">
        <f t="shared" si="49"/>
        <v>107.93862352111228</v>
      </c>
      <c r="BQ19" s="337">
        <f t="shared" si="50"/>
        <v>78.889688382900331</v>
      </c>
      <c r="BR19" s="337">
        <f t="shared" si="51"/>
        <v>104.5923599914627</v>
      </c>
      <c r="BS19" s="337">
        <f t="shared" si="52"/>
        <v>104.56207849724332</v>
      </c>
      <c r="BT19" s="337">
        <f t="shared" si="53"/>
        <v>103.43735344717885</v>
      </c>
      <c r="BU19" s="338">
        <f t="shared" si="54"/>
        <v>96.258253284564361</v>
      </c>
      <c r="BV19" s="392">
        <f t="shared" si="55"/>
        <v>1199.9999999999995</v>
      </c>
    </row>
    <row r="20" spans="1:74" x14ac:dyDescent="0.55000000000000004">
      <c r="A20" s="160"/>
      <c r="B20" s="98">
        <v>1994</v>
      </c>
      <c r="C20" s="165">
        <v>-2.2497187851518552</v>
      </c>
      <c r="D20" s="166">
        <v>13.578826237054088</v>
      </c>
      <c r="E20" s="166">
        <v>16.919959473150968</v>
      </c>
      <c r="F20" s="166">
        <v>-23.396880415944544</v>
      </c>
      <c r="G20" s="166">
        <v>-11.764705882352944</v>
      </c>
      <c r="H20" s="166">
        <v>31.794871794871792</v>
      </c>
      <c r="I20" s="166">
        <v>-4.6692607003890991</v>
      </c>
      <c r="J20" s="166">
        <v>-24.081632653061213</v>
      </c>
      <c r="K20" s="166">
        <v>36.827956989247298</v>
      </c>
      <c r="L20" s="166">
        <v>-5.4027504911591357</v>
      </c>
      <c r="M20" s="166">
        <v>5.8151609553478867</v>
      </c>
      <c r="N20" s="167">
        <v>-8.3415112855740876</v>
      </c>
      <c r="O20" s="167">
        <v>1136</v>
      </c>
      <c r="Q20" s="165">
        <f t="shared" si="4"/>
        <v>-4.6695906184710658</v>
      </c>
      <c r="R20" s="166">
        <f t="shared" si="5"/>
        <v>10.635863964178974</v>
      </c>
      <c r="S20" s="166">
        <f t="shared" si="6"/>
        <v>9.667103996645972</v>
      </c>
      <c r="T20" s="166">
        <f t="shared" si="7"/>
        <v>-10.130423649654848</v>
      </c>
      <c r="U20" s="166">
        <f t="shared" si="8"/>
        <v>-5.9181664029039736</v>
      </c>
      <c r="V20" s="166">
        <f t="shared" si="9"/>
        <v>12.278292599489635</v>
      </c>
      <c r="W20" s="166">
        <f t="shared" si="10"/>
        <v>2.7918917072508598</v>
      </c>
      <c r="X20" s="166">
        <f t="shared" si="11"/>
        <v>-25.867189910606747</v>
      </c>
      <c r="Y20" s="166">
        <f t="shared" si="12"/>
        <v>32.671434040223055</v>
      </c>
      <c r="Z20" s="166">
        <f t="shared" si="13"/>
        <v>0.39583319702998343</v>
      </c>
      <c r="AA20" s="166">
        <f t="shared" si="14"/>
        <v>-0.35672672985522985</v>
      </c>
      <c r="AB20" s="167">
        <f t="shared" si="15"/>
        <v>-6.5659291278112324</v>
      </c>
      <c r="AC20" s="167">
        <f t="shared" si="1"/>
        <v>14.932393065515383</v>
      </c>
      <c r="AE20" s="165">
        <v>100</v>
      </c>
      <c r="AF20" s="166">
        <f t="shared" si="16"/>
        <v>110.63586396417899</v>
      </c>
      <c r="AG20" s="166">
        <f t="shared" si="17"/>
        <v>121.33114799118395</v>
      </c>
      <c r="AH20" s="166">
        <f t="shared" si="18"/>
        <v>109.03978868068734</v>
      </c>
      <c r="AI20" s="166">
        <f t="shared" si="19"/>
        <v>102.58663254118942</v>
      </c>
      <c r="AJ20" s="166">
        <f t="shared" si="20"/>
        <v>115.1825194525599</v>
      </c>
      <c r="AK20" s="166">
        <f t="shared" si="21"/>
        <v>118.39829066135853</v>
      </c>
      <c r="AL20" s="166">
        <f t="shared" si="22"/>
        <v>87.771979965072731</v>
      </c>
      <c r="AM20" s="166">
        <f t="shared" si="23"/>
        <v>116.44834450515927</v>
      </c>
      <c r="AN20" s="166">
        <f t="shared" si="24"/>
        <v>116.90928571010254</v>
      </c>
      <c r="AO20" s="166">
        <f t="shared" si="25"/>
        <v>116.49223903829179</v>
      </c>
      <c r="AP20" s="166">
        <f t="shared" si="26"/>
        <v>108.8434411836371</v>
      </c>
      <c r="AQ20" s="183">
        <f t="shared" si="27"/>
        <v>103.76089806530491</v>
      </c>
      <c r="AR20" s="184">
        <f t="shared" si="28"/>
        <v>1.0376089806530491</v>
      </c>
      <c r="AS20" s="176">
        <f t="shared" si="29"/>
        <v>1.0030813216420595</v>
      </c>
      <c r="AU20" s="165">
        <v>100</v>
      </c>
      <c r="AV20" s="166">
        <f t="shared" si="30"/>
        <v>110.1499829678024</v>
      </c>
      <c r="AW20" s="166">
        <f t="shared" si="31"/>
        <v>120.26778488753288</v>
      </c>
      <c r="AX20" s="166">
        <f t="shared" si="32"/>
        <v>107.60947416960094</v>
      </c>
      <c r="AY20" s="166">
        <f t="shared" si="33"/>
        <v>100.79634512315883</v>
      </c>
      <c r="AZ20" s="166">
        <f t="shared" si="34"/>
        <v>112.67539450430048</v>
      </c>
      <c r="BA20" s="166">
        <f t="shared" si="35"/>
        <v>115.31251612786345</v>
      </c>
      <c r="BB20" s="166">
        <f t="shared" si="36"/>
        <v>85.108985575333875</v>
      </c>
      <c r="BC20" s="166">
        <f t="shared" si="37"/>
        <v>112.41941998271992</v>
      </c>
      <c r="BD20" s="166">
        <f t="shared" si="38"/>
        <v>112.36874522046864</v>
      </c>
      <c r="BE20" s="166">
        <f t="shared" si="39"/>
        <v>111.47616497163591</v>
      </c>
      <c r="BF20" s="167">
        <f t="shared" si="40"/>
        <v>103.69929253606384</v>
      </c>
      <c r="BG20" s="166">
        <f t="shared" si="41"/>
        <v>1291.8841060664811</v>
      </c>
      <c r="BH20" s="94">
        <f t="shared" si="42"/>
        <v>0.92887589092937362</v>
      </c>
      <c r="BJ20" s="336">
        <f t="shared" si="43"/>
        <v>92.887589092937361</v>
      </c>
      <c r="BK20" s="337">
        <f t="shared" si="44"/>
        <v>102.31566356507278</v>
      </c>
      <c r="BL20" s="337">
        <f t="shared" si="45"/>
        <v>111.71384583750937</v>
      </c>
      <c r="BM20" s="337">
        <f t="shared" si="46"/>
        <v>99.955846191729492</v>
      </c>
      <c r="BN20" s="337">
        <f t="shared" si="47"/>
        <v>93.627294878698777</v>
      </c>
      <c r="BO20" s="337">
        <f t="shared" si="48"/>
        <v>104.66145745600076</v>
      </c>
      <c r="BP20" s="337">
        <f t="shared" si="49"/>
        <v>107.11101615357693</v>
      </c>
      <c r="BQ20" s="337">
        <f t="shared" si="50"/>
        <v>79.055684802383468</v>
      </c>
      <c r="BR20" s="337">
        <f t="shared" si="51"/>
        <v>104.42368889421239</v>
      </c>
      <c r="BS20" s="337">
        <f t="shared" si="52"/>
        <v>104.3766183292786</v>
      </c>
      <c r="BT20" s="337">
        <f t="shared" si="53"/>
        <v>103.54752205541814</v>
      </c>
      <c r="BU20" s="338">
        <f t="shared" si="54"/>
        <v>96.323772743182033</v>
      </c>
      <c r="BV20" s="392">
        <f t="shared" si="55"/>
        <v>1200</v>
      </c>
    </row>
    <row r="21" spans="1:74" x14ac:dyDescent="0.55000000000000004">
      <c r="A21" s="160"/>
      <c r="B21" s="98">
        <v>1995</v>
      </c>
      <c r="C21" s="165">
        <v>-11.777301927194861</v>
      </c>
      <c r="D21" s="166">
        <v>25.606796116504849</v>
      </c>
      <c r="E21" s="166">
        <v>13.33333333333333</v>
      </c>
      <c r="F21" s="166">
        <v>-18.41432225063938</v>
      </c>
      <c r="G21" s="166">
        <v>-14.942528735632177</v>
      </c>
      <c r="H21" s="166">
        <v>18.550368550368535</v>
      </c>
      <c r="I21" s="166">
        <v>-3.2124352331606154</v>
      </c>
      <c r="J21" s="166">
        <v>-22.055674518201297</v>
      </c>
      <c r="K21" s="166">
        <v>28.296703296703306</v>
      </c>
      <c r="L21" s="166">
        <v>-2.8907922912205564</v>
      </c>
      <c r="M21" s="166">
        <v>4.5203969128996713</v>
      </c>
      <c r="N21" s="167">
        <v>-9.1772151898734222</v>
      </c>
      <c r="O21" s="167">
        <v>1107.9999999999998</v>
      </c>
      <c r="Q21" s="165">
        <f t="shared" si="4"/>
        <v>-5.338333217876305</v>
      </c>
      <c r="R21" s="166">
        <f t="shared" si="5"/>
        <v>11.463614338421284</v>
      </c>
      <c r="S21" s="166">
        <f t="shared" si="6"/>
        <v>9.5359402885591855</v>
      </c>
      <c r="T21" s="166">
        <f t="shared" si="7"/>
        <v>-10.836372003751041</v>
      </c>
      <c r="U21" s="166">
        <f t="shared" si="8"/>
        <v>-7.1151126483851304</v>
      </c>
      <c r="V21" s="166">
        <f t="shared" si="9"/>
        <v>13.108069424808807</v>
      </c>
      <c r="W21" s="166">
        <f t="shared" si="10"/>
        <v>2.3763085612932877</v>
      </c>
      <c r="X21" s="166">
        <f t="shared" si="11"/>
        <v>-25.335774718902179</v>
      </c>
      <c r="Y21" s="166">
        <f t="shared" si="12"/>
        <v>31.548898487540441</v>
      </c>
      <c r="Z21" s="166">
        <f t="shared" si="13"/>
        <v>0.95529411389332941</v>
      </c>
      <c r="AA21" s="166">
        <f t="shared" si="14"/>
        <v>-0.48620313410005134</v>
      </c>
      <c r="AB21" s="167">
        <f t="shared" si="15"/>
        <v>-6.7286837593813544</v>
      </c>
      <c r="AC21" s="167">
        <f t="shared" si="1"/>
        <v>13.147645732120274</v>
      </c>
      <c r="AE21" s="165">
        <v>100</v>
      </c>
      <c r="AF21" s="166">
        <f t="shared" si="16"/>
        <v>111.46361433842128</v>
      </c>
      <c r="AG21" s="166">
        <f t="shared" si="17"/>
        <v>122.09271804520304</v>
      </c>
      <c r="AH21" s="166">
        <f t="shared" si="18"/>
        <v>108.86229692833396</v>
      </c>
      <c r="AI21" s="166">
        <f t="shared" si="19"/>
        <v>101.11662187026349</v>
      </c>
      <c r="AJ21" s="166">
        <f t="shared" si="20"/>
        <v>114.37105886503903</v>
      </c>
      <c r="AK21" s="166">
        <f t="shared" si="21"/>
        <v>117.08886812849074</v>
      </c>
      <c r="AL21" s="166">
        <f t="shared" si="22"/>
        <v>87.42349627854388</v>
      </c>
      <c r="AM21" s="166">
        <f t="shared" si="23"/>
        <v>115.00464637372039</v>
      </c>
      <c r="AN21" s="166">
        <f t="shared" si="24"/>
        <v>116.10327899123239</v>
      </c>
      <c r="AO21" s="166">
        <f t="shared" si="25"/>
        <v>115.53878120998408</v>
      </c>
      <c r="AP21" s="166">
        <f t="shared" si="26"/>
        <v>107.76454200292073</v>
      </c>
      <c r="AQ21" s="183">
        <f t="shared" si="27"/>
        <v>102.01171166008655</v>
      </c>
      <c r="AR21" s="184">
        <f t="shared" si="28"/>
        <v>1.0201171166008656</v>
      </c>
      <c r="AS21" s="176">
        <f t="shared" si="29"/>
        <v>1.0016611649502338</v>
      </c>
      <c r="AU21" s="165">
        <v>100</v>
      </c>
      <c r="AV21" s="166">
        <f t="shared" si="30"/>
        <v>110.97409809970846</v>
      </c>
      <c r="AW21" s="166">
        <f t="shared" si="31"/>
        <v>121.0226804353786</v>
      </c>
      <c r="AX21" s="166">
        <f t="shared" si="32"/>
        <v>107.43431064102772</v>
      </c>
      <c r="AY21" s="166">
        <f t="shared" si="33"/>
        <v>99.3519882976057</v>
      </c>
      <c r="AZ21" s="166">
        <f t="shared" si="34"/>
        <v>111.88159660633677</v>
      </c>
      <c r="BA21" s="166">
        <f t="shared" si="35"/>
        <v>114.03722063080789</v>
      </c>
      <c r="BB21" s="166">
        <f t="shared" si="36"/>
        <v>84.771074854146718</v>
      </c>
      <c r="BC21" s="166">
        <f t="shared" si="37"/>
        <v>111.02567147340295</v>
      </c>
      <c r="BD21" s="166">
        <f t="shared" si="38"/>
        <v>111.59404231223867</v>
      </c>
      <c r="BE21" s="166">
        <f t="shared" si="39"/>
        <v>110.56376236834325</v>
      </c>
      <c r="BF21" s="167">
        <f t="shared" si="40"/>
        <v>102.67138418861217</v>
      </c>
      <c r="BG21" s="166">
        <f t="shared" si="41"/>
        <v>1285.3278299076089</v>
      </c>
      <c r="BH21" s="94">
        <f t="shared" si="42"/>
        <v>0.93361395597126184</v>
      </c>
      <c r="BJ21" s="336">
        <f t="shared" si="43"/>
        <v>93.36139559712619</v>
      </c>
      <c r="BK21" s="337">
        <f t="shared" si="44"/>
        <v>103.60696673721171</v>
      </c>
      <c r="BL21" s="337">
        <f t="shared" si="45"/>
        <v>112.98846344351965</v>
      </c>
      <c r="BM21" s="337">
        <f t="shared" si="46"/>
        <v>100.30217176461532</v>
      </c>
      <c r="BN21" s="337">
        <f t="shared" si="47"/>
        <v>92.756402828138164</v>
      </c>
      <c r="BO21" s="337">
        <f t="shared" si="48"/>
        <v>104.45422000802297</v>
      </c>
      <c r="BP21" s="337">
        <f t="shared" si="49"/>
        <v>106.46674068109616</v>
      </c>
      <c r="BQ21" s="337">
        <f t="shared" si="50"/>
        <v>79.143458546515873</v>
      </c>
      <c r="BR21" s="337">
        <f t="shared" si="51"/>
        <v>103.65511635864941</v>
      </c>
      <c r="BS21" s="337">
        <f t="shared" si="52"/>
        <v>104.18575530595352</v>
      </c>
      <c r="BT21" s="337">
        <f t="shared" si="53"/>
        <v>103.22387157177548</v>
      </c>
      <c r="BU21" s="338">
        <f t="shared" si="54"/>
        <v>95.855437157375462</v>
      </c>
      <c r="BV21" s="392">
        <f t="shared" si="55"/>
        <v>1200</v>
      </c>
    </row>
    <row r="22" spans="1:74" x14ac:dyDescent="0.55000000000000004">
      <c r="A22" s="160"/>
      <c r="B22" s="98">
        <v>1996</v>
      </c>
      <c r="C22" s="165">
        <v>-2.3228803716608626</v>
      </c>
      <c r="D22" s="166">
        <v>23.424494649227114</v>
      </c>
      <c r="E22" s="166">
        <v>0.9633911368015502</v>
      </c>
      <c r="F22" s="166">
        <v>-18.511450381679385</v>
      </c>
      <c r="G22" s="166">
        <v>-1.5222482435597318</v>
      </c>
      <c r="H22" s="166">
        <v>6.7776456599286661</v>
      </c>
      <c r="I22" s="166">
        <v>15.924276169265038</v>
      </c>
      <c r="J22" s="166">
        <v>-32.180595581171957</v>
      </c>
      <c r="K22" s="166">
        <v>47.167138810198317</v>
      </c>
      <c r="L22" s="166">
        <v>5.004812319537999</v>
      </c>
      <c r="M22" s="166">
        <v>-2.2914757103574712</v>
      </c>
      <c r="N22" s="167">
        <v>-10.787992495309574</v>
      </c>
      <c r="O22" s="167">
        <v>1141.3999999999999</v>
      </c>
      <c r="Q22" s="165">
        <f t="shared" si="4"/>
        <v>-4.5391026304005582</v>
      </c>
      <c r="R22" s="166">
        <f t="shared" si="5"/>
        <v>12.464210768200225</v>
      </c>
      <c r="S22" s="166">
        <f t="shared" si="6"/>
        <v>9.3787582754787771</v>
      </c>
      <c r="T22" s="166">
        <f t="shared" si="7"/>
        <v>-12.179275283677224</v>
      </c>
      <c r="U22" s="166">
        <f t="shared" si="8"/>
        <v>-7.2673374727411026</v>
      </c>
      <c r="V22" s="166">
        <f t="shared" si="9"/>
        <v>13.662037567142804</v>
      </c>
      <c r="W22" s="166">
        <f t="shared" si="10"/>
        <v>3.9823231347415295</v>
      </c>
      <c r="X22" s="166">
        <f t="shared" si="11"/>
        <v>-26.064038358652034</v>
      </c>
      <c r="Y22" s="166">
        <f t="shared" si="12"/>
        <v>34.146047151168972</v>
      </c>
      <c r="Z22" s="166">
        <f t="shared" si="13"/>
        <v>0.75323423971857972</v>
      </c>
      <c r="AA22" s="166">
        <f t="shared" si="14"/>
        <v>-0.70138422468887196</v>
      </c>
      <c r="AB22" s="167">
        <f t="shared" si="15"/>
        <v>-7.038252239681543</v>
      </c>
      <c r="AC22" s="167">
        <f t="shared" si="1"/>
        <v>16.597220926609548</v>
      </c>
      <c r="AE22" s="165">
        <v>100</v>
      </c>
      <c r="AF22" s="166">
        <f t="shared" si="16"/>
        <v>112.4642107682002</v>
      </c>
      <c r="AG22" s="166">
        <f t="shared" si="17"/>
        <v>123.01195724257467</v>
      </c>
      <c r="AH22" s="166">
        <f t="shared" si="18"/>
        <v>108.02999233816217</v>
      </c>
      <c r="AI22" s="166">
        <f t="shared" si="19"/>
        <v>100.17908822317156</v>
      </c>
      <c r="AJ22" s="166">
        <f t="shared" si="20"/>
        <v>113.86559289064239</v>
      </c>
      <c r="AK22" s="166">
        <f t="shared" si="21"/>
        <v>118.40008873883706</v>
      </c>
      <c r="AL22" s="166">
        <f t="shared" si="22"/>
        <v>87.540244193268521</v>
      </c>
      <c r="AM22" s="166">
        <f t="shared" si="23"/>
        <v>117.43177725175045</v>
      </c>
      <c r="AN22" s="166">
        <f t="shared" si="24"/>
        <v>118.31631360632069</v>
      </c>
      <c r="AO22" s="166">
        <f t="shared" si="25"/>
        <v>117.48646164745254</v>
      </c>
      <c r="AP22" s="166">
        <f t="shared" si="26"/>
        <v>109.21746812922812</v>
      </c>
      <c r="AQ22" s="183">
        <f t="shared" si="27"/>
        <v>104.25997516051743</v>
      </c>
      <c r="AR22" s="184">
        <f t="shared" si="28"/>
        <v>1.0425997516051744</v>
      </c>
      <c r="AS22" s="176">
        <f t="shared" si="29"/>
        <v>1.0034824961067772</v>
      </c>
      <c r="AU22" s="165">
        <v>100</v>
      </c>
      <c r="AV22" s="166">
        <f t="shared" si="30"/>
        <v>111.9703001968284</v>
      </c>
      <c r="AW22" s="166">
        <f t="shared" si="31"/>
        <v>121.93386329221362</v>
      </c>
      <c r="AX22" s="166">
        <f t="shared" si="32"/>
        <v>106.61292369245604</v>
      </c>
      <c r="AY22" s="166">
        <f t="shared" si="33"/>
        <v>98.430815989713551</v>
      </c>
      <c r="AZ22" s="166">
        <f t="shared" si="34"/>
        <v>111.38713287742782</v>
      </c>
      <c r="BA22" s="166">
        <f t="shared" si="35"/>
        <v>115.31426734265789</v>
      </c>
      <c r="BB22" s="166">
        <f t="shared" si="36"/>
        <v>84.88428064709116</v>
      </c>
      <c r="BC22" s="166">
        <f t="shared" si="37"/>
        <v>113.36882754564921</v>
      </c>
      <c r="BD22" s="166">
        <f t="shared" si="38"/>
        <v>113.72112675481726</v>
      </c>
      <c r="BE22" s="166">
        <f t="shared" si="39"/>
        <v>112.42757705292404</v>
      </c>
      <c r="BF22" s="167">
        <f t="shared" si="40"/>
        <v>104.05564225475543</v>
      </c>
      <c r="BG22" s="166">
        <f t="shared" si="41"/>
        <v>1294.1067576465346</v>
      </c>
      <c r="BH22" s="94">
        <f t="shared" si="42"/>
        <v>0.92728052991727106</v>
      </c>
      <c r="BJ22" s="336">
        <f t="shared" si="43"/>
        <v>92.728052991727111</v>
      </c>
      <c r="BK22" s="337">
        <f t="shared" si="44"/>
        <v>103.82787930151096</v>
      </c>
      <c r="BL22" s="337">
        <f t="shared" si="45"/>
        <v>113.06689736846393</v>
      </c>
      <c r="BM22" s="337">
        <f t="shared" si="46"/>
        <v>98.860088377570221</v>
      </c>
      <c r="BN22" s="337">
        <f t="shared" si="47"/>
        <v>91.272979211130973</v>
      </c>
      <c r="BO22" s="337">
        <f t="shared" si="48"/>
        <v>103.28711960054675</v>
      </c>
      <c r="BP22" s="337">
        <f t="shared" si="49"/>
        <v>106.92867492852167</v>
      </c>
      <c r="BQ22" s="337">
        <f t="shared" si="50"/>
        <v>78.711540740081048</v>
      </c>
      <c r="BR22" s="337">
        <f t="shared" si="51"/>
        <v>105.12470648262932</v>
      </c>
      <c r="BS22" s="337">
        <f t="shared" si="52"/>
        <v>105.45138667999611</v>
      </c>
      <c r="BT22" s="337">
        <f t="shared" si="53"/>
        <v>104.25190322695022</v>
      </c>
      <c r="BU22" s="338">
        <f t="shared" si="54"/>
        <v>96.488771090871595</v>
      </c>
      <c r="BV22" s="392">
        <f t="shared" si="55"/>
        <v>1199.9999999999998</v>
      </c>
    </row>
    <row r="23" spans="1:74" x14ac:dyDescent="0.55000000000000004">
      <c r="A23" s="160"/>
      <c r="B23" s="98">
        <v>1997</v>
      </c>
      <c r="C23" s="165">
        <v>10.410094637223978</v>
      </c>
      <c r="D23" s="166">
        <v>1.0476190476190528</v>
      </c>
      <c r="E23" s="166">
        <v>17.719132893496713</v>
      </c>
      <c r="F23" s="166">
        <v>-17.614091273018417</v>
      </c>
      <c r="G23" s="166">
        <v>0.77745383867833251</v>
      </c>
      <c r="H23" s="166">
        <v>10.414657666345217</v>
      </c>
      <c r="I23" s="166">
        <v>4.1921397379912628</v>
      </c>
      <c r="J23" s="166">
        <v>-34.953897736797991</v>
      </c>
      <c r="K23" s="166">
        <v>40.979381443298976</v>
      </c>
      <c r="L23" s="166">
        <v>-0.36563071297989191</v>
      </c>
      <c r="M23" s="166">
        <v>-9.0825688073394524</v>
      </c>
      <c r="N23" s="167">
        <v>-1.0090817356205872</v>
      </c>
      <c r="O23" s="167">
        <v>1269.5999999999999</v>
      </c>
      <c r="Q23" s="165">
        <f t="shared" si="4"/>
        <v>-4.5116978318093182</v>
      </c>
      <c r="R23" s="166">
        <f t="shared" si="5"/>
        <v>11.549747653650765</v>
      </c>
      <c r="S23" s="166">
        <f t="shared" si="6"/>
        <v>10.32894454532984</v>
      </c>
      <c r="T23" s="166">
        <f t="shared" si="7"/>
        <v>-13.940684410979069</v>
      </c>
      <c r="U23" s="166">
        <f t="shared" si="8"/>
        <v>-6.9069771123807415</v>
      </c>
      <c r="V23" s="166">
        <f t="shared" si="9"/>
        <v>14.315255694742699</v>
      </c>
      <c r="W23" s="166">
        <f t="shared" si="10"/>
        <v>3.8210621745037137</v>
      </c>
      <c r="X23" s="166">
        <f t="shared" si="11"/>
        <v>-26.771246173407427</v>
      </c>
      <c r="Y23" s="166">
        <f t="shared" si="12"/>
        <v>35.727093403606972</v>
      </c>
      <c r="Z23" s="166">
        <f t="shared" si="13"/>
        <v>-0.54999549824607619</v>
      </c>
      <c r="AA23" s="166">
        <f t="shared" si="14"/>
        <v>-1.0713635934610954</v>
      </c>
      <c r="AB23" s="167">
        <f t="shared" si="15"/>
        <v>-6.5955447368845626</v>
      </c>
      <c r="AC23" s="167">
        <f t="shared" si="1"/>
        <v>15.394594114665697</v>
      </c>
      <c r="AE23" s="165">
        <v>100</v>
      </c>
      <c r="AF23" s="166">
        <f t="shared" si="16"/>
        <v>111.54974765365077</v>
      </c>
      <c r="AG23" s="166">
        <f t="shared" si="17"/>
        <v>123.07165922925175</v>
      </c>
      <c r="AH23" s="166">
        <f t="shared" si="18"/>
        <v>105.91462761674616</v>
      </c>
      <c r="AI23" s="166">
        <f t="shared" si="19"/>
        <v>98.599128528594207</v>
      </c>
      <c r="AJ23" s="166">
        <f t="shared" si="20"/>
        <v>112.71384589025047</v>
      </c>
      <c r="AK23" s="166">
        <f t="shared" si="21"/>
        <v>117.02071202099123</v>
      </c>
      <c r="AL23" s="166">
        <f t="shared" si="22"/>
        <v>85.692809131977484</v>
      </c>
      <c r="AM23" s="166">
        <f t="shared" si="23"/>
        <v>116.30835909073372</v>
      </c>
      <c r="AN23" s="166">
        <f t="shared" si="24"/>
        <v>115.66866835165079</v>
      </c>
      <c r="AO23" s="166">
        <f t="shared" si="25"/>
        <v>114.42943634988995</v>
      </c>
      <c r="AP23" s="166">
        <f t="shared" si="26"/>
        <v>106.88219168326812</v>
      </c>
      <c r="AQ23" s="183">
        <f t="shared" si="27"/>
        <v>102.05999015850384</v>
      </c>
      <c r="AR23" s="184">
        <f t="shared" si="28"/>
        <v>1.0205999015850384</v>
      </c>
      <c r="AS23" s="176">
        <f t="shared" si="29"/>
        <v>1.0017006605873282</v>
      </c>
      <c r="AU23" s="165">
        <v>100</v>
      </c>
      <c r="AV23" s="166">
        <f t="shared" si="30"/>
        <v>111.05985314211098</v>
      </c>
      <c r="AW23" s="166">
        <f t="shared" si="31"/>
        <v>121.99304204235253</v>
      </c>
      <c r="AX23" s="166">
        <f t="shared" si="32"/>
        <v>104.52530697838569</v>
      </c>
      <c r="AY23" s="166">
        <f t="shared" si="33"/>
        <v>96.878428912465864</v>
      </c>
      <c r="AZ23" s="166">
        <f t="shared" si="34"/>
        <v>110.26045542450272</v>
      </c>
      <c r="BA23" s="166">
        <f t="shared" si="35"/>
        <v>113.97084085284531</v>
      </c>
      <c r="BB23" s="166">
        <f t="shared" si="36"/>
        <v>83.092896608069211</v>
      </c>
      <c r="BC23" s="166">
        <f t="shared" si="37"/>
        <v>112.28427783739673</v>
      </c>
      <c r="BD23" s="166">
        <f t="shared" si="38"/>
        <v>111.17631114629563</v>
      </c>
      <c r="BE23" s="166">
        <f t="shared" si="39"/>
        <v>109.50218511946198</v>
      </c>
      <c r="BF23" s="167">
        <f t="shared" si="40"/>
        <v>101.83073542813635</v>
      </c>
      <c r="BG23" s="166">
        <f t="shared" si="41"/>
        <v>1276.574333492023</v>
      </c>
      <c r="BH23" s="94">
        <f t="shared" si="42"/>
        <v>0.94001576603646986</v>
      </c>
      <c r="BJ23" s="336">
        <f t="shared" si="43"/>
        <v>94.001576603646981</v>
      </c>
      <c r="BK23" s="337">
        <f t="shared" si="44"/>
        <v>104.3980129272793</v>
      </c>
      <c r="BL23" s="337">
        <f t="shared" si="45"/>
        <v>114.67538286656128</v>
      </c>
      <c r="BM23" s="337">
        <f t="shared" si="46"/>
        <v>98.255436509484383</v>
      </c>
      <c r="BN23" s="337">
        <f t="shared" si="47"/>
        <v>91.067250566561285</v>
      </c>
      <c r="BO23" s="337">
        <f t="shared" si="48"/>
        <v>103.64656646939396</v>
      </c>
      <c r="BP23" s="337">
        <f t="shared" si="49"/>
        <v>107.13438727010798</v>
      </c>
      <c r="BQ23" s="337">
        <f t="shared" si="50"/>
        <v>78.10863285722337</v>
      </c>
      <c r="BR23" s="337">
        <f t="shared" si="51"/>
        <v>105.54899144517231</v>
      </c>
      <c r="BS23" s="337">
        <f t="shared" si="52"/>
        <v>104.50748528729402</v>
      </c>
      <c r="BT23" s="337">
        <f t="shared" si="53"/>
        <v>102.93378042773838</v>
      </c>
      <c r="BU23" s="338">
        <f t="shared" si="54"/>
        <v>95.722496769536676</v>
      </c>
      <c r="BV23" s="392">
        <f t="shared" si="55"/>
        <v>1199.9999999999998</v>
      </c>
    </row>
    <row r="24" spans="1:74" x14ac:dyDescent="0.55000000000000004">
      <c r="A24" s="160"/>
      <c r="B24" s="98">
        <v>1998</v>
      </c>
      <c r="C24" s="165">
        <v>0.10193679918450993</v>
      </c>
      <c r="D24" s="166">
        <v>11.405295315682284</v>
      </c>
      <c r="E24" s="166">
        <v>4.8446069469835429</v>
      </c>
      <c r="F24" s="166">
        <v>-21.36006974716652</v>
      </c>
      <c r="G24" s="166">
        <v>-5.8758314855875788</v>
      </c>
      <c r="H24" s="166">
        <v>24.263839811542987</v>
      </c>
      <c r="I24" s="166">
        <v>4.8341232227488096</v>
      </c>
      <c r="J24" s="166">
        <v>-33.544303797468359</v>
      </c>
      <c r="K24" s="166">
        <v>44.081632653061241</v>
      </c>
      <c r="L24" s="166">
        <v>7.3654390934844161</v>
      </c>
      <c r="M24" s="166">
        <v>-7.3878627968337778</v>
      </c>
      <c r="N24" s="167">
        <v>-7.312440645773977</v>
      </c>
      <c r="O24" s="167">
        <v>1209.5</v>
      </c>
      <c r="Q24" s="165">
        <f t="shared" si="4"/>
        <v>-4.087065649217072</v>
      </c>
      <c r="R24" s="166">
        <f t="shared" si="5"/>
        <v>12.090556125246888</v>
      </c>
      <c r="S24" s="166">
        <f t="shared" si="6"/>
        <v>10.35287892423872</v>
      </c>
      <c r="T24" s="166">
        <f t="shared" si="7"/>
        <v>-15.229422712340087</v>
      </c>
      <c r="U24" s="166">
        <f t="shared" si="8"/>
        <v>-7.0052252546659712</v>
      </c>
      <c r="V24" s="166">
        <f t="shared" si="9"/>
        <v>16.147972129722859</v>
      </c>
      <c r="W24" s="166">
        <f t="shared" si="10"/>
        <v>3.4825566885594172</v>
      </c>
      <c r="X24" s="166">
        <f t="shared" si="11"/>
        <v>-26.800014873062207</v>
      </c>
      <c r="Y24" s="166">
        <f t="shared" si="12"/>
        <v>36.393877358568275</v>
      </c>
      <c r="Z24" s="166">
        <f t="shared" si="13"/>
        <v>0.11126610244490021</v>
      </c>
      <c r="AA24" s="166">
        <f t="shared" si="14"/>
        <v>-0.90189299241052756</v>
      </c>
      <c r="AB24" s="167">
        <f t="shared" si="15"/>
        <v>-7.2258806278999028</v>
      </c>
      <c r="AC24" s="167">
        <f t="shared" si="1"/>
        <v>17.329605219185289</v>
      </c>
      <c r="AE24" s="165">
        <v>100</v>
      </c>
      <c r="AF24" s="166">
        <f t="shared" si="16"/>
        <v>112.09055612524689</v>
      </c>
      <c r="AG24" s="166">
        <f t="shared" si="17"/>
        <v>123.69515568639956</v>
      </c>
      <c r="AH24" s="166">
        <f t="shared" si="18"/>
        <v>104.85709755223061</v>
      </c>
      <c r="AI24" s="166">
        <f t="shared" si="19"/>
        <v>97.511621673192025</v>
      </c>
      <c r="AJ24" s="166">
        <f t="shared" si="20"/>
        <v>113.25777116421986</v>
      </c>
      <c r="AK24" s="166">
        <f t="shared" si="21"/>
        <v>117.20203724921272</v>
      </c>
      <c r="AL24" s="166">
        <f t="shared" si="22"/>
        <v>85.791873834891788</v>
      </c>
      <c r="AM24" s="166">
        <f t="shared" si="23"/>
        <v>117.01486318197993</v>
      </c>
      <c r="AN24" s="166">
        <f t="shared" si="24"/>
        <v>117.14506105952375</v>
      </c>
      <c r="AO24" s="166">
        <f t="shared" si="25"/>
        <v>116.08853796287289</v>
      </c>
      <c r="AP24" s="166">
        <f t="shared" si="26"/>
        <v>107.70011878700144</v>
      </c>
      <c r="AQ24" s="183">
        <f t="shared" si="27"/>
        <v>103.29834422789195</v>
      </c>
      <c r="AR24" s="184">
        <f t="shared" si="28"/>
        <v>1.0329834422789195</v>
      </c>
      <c r="AS24" s="176">
        <f t="shared" si="29"/>
        <v>1.002707923255113</v>
      </c>
      <c r="AU24" s="165">
        <v>100</v>
      </c>
      <c r="AV24" s="166">
        <f t="shared" si="30"/>
        <v>111.59828653794403</v>
      </c>
      <c r="AW24" s="166">
        <f t="shared" si="31"/>
        <v>122.61107408958776</v>
      </c>
      <c r="AX24" s="166">
        <f t="shared" si="32"/>
        <v>103.4816489198185</v>
      </c>
      <c r="AY24" s="166">
        <f t="shared" si="33"/>
        <v>95.809900649030496</v>
      </c>
      <c r="AZ24" s="166">
        <f t="shared" si="34"/>
        <v>110.79254132709147</v>
      </c>
      <c r="BA24" s="166">
        <f t="shared" si="35"/>
        <v>114.14744026308075</v>
      </c>
      <c r="BB24" s="166">
        <f t="shared" si="36"/>
        <v>83.188955696342191</v>
      </c>
      <c r="BC24" s="166">
        <f t="shared" si="37"/>
        <v>112.96633802889906</v>
      </c>
      <c r="BD24" s="166">
        <f t="shared" si="38"/>
        <v>112.59536349127116</v>
      </c>
      <c r="BE24" s="166">
        <f t="shared" si="39"/>
        <v>111.08984698123459</v>
      </c>
      <c r="BF24" s="167">
        <f t="shared" si="40"/>
        <v>102.61000573676354</v>
      </c>
      <c r="BG24" s="166">
        <f t="shared" si="41"/>
        <v>1280.8914017210634</v>
      </c>
      <c r="BH24" s="94">
        <f t="shared" si="42"/>
        <v>0.93684757223573045</v>
      </c>
      <c r="BJ24" s="336">
        <f t="shared" si="43"/>
        <v>93.684757223573044</v>
      </c>
      <c r="BK24" s="337">
        <f t="shared" si="44"/>
        <v>104.55058380874027</v>
      </c>
      <c r="BL24" s="337">
        <f t="shared" si="45"/>
        <v>114.86788709004557</v>
      </c>
      <c r="BM24" s="337">
        <f t="shared" si="46"/>
        <v>96.946531561482161</v>
      </c>
      <c r="BN24" s="337">
        <f t="shared" si="47"/>
        <v>89.759272819190755</v>
      </c>
      <c r="BO24" s="337">
        <f t="shared" si="48"/>
        <v>103.79572336411248</v>
      </c>
      <c r="BP24" s="337">
        <f t="shared" si="49"/>
        <v>106.93875228739027</v>
      </c>
      <c r="BQ24" s="337">
        <f t="shared" si="50"/>
        <v>77.935371180943918</v>
      </c>
      <c r="BR24" s="337">
        <f t="shared" si="51"/>
        <v>105.83223952673495</v>
      </c>
      <c r="BS24" s="337">
        <f t="shared" si="52"/>
        <v>105.48469293179699</v>
      </c>
      <c r="BT24" s="337">
        <f t="shared" si="53"/>
        <v>104.07425344440841</v>
      </c>
      <c r="BU24" s="338">
        <f t="shared" si="54"/>
        <v>96.129934761581296</v>
      </c>
      <c r="BV24" s="392">
        <f t="shared" si="55"/>
        <v>1200.0000000000002</v>
      </c>
    </row>
    <row r="25" spans="1:74" x14ac:dyDescent="0.55000000000000004">
      <c r="A25" s="160"/>
      <c r="B25" s="98">
        <v>1999</v>
      </c>
      <c r="C25" s="165">
        <v>-2.3565573770491732</v>
      </c>
      <c r="D25" s="166">
        <v>13.431269674711444</v>
      </c>
      <c r="E25" s="166">
        <v>12.303422756706773</v>
      </c>
      <c r="F25" s="166">
        <v>-28.418451400329491</v>
      </c>
      <c r="G25" s="166">
        <v>-1.1507479861910253</v>
      </c>
      <c r="H25" s="166">
        <v>22.235157159487763</v>
      </c>
      <c r="I25" s="166">
        <v>2.0000000000000018</v>
      </c>
      <c r="J25" s="166">
        <v>-24.08963585434174</v>
      </c>
      <c r="K25" s="166">
        <v>43.173431734317361</v>
      </c>
      <c r="L25" s="166">
        <v>-7.903780068728528</v>
      </c>
      <c r="M25" s="166">
        <v>5.0373134328358216</v>
      </c>
      <c r="N25" s="167">
        <v>-13.321492007104796</v>
      </c>
      <c r="O25" s="167">
        <v>1224.7999999999997</v>
      </c>
      <c r="Q25" s="165">
        <f t="shared" si="4"/>
        <v>-3.738482256487206</v>
      </c>
      <c r="R25" s="166">
        <f t="shared" si="5"/>
        <v>12.510162169197109</v>
      </c>
      <c r="S25" s="166">
        <f t="shared" si="6"/>
        <v>10.605678267280602</v>
      </c>
      <c r="T25" s="166">
        <f t="shared" si="7"/>
        <v>-16.714718455498922</v>
      </c>
      <c r="U25" s="166">
        <f t="shared" si="8"/>
        <v>-6.0150368953903355</v>
      </c>
      <c r="V25" s="166">
        <f t="shared" si="9"/>
        <v>16.256103230287017</v>
      </c>
      <c r="W25" s="166">
        <f t="shared" si="10"/>
        <v>3.1941562001589281</v>
      </c>
      <c r="X25" s="166">
        <f t="shared" si="11"/>
        <v>-26.426673452675651</v>
      </c>
      <c r="Y25" s="166">
        <f t="shared" si="12"/>
        <v>36.695091499741949</v>
      </c>
      <c r="Z25" s="166">
        <f t="shared" si="13"/>
        <v>-0.5755445856707595</v>
      </c>
      <c r="AA25" s="166">
        <f t="shared" si="14"/>
        <v>0.45067556017537969</v>
      </c>
      <c r="AB25" s="167">
        <f t="shared" si="15"/>
        <v>-8.3928455846459613</v>
      </c>
      <c r="AC25" s="167">
        <f t="shared" si="1"/>
        <v>17.848565696472154</v>
      </c>
      <c r="AE25" s="165">
        <v>100</v>
      </c>
      <c r="AF25" s="166">
        <f t="shared" si="16"/>
        <v>112.51016216919712</v>
      </c>
      <c r="AG25" s="166">
        <f t="shared" si="17"/>
        <v>124.44262798685783</v>
      </c>
      <c r="AH25" s="166">
        <f t="shared" si="18"/>
        <v>103.64239308023063</v>
      </c>
      <c r="AI25" s="166">
        <f t="shared" si="19"/>
        <v>97.40826489718927</v>
      </c>
      <c r="AJ25" s="166">
        <f t="shared" si="20"/>
        <v>113.24305299370779</v>
      </c>
      <c r="AK25" s="166">
        <f t="shared" si="21"/>
        <v>116.86021299215558</v>
      </c>
      <c r="AL25" s="166">
        <f t="shared" si="22"/>
        <v>85.977946108617374</v>
      </c>
      <c r="AM25" s="166">
        <f t="shared" si="23"/>
        <v>117.52763210277335</v>
      </c>
      <c r="AN25" s="166">
        <f t="shared" si="24"/>
        <v>116.85120817953879</v>
      </c>
      <c r="AO25" s="166">
        <f t="shared" si="25"/>
        <v>117.37782801657362</v>
      </c>
      <c r="AP25" s="166">
        <f t="shared" si="26"/>
        <v>107.5264881605313</v>
      </c>
      <c r="AQ25" s="183">
        <f t="shared" si="27"/>
        <v>103.50662947962603</v>
      </c>
      <c r="AR25" s="184">
        <f t="shared" si="28"/>
        <v>1.0350662947962603</v>
      </c>
      <c r="AS25" s="176">
        <f t="shared" si="29"/>
        <v>1.0028762516313263</v>
      </c>
      <c r="AU25" s="165">
        <v>100</v>
      </c>
      <c r="AV25" s="166">
        <f t="shared" si="30"/>
        <v>112.01604979244593</v>
      </c>
      <c r="AW25" s="166">
        <f t="shared" si="31"/>
        <v>123.35199543855114</v>
      </c>
      <c r="AX25" s="166">
        <f t="shared" si="32"/>
        <v>102.28287816755518</v>
      </c>
      <c r="AY25" s="166">
        <f t="shared" si="33"/>
        <v>95.708347600580367</v>
      </c>
      <c r="AZ25" s="166">
        <f t="shared" si="34"/>
        <v>110.77814352023057</v>
      </c>
      <c r="BA25" s="166">
        <f t="shared" si="35"/>
        <v>113.81452485581752</v>
      </c>
      <c r="BB25" s="166">
        <f t="shared" si="36"/>
        <v>83.369382553145257</v>
      </c>
      <c r="BC25" s="166">
        <f t="shared" si="37"/>
        <v>113.46136597374209</v>
      </c>
      <c r="BD25" s="166">
        <f t="shared" si="38"/>
        <v>112.31292331380561</v>
      </c>
      <c r="BE25" s="166">
        <f t="shared" si="39"/>
        <v>112.32362110995906</v>
      </c>
      <c r="BF25" s="167">
        <f t="shared" si="40"/>
        <v>102.4445812248982</v>
      </c>
      <c r="BG25" s="166">
        <f t="shared" si="41"/>
        <v>1281.8638135507308</v>
      </c>
      <c r="BH25" s="94">
        <f t="shared" si="42"/>
        <v>0.9361368870192458</v>
      </c>
      <c r="BJ25" s="336">
        <f t="shared" si="43"/>
        <v>93.613688701924573</v>
      </c>
      <c r="BK25" s="337">
        <f t="shared" si="44"/>
        <v>104.86235614889317</v>
      </c>
      <c r="BL25" s="337">
        <f t="shared" si="45"/>
        <v>115.47435301745747</v>
      </c>
      <c r="BM25" s="337">
        <f t="shared" si="46"/>
        <v>95.750775163143885</v>
      </c>
      <c r="BN25" s="337">
        <f t="shared" si="47"/>
        <v>89.59611458456321</v>
      </c>
      <c r="BO25" s="337">
        <f t="shared" si="48"/>
        <v>103.70350642479988</v>
      </c>
      <c r="BP25" s="337">
        <f t="shared" si="49"/>
        <v>106.54597499609959</v>
      </c>
      <c r="BQ25" s="337">
        <f t="shared" si="50"/>
        <v>78.045154256018023</v>
      </c>
      <c r="BR25" s="337">
        <f t="shared" si="51"/>
        <v>106.2153699396103</v>
      </c>
      <c r="BS25" s="337">
        <f t="shared" si="52"/>
        <v>105.14027040301727</v>
      </c>
      <c r="BT25" s="337">
        <f t="shared" si="53"/>
        <v>105.15028500460632</v>
      </c>
      <c r="BU25" s="338">
        <f t="shared" si="54"/>
        <v>95.90215135986648</v>
      </c>
      <c r="BV25" s="392">
        <f t="shared" si="55"/>
        <v>1200</v>
      </c>
    </row>
    <row r="26" spans="1:74" x14ac:dyDescent="0.55000000000000004">
      <c r="A26" s="160"/>
      <c r="B26" s="98">
        <v>2000</v>
      </c>
      <c r="C26" s="165">
        <v>-3.1762295081967151</v>
      </c>
      <c r="D26" s="166">
        <v>23.174603174603181</v>
      </c>
      <c r="E26" s="166">
        <v>10.309278350515472</v>
      </c>
      <c r="F26" s="166">
        <v>-22.196261682242991</v>
      </c>
      <c r="G26" s="166">
        <v>-5.2052052052052105</v>
      </c>
      <c r="H26" s="166">
        <v>23.125659978880677</v>
      </c>
      <c r="I26" s="166">
        <v>-3.4305317324185292</v>
      </c>
      <c r="J26" s="166">
        <v>-21.84724689165186</v>
      </c>
      <c r="K26" s="166">
        <v>19.772727272727273</v>
      </c>
      <c r="L26" s="166">
        <v>3.8899430740037877</v>
      </c>
      <c r="M26" s="166">
        <v>1.2785388127853903</v>
      </c>
      <c r="N26" s="167">
        <v>-7.5743913435527555</v>
      </c>
      <c r="O26" s="167">
        <v>1279.4000000000001</v>
      </c>
      <c r="Q26" s="165">
        <f t="shared" si="4"/>
        <v>-3.2809114088572642</v>
      </c>
      <c r="R26" s="166">
        <f t="shared" si="5"/>
        <v>13.216978228954343</v>
      </c>
      <c r="S26" s="166">
        <f t="shared" si="6"/>
        <v>10.816340722356276</v>
      </c>
      <c r="T26" s="166">
        <f t="shared" si="7"/>
        <v>-17.921911231183259</v>
      </c>
      <c r="U26" s="166">
        <f t="shared" si="8"/>
        <v>-5.134826599832901</v>
      </c>
      <c r="V26" s="166">
        <f t="shared" si="9"/>
        <v>16.444023335823807</v>
      </c>
      <c r="W26" s="166">
        <f t="shared" si="10"/>
        <v>2.9912899428049236</v>
      </c>
      <c r="X26" s="166">
        <f t="shared" si="11"/>
        <v>-25.838886293499609</v>
      </c>
      <c r="Y26" s="166">
        <f t="shared" si="12"/>
        <v>33.95565034599484</v>
      </c>
      <c r="Z26" s="166">
        <f t="shared" si="13"/>
        <v>0.26399917227906922</v>
      </c>
      <c r="AA26" s="166">
        <f t="shared" si="14"/>
        <v>0.26782748518234367</v>
      </c>
      <c r="AB26" s="167">
        <f t="shared" si="15"/>
        <v>-8.3690347190012382</v>
      </c>
      <c r="AC26" s="167">
        <f t="shared" si="1"/>
        <v>17.410538981021329</v>
      </c>
      <c r="AE26" s="165">
        <v>100</v>
      </c>
      <c r="AF26" s="166">
        <f t="shared" si="16"/>
        <v>113.21697822895435</v>
      </c>
      <c r="AG26" s="166">
        <f t="shared" si="17"/>
        <v>125.46291234975396</v>
      </c>
      <c r="AH26" s="166">
        <f t="shared" si="18"/>
        <v>102.97756057037381</v>
      </c>
      <c r="AI26" s="166">
        <f t="shared" si="19"/>
        <v>97.689841398347212</v>
      </c>
      <c r="AJ26" s="166">
        <f t="shared" si="20"/>
        <v>113.75398171462069</v>
      </c>
      <c r="AK26" s="166">
        <f t="shared" si="21"/>
        <v>117.1566931291903</v>
      </c>
      <c r="AL26" s="166">
        <f t="shared" si="22"/>
        <v>86.884708406314545</v>
      </c>
      <c r="AM26" s="166">
        <f t="shared" si="23"/>
        <v>116.38697619689991</v>
      </c>
      <c r="AN26" s="166">
        <f t="shared" si="24"/>
        <v>116.69423685070036</v>
      </c>
      <c r="AO26" s="166">
        <f t="shared" si="25"/>
        <v>117.00677609061032</v>
      </c>
      <c r="AP26" s="166">
        <f t="shared" si="26"/>
        <v>107.2144383760031</v>
      </c>
      <c r="AQ26" s="183">
        <f t="shared" si="27"/>
        <v>103.69682763538258</v>
      </c>
      <c r="AR26" s="184">
        <f t="shared" si="28"/>
        <v>1.0369682763538257</v>
      </c>
      <c r="AS26" s="176">
        <f t="shared" si="29"/>
        <v>1.0030296916859969</v>
      </c>
      <c r="AU26" s="165">
        <v>100</v>
      </c>
      <c r="AV26" s="166">
        <f t="shared" si="30"/>
        <v>112.71976171870553</v>
      </c>
      <c r="AW26" s="166">
        <f t="shared" si="31"/>
        <v>124.36333788698674</v>
      </c>
      <c r="AX26" s="166">
        <f t="shared" si="32"/>
        <v>101.62676650719555</v>
      </c>
      <c r="AY26" s="166">
        <f t="shared" si="33"/>
        <v>95.985010178210956</v>
      </c>
      <c r="AZ26" s="166">
        <f t="shared" si="34"/>
        <v>111.27795109056376</v>
      </c>
      <c r="BA26" s="166">
        <f t="shared" si="35"/>
        <v>114.10327793149487</v>
      </c>
      <c r="BB26" s="166">
        <f t="shared" si="36"/>
        <v>84.248633760030131</v>
      </c>
      <c r="BC26" s="166">
        <f t="shared" si="37"/>
        <v>112.36017491874624</v>
      </c>
      <c r="BD26" s="166">
        <f t="shared" si="38"/>
        <v>112.16204846113649</v>
      </c>
      <c r="BE26" s="166">
        <f t="shared" si="39"/>
        <v>111.96854641954872</v>
      </c>
      <c r="BF26" s="167">
        <f t="shared" si="40"/>
        <v>102.14727950841709</v>
      </c>
      <c r="BG26" s="166">
        <f t="shared" si="41"/>
        <v>1282.962788381036</v>
      </c>
      <c r="BH26" s="94">
        <f t="shared" si="42"/>
        <v>0.93533500025692384</v>
      </c>
      <c r="BJ26" s="336">
        <f t="shared" si="43"/>
        <v>93.533500025692391</v>
      </c>
      <c r="BK26" s="337">
        <f t="shared" si="44"/>
        <v>105.43073835612583</v>
      </c>
      <c r="BL26" s="337">
        <f t="shared" si="45"/>
        <v>116.32138267447665</v>
      </c>
      <c r="BM26" s="337">
        <f t="shared" si="46"/>
        <v>95.055071677118093</v>
      </c>
      <c r="BN26" s="337">
        <f t="shared" si="47"/>
        <v>89.778139519697788</v>
      </c>
      <c r="BO26" s="337">
        <f t="shared" si="48"/>
        <v>104.08216241188241</v>
      </c>
      <c r="BP26" s="337">
        <f t="shared" si="49"/>
        <v>106.72478949337061</v>
      </c>
      <c r="BQ26" s="337">
        <f t="shared" si="50"/>
        <v>78.800695879583259</v>
      </c>
      <c r="BR26" s="337">
        <f t="shared" si="51"/>
        <v>105.09440423649352</v>
      </c>
      <c r="BS26" s="337">
        <f t="shared" si="52"/>
        <v>104.90908962621421</v>
      </c>
      <c r="BT26" s="337">
        <f t="shared" si="53"/>
        <v>104.72810039409599</v>
      </c>
      <c r="BU26" s="338">
        <f t="shared" si="54"/>
        <v>95.541925705249369</v>
      </c>
      <c r="BV26" s="392">
        <f t="shared" si="55"/>
        <v>1200.0000000000002</v>
      </c>
    </row>
    <row r="27" spans="1:74" x14ac:dyDescent="0.55000000000000004">
      <c r="A27" s="160"/>
      <c r="B27" s="98">
        <v>2001</v>
      </c>
      <c r="C27" s="165">
        <v>-7.8048780487804841</v>
      </c>
      <c r="D27" s="166">
        <v>21.164021164021165</v>
      </c>
      <c r="E27" s="166">
        <v>5.8515283842794696</v>
      </c>
      <c r="F27" s="166">
        <v>-20.627062706270628</v>
      </c>
      <c r="G27" s="166">
        <v>-2.5987525987525961</v>
      </c>
      <c r="H27" s="166">
        <v>17.929562433297754</v>
      </c>
      <c r="I27" s="166">
        <v>4.5248868778280604</v>
      </c>
      <c r="J27" s="166">
        <v>-19.826839826839837</v>
      </c>
      <c r="K27" s="166">
        <v>16.630669546436284</v>
      </c>
      <c r="L27" s="166">
        <v>6.0185185185185119</v>
      </c>
      <c r="M27" s="166">
        <v>-4.9781659388646311</v>
      </c>
      <c r="N27" s="167">
        <v>-13.143382352941179</v>
      </c>
      <c r="O27" s="167">
        <v>1264.5</v>
      </c>
      <c r="Q27" s="165">
        <f t="shared" si="4"/>
        <v>-3.9524403759629174</v>
      </c>
      <c r="R27" s="166">
        <f t="shared" si="5"/>
        <v>14.978423185013742</v>
      </c>
      <c r="S27" s="166">
        <f t="shared" si="6"/>
        <v>9.629580271434552</v>
      </c>
      <c r="T27" s="166">
        <f t="shared" si="7"/>
        <v>-18.829277695985077</v>
      </c>
      <c r="U27" s="166">
        <f t="shared" si="8"/>
        <v>-4.5714307290824774</v>
      </c>
      <c r="V27" s="166">
        <f t="shared" si="9"/>
        <v>16.155639866234921</v>
      </c>
      <c r="W27" s="166">
        <f t="shared" si="10"/>
        <v>3.9107047006266398</v>
      </c>
      <c r="X27" s="166">
        <f t="shared" si="11"/>
        <v>-25.968044055568765</v>
      </c>
      <c r="Y27" s="166">
        <f t="shared" si="12"/>
        <v>33.143469775886004</v>
      </c>
      <c r="Z27" s="166">
        <f t="shared" si="13"/>
        <v>0.9154541987340945</v>
      </c>
      <c r="AA27" s="166">
        <f t="shared" si="14"/>
        <v>-0.39948063412784779</v>
      </c>
      <c r="AB27" s="167">
        <f t="shared" si="15"/>
        <v>-9.1049415817463348</v>
      </c>
      <c r="AC27" s="167">
        <f t="shared" si="1"/>
        <v>15.907656925456539</v>
      </c>
      <c r="AE27" s="165">
        <v>100</v>
      </c>
      <c r="AF27" s="166">
        <f t="shared" si="16"/>
        <v>114.97842318501374</v>
      </c>
      <c r="AG27" s="166">
        <f t="shared" si="17"/>
        <v>126.05036274044434</v>
      </c>
      <c r="AH27" s="166">
        <f t="shared" si="18"/>
        <v>102.31598990324957</v>
      </c>
      <c r="AI27" s="166">
        <f t="shared" si="19"/>
        <v>97.638685300047484</v>
      </c>
      <c r="AJ27" s="166">
        <f t="shared" si="20"/>
        <v>113.41283966724961</v>
      </c>
      <c r="AK27" s="166">
        <f t="shared" si="21"/>
        <v>117.84808091923091</v>
      </c>
      <c r="AL27" s="166">
        <f t="shared" si="22"/>
        <v>87.245239347482695</v>
      </c>
      <c r="AM27" s="166">
        <f t="shared" si="23"/>
        <v>116.16133888151502</v>
      </c>
      <c r="AN27" s="166">
        <f t="shared" si="24"/>
        <v>117.2247427356116</v>
      </c>
      <c r="AO27" s="166">
        <f t="shared" si="25"/>
        <v>116.75645258997663</v>
      </c>
      <c r="AP27" s="166">
        <f t="shared" si="26"/>
        <v>106.12584578873992</v>
      </c>
      <c r="AQ27" s="183">
        <f t="shared" si="27"/>
        <v>101.93128501045361</v>
      </c>
      <c r="AR27" s="184">
        <f t="shared" si="28"/>
        <v>1.0193128501045361</v>
      </c>
      <c r="AS27" s="176">
        <f t="shared" si="29"/>
        <v>1.0015953315150377</v>
      </c>
      <c r="AU27" s="165">
        <v>100</v>
      </c>
      <c r="AV27" s="166">
        <f t="shared" si="30"/>
        <v>114.47347091350591</v>
      </c>
      <c r="AW27" s="166">
        <f t="shared" si="31"/>
        <v>124.94563978051849</v>
      </c>
      <c r="AX27" s="166">
        <f t="shared" si="32"/>
        <v>100.97387390279269</v>
      </c>
      <c r="AY27" s="166">
        <f t="shared" si="33"/>
        <v>95.934746828965103</v>
      </c>
      <c r="AZ27" s="166">
        <f t="shared" si="34"/>
        <v>110.94423452530515</v>
      </c>
      <c r="BA27" s="166">
        <f t="shared" si="35"/>
        <v>114.77664631582142</v>
      </c>
      <c r="BB27" s="166">
        <f t="shared" si="36"/>
        <v>84.598226223177846</v>
      </c>
      <c r="BC27" s="166">
        <f t="shared" si="37"/>
        <v>112.14234428981099</v>
      </c>
      <c r="BD27" s="166">
        <f t="shared" si="38"/>
        <v>112.67195047839257</v>
      </c>
      <c r="BE27" s="166">
        <f t="shared" si="39"/>
        <v>111.72900167319231</v>
      </c>
      <c r="BF27" s="167">
        <f t="shared" si="40"/>
        <v>101.11013588330204</v>
      </c>
      <c r="BG27" s="166">
        <f t="shared" si="41"/>
        <v>1284.3002708147844</v>
      </c>
      <c r="BH27" s="94">
        <f t="shared" si="42"/>
        <v>0.93436093355232053</v>
      </c>
      <c r="BJ27" s="336">
        <f t="shared" si="43"/>
        <v>93.436093355232046</v>
      </c>
      <c r="BK27" s="337">
        <f t="shared" si="44"/>
        <v>106.95953914971778</v>
      </c>
      <c r="BL27" s="337">
        <f t="shared" si="45"/>
        <v>116.74432462861721</v>
      </c>
      <c r="BM27" s="337">
        <f t="shared" si="46"/>
        <v>94.346043084207679</v>
      </c>
      <c r="BN27" s="337">
        <f t="shared" si="47"/>
        <v>89.637679607217351</v>
      </c>
      <c r="BO27" s="337">
        <f t="shared" si="48"/>
        <v>103.66195854331171</v>
      </c>
      <c r="BP27" s="337">
        <f t="shared" si="49"/>
        <v>107.24281440165542</v>
      </c>
      <c r="BQ27" s="337">
        <f t="shared" si="50"/>
        <v>79.045277630758861</v>
      </c>
      <c r="BR27" s="337">
        <f t="shared" si="51"/>
        <v>104.78142550137353</v>
      </c>
      <c r="BS27" s="337">
        <f t="shared" si="52"/>
        <v>105.27626883415171</v>
      </c>
      <c r="BT27" s="337">
        <f t="shared" si="53"/>
        <v>104.39521430823275</v>
      </c>
      <c r="BU27" s="338">
        <f t="shared" si="54"/>
        <v>94.473360955524072</v>
      </c>
      <c r="BV27" s="392">
        <f t="shared" si="55"/>
        <v>1200</v>
      </c>
    </row>
    <row r="28" spans="1:74" x14ac:dyDescent="0.55000000000000004">
      <c r="A28" s="160"/>
      <c r="B28" s="98">
        <v>2002</v>
      </c>
      <c r="C28" s="165">
        <v>7.7248677248677122</v>
      </c>
      <c r="D28" s="166">
        <v>13.948919449901776</v>
      </c>
      <c r="E28" s="166">
        <v>6.1206896551724066</v>
      </c>
      <c r="F28" s="166">
        <v>-16.734362307067418</v>
      </c>
      <c r="G28" s="166">
        <v>2.3414634146341484</v>
      </c>
      <c r="H28" s="166">
        <v>3.6224976167778866</v>
      </c>
      <c r="I28" s="166">
        <v>10.763569457221722</v>
      </c>
      <c r="J28" s="166">
        <v>-23.089700996677752</v>
      </c>
      <c r="K28" s="166">
        <v>28.725701943844495</v>
      </c>
      <c r="L28" s="166">
        <v>1.7617449664429463</v>
      </c>
      <c r="M28" s="166">
        <v>0.24732069249793209</v>
      </c>
      <c r="N28" s="167">
        <v>-9.2927631578947345</v>
      </c>
      <c r="O28" s="167">
        <v>1342.3999999999999</v>
      </c>
      <c r="Q28" s="165">
        <f t="shared" si="4"/>
        <v>-2.2018058407290075</v>
      </c>
      <c r="R28" s="166">
        <f t="shared" si="5"/>
        <v>14.481734968527565</v>
      </c>
      <c r="S28" s="166">
        <f t="shared" si="6"/>
        <v>9.3202137374367595</v>
      </c>
      <c r="T28" s="166">
        <f t="shared" si="7"/>
        <v>-19.434297806729305</v>
      </c>
      <c r="U28" s="166">
        <f t="shared" si="8"/>
        <v>-4.2565311950170139</v>
      </c>
      <c r="V28" s="166">
        <f t="shared" si="9"/>
        <v>15.713927991099505</v>
      </c>
      <c r="W28" s="166">
        <f t="shared" si="10"/>
        <v>4.6506130482179717</v>
      </c>
      <c r="X28" s="166">
        <f t="shared" si="11"/>
        <v>-26.294330172552556</v>
      </c>
      <c r="Y28" s="166">
        <f t="shared" si="12"/>
        <v>34.352973015626816</v>
      </c>
      <c r="Z28" s="166">
        <f t="shared" si="13"/>
        <v>5.7794108912224654E-2</v>
      </c>
      <c r="AA28" s="166">
        <f t="shared" si="14"/>
        <v>0.41138837510503834</v>
      </c>
      <c r="AB28" s="167">
        <f t="shared" si="15"/>
        <v>-9.4837591819394795</v>
      </c>
      <c r="AC28" s="167">
        <f t="shared" si="1"/>
        <v>17.317921047958521</v>
      </c>
      <c r="AE28" s="165">
        <v>100</v>
      </c>
      <c r="AF28" s="166">
        <f t="shared" si="16"/>
        <v>114.48173496852756</v>
      </c>
      <c r="AG28" s="166">
        <f t="shared" si="17"/>
        <v>125.15167735792022</v>
      </c>
      <c r="AH28" s="166">
        <f t="shared" si="18"/>
        <v>100.829327670065</v>
      </c>
      <c r="AI28" s="166">
        <f t="shared" si="19"/>
        <v>96.53749588406275</v>
      </c>
      <c r="AJ28" s="166">
        <f t="shared" si="20"/>
        <v>111.70732847169502</v>
      </c>
      <c r="AK28" s="166">
        <f t="shared" si="21"/>
        <v>116.9024040654154</v>
      </c>
      <c r="AL28" s="166">
        <f t="shared" si="22"/>
        <v>86.163699960803584</v>
      </c>
      <c r="AM28" s="166">
        <f t="shared" si="23"/>
        <v>115.7634925576041</v>
      </c>
      <c r="AN28" s="166">
        <f t="shared" si="24"/>
        <v>115.83039703657343</v>
      </c>
      <c r="AO28" s="166">
        <f t="shared" si="25"/>
        <v>116.30690982481991</v>
      </c>
      <c r="AP28" s="166">
        <f t="shared" si="26"/>
        <v>105.27664258507848</v>
      </c>
      <c r="AQ28" s="183">
        <f t="shared" si="27"/>
        <v>102.95865531971681</v>
      </c>
      <c r="AR28" s="184">
        <f t="shared" si="28"/>
        <v>1.0295865531971682</v>
      </c>
      <c r="AS28" s="176">
        <f t="shared" si="29"/>
        <v>1.0024327307151757</v>
      </c>
      <c r="AU28" s="165">
        <v>100</v>
      </c>
      <c r="AV28" s="166">
        <f t="shared" si="30"/>
        <v>113.97896400927117</v>
      </c>
      <c r="AW28" s="166">
        <f t="shared" si="31"/>
        <v>124.05483060203092</v>
      </c>
      <c r="AX28" s="166">
        <f t="shared" si="32"/>
        <v>99.506712758072581</v>
      </c>
      <c r="AY28" s="166">
        <f t="shared" si="33"/>
        <v>94.852774785726425</v>
      </c>
      <c r="AZ28" s="166">
        <f t="shared" si="34"/>
        <v>109.27584640787242</v>
      </c>
      <c r="BA28" s="166">
        <f t="shared" si="35"/>
        <v>113.85561631743026</v>
      </c>
      <c r="BB28" s="166">
        <f t="shared" si="36"/>
        <v>83.549500649291318</v>
      </c>
      <c r="BC28" s="166">
        <f t="shared" si="37"/>
        <v>111.75826280572993</v>
      </c>
      <c r="BD28" s="166">
        <f t="shared" si="38"/>
        <v>111.33175858813509</v>
      </c>
      <c r="BE28" s="166">
        <f t="shared" si="39"/>
        <v>111.29881590404469</v>
      </c>
      <c r="BF28" s="167">
        <f t="shared" si="40"/>
        <v>100.30106764288803</v>
      </c>
      <c r="BG28" s="166">
        <f t="shared" si="41"/>
        <v>1273.764150470493</v>
      </c>
      <c r="BH28" s="94">
        <f t="shared" si="42"/>
        <v>0.9420896321793587</v>
      </c>
      <c r="BJ28" s="336">
        <f t="shared" si="43"/>
        <v>94.208963217935874</v>
      </c>
      <c r="BK28" s="337">
        <f t="shared" si="44"/>
        <v>107.37840027967864</v>
      </c>
      <c r="BL28" s="337">
        <f t="shared" si="45"/>
        <v>116.87076973193996</v>
      </c>
      <c r="BM28" s="337">
        <f t="shared" si="46"/>
        <v>93.744242421629693</v>
      </c>
      <c r="BN28" s="337">
        <f t="shared" si="47"/>
        <v>89.359815709076557</v>
      </c>
      <c r="BO28" s="337">
        <f t="shared" si="48"/>
        <v>102.94764194848062</v>
      </c>
      <c r="BP28" s="337">
        <f t="shared" si="49"/>
        <v>107.26219569804206</v>
      </c>
      <c r="BQ28" s="337">
        <f t="shared" si="50"/>
        <v>78.711118335459943</v>
      </c>
      <c r="BR28" s="337">
        <f t="shared" si="51"/>
        <v>105.28630069965421</v>
      </c>
      <c r="BS28" s="337">
        <f t="shared" si="52"/>
        <v>104.88449549817734</v>
      </c>
      <c r="BT28" s="337">
        <f t="shared" si="53"/>
        <v>104.85346053703962</v>
      </c>
      <c r="BU28" s="338">
        <f t="shared" si="54"/>
        <v>94.492595922885357</v>
      </c>
      <c r="BV28" s="392">
        <f t="shared" si="55"/>
        <v>1200</v>
      </c>
    </row>
    <row r="29" spans="1:74" x14ac:dyDescent="0.55000000000000004">
      <c r="A29" s="160"/>
      <c r="B29" s="98">
        <v>2003</v>
      </c>
      <c r="C29" s="165">
        <v>1.6319129646418906</v>
      </c>
      <c r="D29" s="166">
        <v>4.4603033006244353</v>
      </c>
      <c r="E29" s="166">
        <v>3.5866780529462128</v>
      </c>
      <c r="F29" s="166">
        <v>-16.735366859027202</v>
      </c>
      <c r="G29" s="166">
        <v>0.29702970297029729</v>
      </c>
      <c r="H29" s="166">
        <v>10.957551826258637</v>
      </c>
      <c r="I29" s="166">
        <v>5.1601423487544373</v>
      </c>
      <c r="J29" s="166">
        <v>-25.296108291032148</v>
      </c>
      <c r="K29" s="166">
        <v>36.57984144960362</v>
      </c>
      <c r="L29" s="166">
        <v>2.8192371475953548</v>
      </c>
      <c r="M29" s="166">
        <v>-7.9838709677419351</v>
      </c>
      <c r="N29" s="167">
        <v>-5.43382997370726</v>
      </c>
      <c r="O29" s="167">
        <v>1338.3</v>
      </c>
      <c r="Q29" s="165">
        <f t="shared" si="4"/>
        <v>-1.6793912432939444</v>
      </c>
      <c r="R29" s="166">
        <f t="shared" si="5"/>
        <v>14.273183224068358</v>
      </c>
      <c r="S29" s="166">
        <f t="shared" si="6"/>
        <v>9.5825424290512267</v>
      </c>
      <c r="T29" s="166">
        <f t="shared" si="7"/>
        <v>-19.797196194759685</v>
      </c>
      <c r="U29" s="166">
        <f t="shared" si="8"/>
        <v>-4.2268282247199851</v>
      </c>
      <c r="V29" s="166">
        <f t="shared" si="9"/>
        <v>16.42143553469074</v>
      </c>
      <c r="W29" s="166">
        <f t="shared" si="10"/>
        <v>3.5741996661669106</v>
      </c>
      <c r="X29" s="166">
        <f t="shared" si="11"/>
        <v>-26.292080338953991</v>
      </c>
      <c r="Y29" s="166">
        <f t="shared" si="12"/>
        <v>35.906292769233367</v>
      </c>
      <c r="Z29" s="166">
        <f t="shared" si="13"/>
        <v>-0.39682608567668182</v>
      </c>
      <c r="AA29" s="166">
        <f t="shared" si="14"/>
        <v>-0.38699872166915517</v>
      </c>
      <c r="AB29" s="167">
        <f t="shared" si="15"/>
        <v>-9.294603848816168</v>
      </c>
      <c r="AC29" s="167">
        <f t="shared" si="1"/>
        <v>17.683728965320995</v>
      </c>
      <c r="AE29" s="165">
        <v>100</v>
      </c>
      <c r="AF29" s="166">
        <f t="shared" si="16"/>
        <v>114.27318322406836</v>
      </c>
      <c r="AG29" s="166">
        <f t="shared" si="17"/>
        <v>125.22345949154216</v>
      </c>
      <c r="AH29" s="166">
        <f t="shared" si="18"/>
        <v>100.43272553413614</v>
      </c>
      <c r="AI29" s="166">
        <f t="shared" si="19"/>
        <v>96.187606744403723</v>
      </c>
      <c r="AJ29" s="166">
        <f t="shared" si="20"/>
        <v>111.98299257829784</v>
      </c>
      <c r="AK29" s="166">
        <f t="shared" si="21"/>
        <v>115.98548832519508</v>
      </c>
      <c r="AL29" s="166">
        <f t="shared" si="22"/>
        <v>85.490490553206698</v>
      </c>
      <c r="AM29" s="166">
        <f t="shared" si="23"/>
        <v>116.1869563810949</v>
      </c>
      <c r="AN29" s="166">
        <f t="shared" si="24"/>
        <v>115.72589623002094</v>
      </c>
      <c r="AO29" s="166">
        <f t="shared" si="25"/>
        <v>115.27803849097057</v>
      </c>
      <c r="AP29" s="166">
        <f t="shared" si="26"/>
        <v>104.56340148854905</v>
      </c>
      <c r="AQ29" s="183">
        <f t="shared" si="27"/>
        <v>102.80737288026006</v>
      </c>
      <c r="AR29" s="184">
        <f t="shared" si="28"/>
        <v>1.0280737288026005</v>
      </c>
      <c r="AS29" s="176">
        <f t="shared" si="29"/>
        <v>1.0023099041512684</v>
      </c>
      <c r="AU29" s="165">
        <v>100</v>
      </c>
      <c r="AV29" s="166">
        <f t="shared" si="30"/>
        <v>113.77132816428401</v>
      </c>
      <c r="AW29" s="166">
        <f t="shared" si="31"/>
        <v>124.12598362702198</v>
      </c>
      <c r="AX29" s="166">
        <f t="shared" si="32"/>
        <v>99.115312996405535</v>
      </c>
      <c r="AY29" s="166">
        <f t="shared" si="33"/>
        <v>94.508991725474829</v>
      </c>
      <c r="AZ29" s="166">
        <f t="shared" si="34"/>
        <v>109.54551026059741</v>
      </c>
      <c r="BA29" s="166">
        <f t="shared" si="35"/>
        <v>112.96259784147556</v>
      </c>
      <c r="BB29" s="166">
        <f t="shared" si="36"/>
        <v>82.896716357731052</v>
      </c>
      <c r="BC29" s="166">
        <f t="shared" si="37"/>
        <v>112.16707546530701</v>
      </c>
      <c r="BD29" s="166">
        <f t="shared" si="38"/>
        <v>111.23131639968524</v>
      </c>
      <c r="BE29" s="166">
        <f t="shared" si="39"/>
        <v>110.31424704783896</v>
      </c>
      <c r="BF29" s="167">
        <f t="shared" si="40"/>
        <v>99.62153568107729</v>
      </c>
      <c r="BG29" s="166">
        <f t="shared" si="41"/>
        <v>1270.2606155668991</v>
      </c>
      <c r="BH29" s="94">
        <f t="shared" si="42"/>
        <v>0.94468803117575773</v>
      </c>
      <c r="BJ29" s="336">
        <f t="shared" si="43"/>
        <v>94.468803117575774</v>
      </c>
      <c r="BK29" s="337">
        <f t="shared" si="44"/>
        <v>107.4784120077685</v>
      </c>
      <c r="BL29" s="337">
        <f t="shared" si="45"/>
        <v>117.26033109036574</v>
      </c>
      <c r="BM29" s="337">
        <f t="shared" si="46"/>
        <v>93.633049893943337</v>
      </c>
      <c r="BN29" s="337">
        <f t="shared" si="47"/>
        <v>89.281513321544793</v>
      </c>
      <c r="BO29" s="337">
        <f t="shared" si="48"/>
        <v>103.48633241222754</v>
      </c>
      <c r="BP29" s="337">
        <f t="shared" si="49"/>
        <v>106.71441415136245</v>
      </c>
      <c r="BQ29" s="337">
        <f t="shared" si="50"/>
        <v>78.311535766920173</v>
      </c>
      <c r="BR29" s="337">
        <f t="shared" si="51"/>
        <v>105.96289368406352</v>
      </c>
      <c r="BS29" s="337">
        <f t="shared" si="52"/>
        <v>105.07889329470642</v>
      </c>
      <c r="BT29" s="337">
        <f t="shared" si="53"/>
        <v>104.21254885425913</v>
      </c>
      <c r="BU29" s="338">
        <f t="shared" si="54"/>
        <v>94.111272405262397</v>
      </c>
      <c r="BV29" s="392">
        <f t="shared" si="55"/>
        <v>1199.9999999999995</v>
      </c>
    </row>
    <row r="30" spans="1:74" x14ac:dyDescent="0.55000000000000004">
      <c r="A30" s="160"/>
      <c r="B30" s="98">
        <v>2004</v>
      </c>
      <c r="C30" s="165">
        <v>1.6682113067655102</v>
      </c>
      <c r="D30" s="166">
        <v>10.300820419325429</v>
      </c>
      <c r="E30" s="166">
        <v>11.652892561983474</v>
      </c>
      <c r="F30" s="166">
        <v>-16.284233900814215</v>
      </c>
      <c r="G30" s="166">
        <v>-12.555260831122894</v>
      </c>
      <c r="H30" s="166">
        <v>25.581395348837212</v>
      </c>
      <c r="I30" s="166">
        <v>-1.2882447665056418</v>
      </c>
      <c r="J30" s="166">
        <v>-24.306688417618272</v>
      </c>
      <c r="K30" s="166">
        <v>38.469827586206897</v>
      </c>
      <c r="L30" s="166">
        <v>-7.2373540856031093</v>
      </c>
      <c r="M30" s="166">
        <v>2.6006711409396033</v>
      </c>
      <c r="N30" s="167">
        <v>-13.818479149632045</v>
      </c>
      <c r="O30" s="167">
        <v>1392.8000000000002</v>
      </c>
      <c r="Q30" s="165">
        <f t="shared" si="4"/>
        <v>-1.1265407008526873</v>
      </c>
      <c r="R30" s="166">
        <f t="shared" si="5"/>
        <v>15.188542512654816</v>
      </c>
      <c r="S30" s="166">
        <f t="shared" si="6"/>
        <v>9.6419715718280212</v>
      </c>
      <c r="T30" s="166">
        <f t="shared" si="7"/>
        <v>-19.797196194759685</v>
      </c>
      <c r="U30" s="166">
        <f t="shared" si="8"/>
        <v>-4.6498371677735078</v>
      </c>
      <c r="V30" s="166">
        <f t="shared" si="9"/>
        <v>17.366327206326599</v>
      </c>
      <c r="W30" s="166">
        <f t="shared" si="10"/>
        <v>2.8014009484859885</v>
      </c>
      <c r="X30" s="166">
        <f t="shared" si="11"/>
        <v>-25.663112188494551</v>
      </c>
      <c r="Y30" s="166">
        <f t="shared" si="12"/>
        <v>35.494246885263763</v>
      </c>
      <c r="Z30" s="166">
        <f t="shared" si="13"/>
        <v>-0.43060516235926194</v>
      </c>
      <c r="AA30" s="166">
        <f t="shared" si="14"/>
        <v>-0.42711922483598241</v>
      </c>
      <c r="AB30" s="167">
        <f t="shared" si="15"/>
        <v>-9.8203497601363843</v>
      </c>
      <c r="AC30" s="167">
        <f t="shared" si="1"/>
        <v>18.577728725347125</v>
      </c>
      <c r="AE30" s="165">
        <v>100</v>
      </c>
      <c r="AF30" s="166">
        <f t="shared" si="16"/>
        <v>115.18854251265482</v>
      </c>
      <c r="AG30" s="166">
        <f t="shared" si="17"/>
        <v>126.29498903572804</v>
      </c>
      <c r="AH30" s="166">
        <f t="shared" si="18"/>
        <v>101.29212227217471</v>
      </c>
      <c r="AI30" s="166">
        <f t="shared" si="19"/>
        <v>96.582203522736549</v>
      </c>
      <c r="AJ30" s="166">
        <f t="shared" si="20"/>
        <v>113.35498500957529</v>
      </c>
      <c r="AK30" s="166">
        <f t="shared" si="21"/>
        <v>116.53051263478969</v>
      </c>
      <c r="AL30" s="166">
        <f t="shared" si="22"/>
        <v>86.625156443495797</v>
      </c>
      <c r="AM30" s="166">
        <f t="shared" si="23"/>
        <v>117.37210333629615</v>
      </c>
      <c r="AN30" s="166">
        <f t="shared" si="24"/>
        <v>116.86669300016041</v>
      </c>
      <c r="AO30" s="166">
        <f t="shared" si="25"/>
        <v>116.3675328869267</v>
      </c>
      <c r="AP30" s="166">
        <f t="shared" si="26"/>
        <v>104.93983415018876</v>
      </c>
      <c r="AQ30" s="183">
        <f t="shared" si="27"/>
        <v>103.75764420707958</v>
      </c>
      <c r="AR30" s="184">
        <f t="shared" si="28"/>
        <v>1.0375764420707958</v>
      </c>
      <c r="AS30" s="176">
        <f t="shared" si="29"/>
        <v>1.0030787002858275</v>
      </c>
      <c r="AU30" s="165">
        <v>100</v>
      </c>
      <c r="AV30" s="166">
        <f t="shared" si="30"/>
        <v>114.68266745729902</v>
      </c>
      <c r="AW30" s="166">
        <f t="shared" si="31"/>
        <v>125.18812213683108</v>
      </c>
      <c r="AX30" s="166">
        <f t="shared" si="32"/>
        <v>99.963436715300645</v>
      </c>
      <c r="AY30" s="166">
        <f t="shared" si="33"/>
        <v>94.896702210438377</v>
      </c>
      <c r="AZ30" s="166">
        <f t="shared" si="34"/>
        <v>110.887639163367</v>
      </c>
      <c r="BA30" s="166">
        <f t="shared" si="35"/>
        <v>113.49341736715574</v>
      </c>
      <c r="BB30" s="166">
        <f t="shared" si="36"/>
        <v>83.996956581636979</v>
      </c>
      <c r="BC30" s="166">
        <f t="shared" si="37"/>
        <v>113.31121825122791</v>
      </c>
      <c r="BD30" s="166">
        <f t="shared" si="38"/>
        <v>112.32780673262599</v>
      </c>
      <c r="BE30" s="166">
        <f t="shared" si="39"/>
        <v>111.3568285796383</v>
      </c>
      <c r="BF30" s="167">
        <f t="shared" si="40"/>
        <v>99.980177417088242</v>
      </c>
      <c r="BG30" s="166">
        <f t="shared" si="41"/>
        <v>1280.0849726126094</v>
      </c>
      <c r="BH30" s="94">
        <f t="shared" si="42"/>
        <v>0.93743776833098924</v>
      </c>
      <c r="BJ30" s="336">
        <f t="shared" si="43"/>
        <v>93.74377683309892</v>
      </c>
      <c r="BK30" s="337">
        <f t="shared" si="44"/>
        <v>107.50786384741535</v>
      </c>
      <c r="BL30" s="337">
        <f t="shared" si="45"/>
        <v>117.35607383749824</v>
      </c>
      <c r="BM30" s="337">
        <f t="shared" si="46"/>
        <v>93.709501029087505</v>
      </c>
      <c r="BN30" s="337">
        <f t="shared" si="47"/>
        <v>88.959752742123811</v>
      </c>
      <c r="BO30" s="337">
        <f t="shared" si="48"/>
        <v>103.95026099279876</v>
      </c>
      <c r="BP30" s="337">
        <f t="shared" si="49"/>
        <v>106.39301589692401</v>
      </c>
      <c r="BQ30" s="337">
        <f t="shared" si="50"/>
        <v>78.741919524484771</v>
      </c>
      <c r="BR30" s="337">
        <f t="shared" si="51"/>
        <v>106.22221556429675</v>
      </c>
      <c r="BS30" s="337">
        <f t="shared" si="52"/>
        <v>105.30032846494757</v>
      </c>
      <c r="BT30" s="337">
        <f t="shared" si="53"/>
        <v>104.39009687211265</v>
      </c>
      <c r="BU30" s="338">
        <f t="shared" si="54"/>
        <v>93.725194395211574</v>
      </c>
      <c r="BV30" s="392">
        <f t="shared" si="55"/>
        <v>1200</v>
      </c>
    </row>
    <row r="31" spans="1:74" x14ac:dyDescent="0.55000000000000004">
      <c r="A31" s="160"/>
      <c r="B31" s="98">
        <v>2005</v>
      </c>
      <c r="C31" s="165">
        <v>7.5901328273244806</v>
      </c>
      <c r="D31" s="166">
        <v>12.345679012345689</v>
      </c>
      <c r="E31" s="166">
        <v>9.2621664050235317</v>
      </c>
      <c r="F31" s="166">
        <v>-16.091954022988496</v>
      </c>
      <c r="G31" s="166">
        <v>-11.986301369863018</v>
      </c>
      <c r="H31" s="166">
        <v>21.498054474708184</v>
      </c>
      <c r="I31" s="166">
        <v>-2.6421136909527743</v>
      </c>
      <c r="J31" s="166">
        <v>-22.03947368421052</v>
      </c>
      <c r="K31" s="166">
        <v>38.713080168776372</v>
      </c>
      <c r="L31" s="166">
        <v>-10.570342205323202</v>
      </c>
      <c r="M31" s="166">
        <v>11.309523809523814</v>
      </c>
      <c r="N31" s="167">
        <v>-7.7158135981665428</v>
      </c>
      <c r="O31" s="167">
        <v>1441.7</v>
      </c>
      <c r="Q31" s="165">
        <f t="shared" si="4"/>
        <v>8.067975319450138E-2</v>
      </c>
      <c r="R31" s="166">
        <f t="shared" si="5"/>
        <v>14.723423239749659</v>
      </c>
      <c r="S31" s="166">
        <f t="shared" si="6"/>
        <v>9.4184555920095203</v>
      </c>
      <c r="T31" s="166">
        <f t="shared" si="7"/>
        <v>-19.18741015238707</v>
      </c>
      <c r="U31" s="166">
        <f t="shared" si="8"/>
        <v>-5.1584570060986366</v>
      </c>
      <c r="V31" s="166">
        <f t="shared" si="9"/>
        <v>18.133389290965564</v>
      </c>
      <c r="W31" s="166">
        <f t="shared" si="10"/>
        <v>2.0901536221506722</v>
      </c>
      <c r="X31" s="166">
        <f t="shared" si="11"/>
        <v>-25.253106068543509</v>
      </c>
      <c r="Y31" s="166">
        <f t="shared" si="12"/>
        <v>35.56202845377868</v>
      </c>
      <c r="Z31" s="166">
        <f t="shared" si="13"/>
        <v>-0.43060516235926211</v>
      </c>
      <c r="AA31" s="166">
        <f t="shared" si="14"/>
        <v>-0.31419734664915089</v>
      </c>
      <c r="AB31" s="167">
        <f t="shared" si="15"/>
        <v>-9.210083204989834</v>
      </c>
      <c r="AC31" s="167">
        <f t="shared" si="1"/>
        <v>20.454271010821131</v>
      </c>
      <c r="AE31" s="165">
        <v>100</v>
      </c>
      <c r="AF31" s="166">
        <f t="shared" si="16"/>
        <v>114.72342323974966</v>
      </c>
      <c r="AG31" s="166">
        <f t="shared" si="17"/>
        <v>125.52859791121863</v>
      </c>
      <c r="AH31" s="166">
        <f t="shared" si="18"/>
        <v>101.44291097145231</v>
      </c>
      <c r="AI31" s="166">
        <f t="shared" si="19"/>
        <v>96.210022023255021</v>
      </c>
      <c r="AJ31" s="166">
        <f t="shared" si="20"/>
        <v>113.65615985365555</v>
      </c>
      <c r="AK31" s="166">
        <f t="shared" si="21"/>
        <v>116.03174819563408</v>
      </c>
      <c r="AL31" s="166">
        <f t="shared" si="22"/>
        <v>86.730127750605291</v>
      </c>
      <c r="AM31" s="166">
        <f t="shared" si="23"/>
        <v>117.57312045927414</v>
      </c>
      <c r="AN31" s="166">
        <f t="shared" si="24"/>
        <v>117.06684453302964</v>
      </c>
      <c r="AO31" s="166">
        <f t="shared" si="25"/>
        <v>116.69902361370097</v>
      </c>
      <c r="AP31" s="166">
        <f t="shared" si="26"/>
        <v>105.9509464394684</v>
      </c>
      <c r="AQ31" s="183">
        <f t="shared" si="27"/>
        <v>106.036427401563</v>
      </c>
      <c r="AR31" s="184">
        <f t="shared" si="28"/>
        <v>1.06036427401563</v>
      </c>
      <c r="AS31" s="176">
        <f t="shared" si="29"/>
        <v>1.0048963233243815</v>
      </c>
      <c r="AU31" s="165">
        <v>100</v>
      </c>
      <c r="AV31" s="166">
        <f t="shared" si="30"/>
        <v>114.21959085489559</v>
      </c>
      <c r="AW31" s="166">
        <f t="shared" si="31"/>
        <v>124.42844777102924</v>
      </c>
      <c r="AX31" s="166">
        <f t="shared" si="32"/>
        <v>100.11224746444377</v>
      </c>
      <c r="AY31" s="166">
        <f t="shared" si="33"/>
        <v>94.531015824786394</v>
      </c>
      <c r="AZ31" s="166">
        <f t="shared" si="34"/>
        <v>111.18225847307477</v>
      </c>
      <c r="BA31" s="166">
        <f t="shared" si="35"/>
        <v>113.0076520565852</v>
      </c>
      <c r="BB31" s="166">
        <f t="shared" si="36"/>
        <v>84.098743068237383</v>
      </c>
      <c r="BC31" s="166">
        <f t="shared" si="37"/>
        <v>113.50528050662373</v>
      </c>
      <c r="BD31" s="166">
        <f t="shared" si="38"/>
        <v>112.52018475004232</v>
      </c>
      <c r="BE31" s="166">
        <f t="shared" si="39"/>
        <v>111.67404554833533</v>
      </c>
      <c r="BF31" s="167">
        <f t="shared" si="40"/>
        <v>100.94350261089497</v>
      </c>
      <c r="BG31" s="166">
        <f t="shared" si="41"/>
        <v>1280.2229689289486</v>
      </c>
      <c r="BH31" s="94">
        <f t="shared" si="42"/>
        <v>0.93733672112127142</v>
      </c>
      <c r="BJ31" s="336">
        <f t="shared" si="43"/>
        <v>93.733672112127138</v>
      </c>
      <c r="BK31" s="337">
        <f t="shared" si="44"/>
        <v>107.06221677974099</v>
      </c>
      <c r="BL31" s="337">
        <f t="shared" si="45"/>
        <v>116.63135324790592</v>
      </c>
      <c r="BM31" s="337">
        <f t="shared" si="46"/>
        <v>93.83888578240304</v>
      </c>
      <c r="BN31" s="337">
        <f t="shared" si="47"/>
        <v>88.607392417468304</v>
      </c>
      <c r="BO31" s="337">
        <f t="shared" si="48"/>
        <v>104.21521360400961</v>
      </c>
      <c r="BP31" s="337">
        <f t="shared" si="49"/>
        <v>105.92622204033307</v>
      </c>
      <c r="BQ31" s="337">
        <f t="shared" si="50"/>
        <v>78.828840078001875</v>
      </c>
      <c r="BR31" s="337">
        <f t="shared" si="51"/>
        <v>106.39266746002886</v>
      </c>
      <c r="BS31" s="337">
        <f t="shared" si="52"/>
        <v>105.46930103356435</v>
      </c>
      <c r="BT31" s="337">
        <f t="shared" si="53"/>
        <v>104.67618368862415</v>
      </c>
      <c r="BU31" s="338">
        <f t="shared" si="54"/>
        <v>94.618051755792791</v>
      </c>
      <c r="BV31" s="392">
        <f t="shared" si="55"/>
        <v>1200</v>
      </c>
    </row>
    <row r="32" spans="1:74" x14ac:dyDescent="0.55000000000000004">
      <c r="A32" s="160"/>
      <c r="B32" s="98">
        <v>2006</v>
      </c>
      <c r="C32" s="165">
        <v>-8.2781456953640031E-2</v>
      </c>
      <c r="D32" s="166">
        <v>13.504556752278374</v>
      </c>
      <c r="E32" s="166">
        <v>11.678832116788328</v>
      </c>
      <c r="F32" s="166">
        <v>-18.366013071895427</v>
      </c>
      <c r="G32" s="166">
        <v>-10.648518815052055</v>
      </c>
      <c r="H32" s="166">
        <v>24.551971326164889</v>
      </c>
      <c r="I32" s="166">
        <v>-4.7482014388489198</v>
      </c>
      <c r="J32" s="166">
        <v>-15.861027190332322</v>
      </c>
      <c r="K32" s="166">
        <v>24.05745062836624</v>
      </c>
      <c r="L32" s="166">
        <v>2.1707670043415339</v>
      </c>
      <c r="M32" s="166">
        <v>5.311614730878178</v>
      </c>
      <c r="N32" s="167">
        <v>-7.0611970410221936</v>
      </c>
      <c r="O32" s="167">
        <v>1596.3000000000002</v>
      </c>
      <c r="Q32" s="165">
        <f t="shared" si="4"/>
        <v>0.29737348601432262</v>
      </c>
      <c r="R32" s="166">
        <f t="shared" si="5"/>
        <v>14.715996291272088</v>
      </c>
      <c r="S32" s="166">
        <f t="shared" si="6"/>
        <v>8.8943428563732549</v>
      </c>
      <c r="T32" s="166">
        <f t="shared" si="7"/>
        <v>-18.684323417982156</v>
      </c>
      <c r="U32" s="166">
        <f t="shared" si="8"/>
        <v>-5.0468382993685479</v>
      </c>
      <c r="V32" s="166">
        <f t="shared" si="9"/>
        <v>18.030446888698336</v>
      </c>
      <c r="W32" s="166">
        <f t="shared" si="10"/>
        <v>2.0901536221506731</v>
      </c>
      <c r="X32" s="166">
        <f t="shared" si="11"/>
        <v>-24.827626785921375</v>
      </c>
      <c r="Y32" s="166">
        <f t="shared" si="12"/>
        <v>34.284977817690582</v>
      </c>
      <c r="Z32" s="166">
        <f t="shared" si="13"/>
        <v>0.32674658719080496</v>
      </c>
      <c r="AA32" s="166">
        <f t="shared" si="14"/>
        <v>-0.36455196909612209</v>
      </c>
      <c r="AB32" s="167">
        <f t="shared" si="15"/>
        <v>-9.0820517805346448</v>
      </c>
      <c r="AC32" s="167">
        <f t="shared" si="1"/>
        <v>20.634645296487211</v>
      </c>
      <c r="AE32" s="165">
        <v>100</v>
      </c>
      <c r="AF32" s="166">
        <f t="shared" si="16"/>
        <v>114.71599629127209</v>
      </c>
      <c r="AG32" s="166">
        <f t="shared" si="17"/>
        <v>124.91923031252227</v>
      </c>
      <c r="AH32" s="166">
        <f t="shared" si="18"/>
        <v>101.57891730967661</v>
      </c>
      <c r="AI32" s="166">
        <f t="shared" si="19"/>
        <v>96.452393606807945</v>
      </c>
      <c r="AJ32" s="166">
        <f t="shared" si="20"/>
        <v>113.84319120896173</v>
      </c>
      <c r="AK32" s="166">
        <f t="shared" si="21"/>
        <v>116.22268879358775</v>
      </c>
      <c r="AL32" s="166">
        <f t="shared" si="22"/>
        <v>87.36735337935292</v>
      </c>
      <c r="AM32" s="166">
        <f t="shared" si="23"/>
        <v>117.32123110536742</v>
      </c>
      <c r="AN32" s="166">
        <f t="shared" si="24"/>
        <v>117.70457422405445</v>
      </c>
      <c r="AO32" s="166">
        <f t="shared" si="25"/>
        <v>117.27547988100444</v>
      </c>
      <c r="AP32" s="166">
        <f t="shared" si="26"/>
        <v>106.62446007234114</v>
      </c>
      <c r="AQ32" s="183">
        <f t="shared" si="27"/>
        <v>106.9415329462022</v>
      </c>
      <c r="AR32" s="184">
        <f t="shared" si="28"/>
        <v>1.0694153294620221</v>
      </c>
      <c r="AS32" s="176">
        <f t="shared" si="29"/>
        <v>1.005608341364338</v>
      </c>
      <c r="AU32" s="165">
        <v>100</v>
      </c>
      <c r="AV32" s="166">
        <f t="shared" si="30"/>
        <v>114.21219652344649</v>
      </c>
      <c r="AW32" s="166">
        <f t="shared" si="31"/>
        <v>123.82442075495938</v>
      </c>
      <c r="AX32" s="166">
        <f t="shared" si="32"/>
        <v>100.24646975813243</v>
      </c>
      <c r="AY32" s="166">
        <f t="shared" si="33"/>
        <v>94.76915766820872</v>
      </c>
      <c r="AZ32" s="166">
        <f t="shared" si="34"/>
        <v>111.3652188028536</v>
      </c>
      <c r="BA32" s="166">
        <f t="shared" si="35"/>
        <v>113.19361623442938</v>
      </c>
      <c r="BB32" s="166">
        <f t="shared" si="36"/>
        <v>84.716635325731133</v>
      </c>
      <c r="BC32" s="166">
        <f t="shared" si="37"/>
        <v>113.2621061172724</v>
      </c>
      <c r="BD32" s="166">
        <f t="shared" si="38"/>
        <v>113.13314619904126</v>
      </c>
      <c r="BE32" s="166">
        <f t="shared" si="39"/>
        <v>112.22568001328654</v>
      </c>
      <c r="BF32" s="167">
        <f t="shared" si="40"/>
        <v>101.58518470476098</v>
      </c>
      <c r="BG32" s="166">
        <f t="shared" si="41"/>
        <v>1282.5338321021222</v>
      </c>
      <c r="BH32" s="94">
        <f t="shared" si="42"/>
        <v>0.93564783241090321</v>
      </c>
      <c r="BJ32" s="336">
        <f t="shared" si="43"/>
        <v>93.564783241090325</v>
      </c>
      <c r="BK32" s="337">
        <f t="shared" si="44"/>
        <v>106.86239411205081</v>
      </c>
      <c r="BL32" s="337">
        <f t="shared" si="45"/>
        <v>115.85605087891339</v>
      </c>
      <c r="BM32" s="337">
        <f t="shared" si="46"/>
        <v>93.79539213604177</v>
      </c>
      <c r="BN32" s="337">
        <f t="shared" si="47"/>
        <v>88.670556951666612</v>
      </c>
      <c r="BO32" s="337">
        <f t="shared" si="48"/>
        <v>104.19862557885594</v>
      </c>
      <c r="BP32" s="337">
        <f t="shared" si="49"/>
        <v>105.90936167249548</v>
      </c>
      <c r="BQ32" s="337">
        <f t="shared" si="50"/>
        <v>79.264936211665287</v>
      </c>
      <c r="BR32" s="337">
        <f t="shared" si="51"/>
        <v>105.97344408291961</v>
      </c>
      <c r="BS32" s="337">
        <f t="shared" si="52"/>
        <v>105.85278301495877</v>
      </c>
      <c r="BT32" s="337">
        <f t="shared" si="53"/>
        <v>105.00371424527117</v>
      </c>
      <c r="BU32" s="338">
        <f t="shared" si="54"/>
        <v>95.047957874070846</v>
      </c>
      <c r="BV32" s="392">
        <f t="shared" si="55"/>
        <v>1200</v>
      </c>
    </row>
    <row r="33" spans="1:74" x14ac:dyDescent="0.55000000000000004">
      <c r="A33" s="160"/>
      <c r="B33" s="98">
        <v>2007</v>
      </c>
      <c r="C33" s="165">
        <v>-6.1505065123010123</v>
      </c>
      <c r="D33" s="166">
        <v>12.181958365458767</v>
      </c>
      <c r="E33" s="166">
        <v>6.9415807560137432</v>
      </c>
      <c r="F33" s="166">
        <v>-17.73778920308483</v>
      </c>
      <c r="G33" s="166">
        <v>-1.5625</v>
      </c>
      <c r="H33" s="166">
        <v>15.158730158730149</v>
      </c>
      <c r="I33" s="166">
        <v>-11.578221915920039</v>
      </c>
      <c r="J33" s="166">
        <v>-1.5588464536243296</v>
      </c>
      <c r="K33" s="166">
        <v>18.368962787015054</v>
      </c>
      <c r="L33" s="166">
        <v>9.0301003344481536</v>
      </c>
      <c r="M33" s="166">
        <v>-0.42944785276073372</v>
      </c>
      <c r="N33" s="167">
        <v>-10.536044362292063</v>
      </c>
      <c r="O33" s="167">
        <v>1704.5</v>
      </c>
      <c r="Q33" s="165">
        <f t="shared" si="4"/>
        <v>0.46281063966227032</v>
      </c>
      <c r="R33" s="166">
        <f t="shared" si="5"/>
        <v>13.591742662895253</v>
      </c>
      <c r="S33" s="166">
        <f t="shared" si="6"/>
        <v>8.2551675986412967</v>
      </c>
      <c r="T33" s="166">
        <f t="shared" si="7"/>
        <v>-18.6166701132267</v>
      </c>
      <c r="U33" s="166">
        <f t="shared" si="8"/>
        <v>-3.9475622162562587</v>
      </c>
      <c r="V33" s="166">
        <f t="shared" si="9"/>
        <v>17.691283049534498</v>
      </c>
      <c r="W33" s="166">
        <f t="shared" si="10"/>
        <v>1.9365770015818431</v>
      </c>
      <c r="X33" s="166">
        <f t="shared" si="11"/>
        <v>-24.208162053134473</v>
      </c>
      <c r="Y33" s="166">
        <f t="shared" si="12"/>
        <v>33.292203766721755</v>
      </c>
      <c r="Z33" s="166">
        <f t="shared" si="13"/>
        <v>1.3523697256613021</v>
      </c>
      <c r="AA33" s="166">
        <f t="shared" si="14"/>
        <v>-0.85953644566216236</v>
      </c>
      <c r="AB33" s="167">
        <f t="shared" si="15"/>
        <v>-9.2179346977765082</v>
      </c>
      <c r="AC33" s="167">
        <f t="shared" si="1"/>
        <v>19.732288918642119</v>
      </c>
      <c r="AE33" s="165">
        <v>100</v>
      </c>
      <c r="AF33" s="166">
        <f t="shared" si="16"/>
        <v>113.59174266289524</v>
      </c>
      <c r="AG33" s="166">
        <f t="shared" si="17"/>
        <v>122.96893139793457</v>
      </c>
      <c r="AH33" s="166">
        <f t="shared" si="18"/>
        <v>100.07621109782103</v>
      </c>
      <c r="AI33" s="166">
        <f t="shared" si="19"/>
        <v>96.125640401062597</v>
      </c>
      <c r="AJ33" s="166">
        <f t="shared" si="20"/>
        <v>113.13149952759225</v>
      </c>
      <c r="AK33" s="166">
        <f t="shared" si="21"/>
        <v>115.32237812898828</v>
      </c>
      <c r="AL33" s="166">
        <f t="shared" si="22"/>
        <v>87.404949947994282</v>
      </c>
      <c r="AM33" s="166">
        <f t="shared" si="23"/>
        <v>116.50398398688168</v>
      </c>
      <c r="AN33" s="166">
        <f t="shared" si="24"/>
        <v>118.07954859550956</v>
      </c>
      <c r="AO33" s="166">
        <f t="shared" si="25"/>
        <v>117.0646118404578</v>
      </c>
      <c r="AP33" s="166">
        <f t="shared" si="26"/>
        <v>106.27367236679885</v>
      </c>
      <c r="AQ33" s="183">
        <f t="shared" si="27"/>
        <v>106.76551822967221</v>
      </c>
      <c r="AR33" s="184">
        <f t="shared" si="28"/>
        <v>1.0676551822967222</v>
      </c>
      <c r="AS33" s="176">
        <f t="shared" si="29"/>
        <v>1.0054703099188524</v>
      </c>
      <c r="AU33" s="165">
        <v>100</v>
      </c>
      <c r="AV33" s="166">
        <f t="shared" si="30"/>
        <v>113.09288029469363</v>
      </c>
      <c r="AW33" s="166">
        <f t="shared" si="31"/>
        <v>121.89121453207697</v>
      </c>
      <c r="AX33" s="166">
        <f t="shared" si="32"/>
        <v>98.763475089436682</v>
      </c>
      <c r="AY33" s="166">
        <f t="shared" si="33"/>
        <v>94.44810678584173</v>
      </c>
      <c r="AZ33" s="166">
        <f t="shared" si="34"/>
        <v>110.66901818712769</v>
      </c>
      <c r="BA33" s="166">
        <f t="shared" si="35"/>
        <v>112.31677006163581</v>
      </c>
      <c r="BB33" s="166">
        <f t="shared" si="36"/>
        <v>84.753091217684954</v>
      </c>
      <c r="BC33" s="166">
        <f t="shared" si="37"/>
        <v>112.47313442829622</v>
      </c>
      <c r="BD33" s="166">
        <f t="shared" si="38"/>
        <v>113.49355725924333</v>
      </c>
      <c r="BE33" s="166">
        <f t="shared" si="39"/>
        <v>112.02389180259297</v>
      </c>
      <c r="BF33" s="167">
        <f t="shared" si="40"/>
        <v>101.2509758953049</v>
      </c>
      <c r="BG33" s="166">
        <f t="shared" si="41"/>
        <v>1275.176115553935</v>
      </c>
      <c r="BH33" s="94">
        <f t="shared" si="42"/>
        <v>0.94104648398211366</v>
      </c>
      <c r="BJ33" s="336">
        <f t="shared" si="43"/>
        <v>94.104648398211367</v>
      </c>
      <c r="BK33" s="337">
        <f t="shared" si="44"/>
        <v>106.42565736473151</v>
      </c>
      <c r="BL33" s="337">
        <f t="shared" si="45"/>
        <v>114.70529886372056</v>
      </c>
      <c r="BM33" s="337">
        <f t="shared" si="46"/>
        <v>92.941020978769458</v>
      </c>
      <c r="BN33" s="337">
        <f t="shared" si="47"/>
        <v>88.880058809583574</v>
      </c>
      <c r="BO33" s="337">
        <f t="shared" si="48"/>
        <v>104.14469045074911</v>
      </c>
      <c r="BP33" s="337">
        <f t="shared" si="49"/>
        <v>105.69530155872991</v>
      </c>
      <c r="BQ33" s="337">
        <f t="shared" si="50"/>
        <v>79.756598497017777</v>
      </c>
      <c r="BR33" s="337">
        <f t="shared" si="51"/>
        <v>105.84244769619578</v>
      </c>
      <c r="BS33" s="337">
        <f t="shared" si="52"/>
        <v>106.80271301343363</v>
      </c>
      <c r="BT33" s="337">
        <f t="shared" si="53"/>
        <v>105.41968950282283</v>
      </c>
      <c r="BU33" s="338">
        <f t="shared" si="54"/>
        <v>95.281874866034428</v>
      </c>
      <c r="BV33" s="392">
        <f t="shared" si="55"/>
        <v>1199.9999999999998</v>
      </c>
    </row>
    <row r="34" spans="1:74" x14ac:dyDescent="0.55000000000000004">
      <c r="A34" s="160"/>
      <c r="B34" s="98">
        <v>2008</v>
      </c>
      <c r="C34" s="165">
        <v>-0.48209366391184227</v>
      </c>
      <c r="D34" s="166">
        <v>11.833910034602081</v>
      </c>
      <c r="E34" s="166">
        <v>-0.18564356435643026</v>
      </c>
      <c r="F34" s="166">
        <v>-15.871047737135779</v>
      </c>
      <c r="G34" s="166">
        <v>0.14738393515107973</v>
      </c>
      <c r="H34" s="166">
        <v>11.552612214863856</v>
      </c>
      <c r="I34" s="166">
        <v>5.0131926121371961</v>
      </c>
      <c r="J34" s="166">
        <v>-29.773869346733662</v>
      </c>
      <c r="K34" s="166">
        <v>36.135957066189619</v>
      </c>
      <c r="L34" s="166">
        <v>-4.6649145860709567</v>
      </c>
      <c r="M34" s="166">
        <v>-17.436250861474846</v>
      </c>
      <c r="N34" s="167">
        <v>-17.529215358931548</v>
      </c>
      <c r="O34" s="167">
        <v>1677.4999999999998</v>
      </c>
      <c r="Q34" s="165">
        <f t="shared" si="4"/>
        <v>0.64688931043717235</v>
      </c>
      <c r="R34" s="166">
        <f t="shared" si="5"/>
        <v>12.457673348895145</v>
      </c>
      <c r="S34" s="166">
        <f t="shared" si="6"/>
        <v>8.2551675986412967</v>
      </c>
      <c r="T34" s="166">
        <f t="shared" si="7"/>
        <v>-18.374720477357613</v>
      </c>
      <c r="U34" s="166">
        <f t="shared" si="8"/>
        <v>-3.7805989983851775</v>
      </c>
      <c r="V34" s="166">
        <f t="shared" si="9"/>
        <v>18.168779705028012</v>
      </c>
      <c r="W34" s="166">
        <f t="shared" si="10"/>
        <v>1.3615393170733905</v>
      </c>
      <c r="X34" s="166">
        <f t="shared" si="11"/>
        <v>-23.967489429690652</v>
      </c>
      <c r="Y34" s="166">
        <f t="shared" si="12"/>
        <v>32.497636208034592</v>
      </c>
      <c r="Z34" s="166">
        <f t="shared" si="13"/>
        <v>0.38539703510040668</v>
      </c>
      <c r="AA34" s="166">
        <f t="shared" si="14"/>
        <v>-1.5386457553603605</v>
      </c>
      <c r="AB34" s="167">
        <f t="shared" si="15"/>
        <v>-9.5209833632087548</v>
      </c>
      <c r="AC34" s="167">
        <f t="shared" si="1"/>
        <v>16.590644499207464</v>
      </c>
      <c r="AE34" s="165">
        <v>100</v>
      </c>
      <c r="AF34" s="166">
        <f t="shared" si="16"/>
        <v>112.45767334889516</v>
      </c>
      <c r="AG34" s="166">
        <f t="shared" si="17"/>
        <v>121.74124276137901</v>
      </c>
      <c r="AH34" s="166">
        <f t="shared" si="18"/>
        <v>99.371629698314266</v>
      </c>
      <c r="AI34" s="166">
        <f t="shared" si="19"/>
        <v>95.614786861260782</v>
      </c>
      <c r="AJ34" s="166">
        <f t="shared" si="20"/>
        <v>112.98682685151533</v>
      </c>
      <c r="AK34" s="166">
        <f t="shared" si="21"/>
        <v>114.52518692221236</v>
      </c>
      <c r="AL34" s="166">
        <f t="shared" si="22"/>
        <v>87.076374852297647</v>
      </c>
      <c r="AM34" s="166">
        <f t="shared" si="23"/>
        <v>115.37413837494185</v>
      </c>
      <c r="AN34" s="166">
        <f t="shared" si="24"/>
        <v>115.81878688351154</v>
      </c>
      <c r="AO34" s="166">
        <f t="shared" si="25"/>
        <v>114.03674603521851</v>
      </c>
      <c r="AP34" s="166">
        <f t="shared" si="26"/>
        <v>103.17932641726074</v>
      </c>
      <c r="AQ34" s="183">
        <f t="shared" si="27"/>
        <v>103.84678245043507</v>
      </c>
      <c r="AR34" s="184">
        <f t="shared" si="28"/>
        <v>1.0384678245043508</v>
      </c>
      <c r="AS34" s="176">
        <f t="shared" si="29"/>
        <v>1.0031504841422143</v>
      </c>
      <c r="AU34" s="165">
        <v>100</v>
      </c>
      <c r="AV34" s="166">
        <f t="shared" si="30"/>
        <v>111.96379148799473</v>
      </c>
      <c r="AW34" s="166">
        <f t="shared" si="31"/>
        <v>120.67428552996401</v>
      </c>
      <c r="AX34" s="166">
        <f t="shared" si="32"/>
        <v>98.068135940049331</v>
      </c>
      <c r="AY34" s="166">
        <f t="shared" si="33"/>
        <v>93.946168390655828</v>
      </c>
      <c r="AZ34" s="166">
        <f t="shared" si="34"/>
        <v>110.52749453468081</v>
      </c>
      <c r="BA34" s="166">
        <f t="shared" si="35"/>
        <v>111.54035577917571</v>
      </c>
      <c r="BB34" s="166">
        <f t="shared" si="36"/>
        <v>84.434485062381327</v>
      </c>
      <c r="BC34" s="166">
        <f t="shared" si="37"/>
        <v>111.38237964853488</v>
      </c>
      <c r="BD34" s="166">
        <f t="shared" si="38"/>
        <v>111.32059935195073</v>
      </c>
      <c r="BE34" s="166">
        <f t="shared" si="39"/>
        <v>109.12640377417694</v>
      </c>
      <c r="BF34" s="167">
        <f t="shared" si="40"/>
        <v>98.302874637760539</v>
      </c>
      <c r="BG34" s="166">
        <f t="shared" si="41"/>
        <v>1261.2869741373249</v>
      </c>
      <c r="BH34" s="94">
        <f t="shared" si="42"/>
        <v>0.95140917539464565</v>
      </c>
      <c r="BJ34" s="336">
        <f t="shared" si="43"/>
        <v>95.140917539464567</v>
      </c>
      <c r="BK34" s="337">
        <f t="shared" si="44"/>
        <v>106.52337853365111</v>
      </c>
      <c r="BL34" s="337">
        <f t="shared" si="45"/>
        <v>114.81062248740108</v>
      </c>
      <c r="BM34" s="337">
        <f t="shared" si="46"/>
        <v>93.30292434721234</v>
      </c>
      <c r="BN34" s="337">
        <f t="shared" si="47"/>
        <v>89.381246600040384</v>
      </c>
      <c r="BO34" s="337">
        <f t="shared" si="48"/>
        <v>105.15687243367688</v>
      </c>
      <c r="BP34" s="337">
        <f t="shared" si="49"/>
        <v>106.12051791509096</v>
      </c>
      <c r="BQ34" s="337">
        <f t="shared" si="50"/>
        <v>80.331743808071749</v>
      </c>
      <c r="BR34" s="337">
        <f t="shared" si="51"/>
        <v>105.97021797490594</v>
      </c>
      <c r="BS34" s="337">
        <f t="shared" si="52"/>
        <v>105.91143963387717</v>
      </c>
      <c r="BT34" s="337">
        <f t="shared" si="53"/>
        <v>103.82386182857283</v>
      </c>
      <c r="BU34" s="338">
        <f t="shared" si="54"/>
        <v>93.526256898034973</v>
      </c>
      <c r="BV34" s="392">
        <f t="shared" si="55"/>
        <v>1200.0000000000002</v>
      </c>
    </row>
    <row r="35" spans="1:74" x14ac:dyDescent="0.55000000000000004">
      <c r="A35" s="160"/>
      <c r="B35" s="98">
        <v>2009</v>
      </c>
      <c r="C35" s="165">
        <v>-23.582995951417008</v>
      </c>
      <c r="D35" s="166">
        <v>-20.662251655629138</v>
      </c>
      <c r="E35" s="166">
        <v>15.692821368948252</v>
      </c>
      <c r="F35" s="166">
        <v>-7.7922077922077948</v>
      </c>
      <c r="G35" s="166">
        <v>18.779342723004699</v>
      </c>
      <c r="H35" s="166">
        <v>28.590250329380741</v>
      </c>
      <c r="I35" s="166">
        <v>8.811475409836067</v>
      </c>
      <c r="J35" s="166">
        <v>-23.634651600753298</v>
      </c>
      <c r="K35" s="166">
        <v>46.855733662145504</v>
      </c>
      <c r="L35" s="166">
        <v>-0.92359361880771651</v>
      </c>
      <c r="M35" s="166">
        <v>4.6610169491525522</v>
      </c>
      <c r="N35" s="167">
        <v>-8.0971659919028323</v>
      </c>
      <c r="O35" s="167">
        <v>1103.5</v>
      </c>
      <c r="Q35" s="165">
        <f t="shared" si="4"/>
        <v>-0.90608526692764746</v>
      </c>
      <c r="R35" s="166">
        <f t="shared" si="5"/>
        <v>12.457673348895144</v>
      </c>
      <c r="S35" s="166">
        <f t="shared" si="6"/>
        <v>8.2551675986412967</v>
      </c>
      <c r="T35" s="166">
        <f t="shared" si="7"/>
        <v>-18.200416123769344</v>
      </c>
      <c r="U35" s="166">
        <f t="shared" si="8"/>
        <v>-3.6241980407895951</v>
      </c>
      <c r="V35" s="166">
        <f t="shared" si="9"/>
        <v>19.685453473277214</v>
      </c>
      <c r="W35" s="166">
        <f t="shared" si="10"/>
        <v>1.8234728842578711</v>
      </c>
      <c r="X35" s="166">
        <f t="shared" si="11"/>
        <v>-22.976524210019139</v>
      </c>
      <c r="Y35" s="166">
        <f t="shared" si="12"/>
        <v>32.807861329010819</v>
      </c>
      <c r="Z35" s="166">
        <f t="shared" si="13"/>
        <v>0.329600744517624</v>
      </c>
      <c r="AA35" s="166">
        <f t="shared" si="14"/>
        <v>-0.1642871797111603</v>
      </c>
      <c r="AB35" s="167">
        <f t="shared" si="15"/>
        <v>-9.7873169650283121</v>
      </c>
      <c r="AC35" s="167">
        <f t="shared" si="1"/>
        <v>19.700401592354773</v>
      </c>
      <c r="AE35" s="165">
        <v>100</v>
      </c>
      <c r="AF35" s="166">
        <f t="shared" si="16"/>
        <v>112.45767334889516</v>
      </c>
      <c r="AG35" s="166">
        <f t="shared" si="17"/>
        <v>121.74124276137901</v>
      </c>
      <c r="AH35" s="166">
        <f t="shared" si="18"/>
        <v>99.583829984559813</v>
      </c>
      <c r="AI35" s="166">
        <f t="shared" si="19"/>
        <v>95.974714769316165</v>
      </c>
      <c r="AJ35" s="166">
        <f t="shared" si="20"/>
        <v>114.86777259134041</v>
      </c>
      <c r="AK35" s="166">
        <f t="shared" si="21"/>
        <v>116.96235527729451</v>
      </c>
      <c r="AL35" s="166">
        <f t="shared" si="22"/>
        <v>90.088471400398333</v>
      </c>
      <c r="AM35" s="166">
        <f t="shared" si="23"/>
        <v>119.6445721708666</v>
      </c>
      <c r="AN35" s="166">
        <f t="shared" si="24"/>
        <v>120.0389215715167</v>
      </c>
      <c r="AO35" s="166">
        <f t="shared" si="25"/>
        <v>119.84171301271115</v>
      </c>
      <c r="AP35" s="166">
        <f t="shared" si="26"/>
        <v>108.11242470383753</v>
      </c>
      <c r="AQ35" s="183">
        <f t="shared" si="27"/>
        <v>107.13283395187781</v>
      </c>
      <c r="AR35" s="184">
        <f t="shared" si="28"/>
        <v>1.071328339518778</v>
      </c>
      <c r="AS35" s="176">
        <f t="shared" si="29"/>
        <v>1.0057581244105176</v>
      </c>
      <c r="AU35" s="165">
        <v>100</v>
      </c>
      <c r="AV35" s="166">
        <f t="shared" si="30"/>
        <v>111.96379148799473</v>
      </c>
      <c r="AW35" s="166">
        <f t="shared" si="31"/>
        <v>120.67428552996401</v>
      </c>
      <c r="AX35" s="166">
        <f t="shared" si="32"/>
        <v>98.277552718069614</v>
      </c>
      <c r="AY35" s="166">
        <f t="shared" si="33"/>
        <v>94.299815028050233</v>
      </c>
      <c r="AZ35" s="166">
        <f t="shared" si="34"/>
        <v>112.36749859331111</v>
      </c>
      <c r="BA35" s="166">
        <f t="shared" si="35"/>
        <v>113.91400504118698</v>
      </c>
      <c r="BB35" s="166">
        <f t="shared" si="36"/>
        <v>87.35519485798838</v>
      </c>
      <c r="BC35" s="166">
        <f t="shared" si="37"/>
        <v>115.50506333676194</v>
      </c>
      <c r="BD35" s="166">
        <f t="shared" si="38"/>
        <v>115.37683181177779</v>
      </c>
      <c r="BE35" s="166">
        <f t="shared" si="39"/>
        <v>114.68141294714988</v>
      </c>
      <c r="BF35" s="167">
        <f t="shared" si="40"/>
        <v>103.0028252895026</v>
      </c>
      <c r="BG35" s="166">
        <f t="shared" si="41"/>
        <v>1287.4182766417575</v>
      </c>
      <c r="BH35" s="94">
        <f t="shared" si="42"/>
        <v>0.9320979993621118</v>
      </c>
      <c r="BJ35" s="336">
        <f t="shared" si="43"/>
        <v>93.209799936211184</v>
      </c>
      <c r="BK35" s="337">
        <f t="shared" si="44"/>
        <v>104.36122604695653</v>
      </c>
      <c r="BL35" s="337">
        <f t="shared" si="45"/>
        <v>112.48026011693169</v>
      </c>
      <c r="BM35" s="337">
        <f t="shared" si="46"/>
        <v>91.604310270717164</v>
      </c>
      <c r="BN35" s="337">
        <f t="shared" si="47"/>
        <v>87.896668927862819</v>
      </c>
      <c r="BO35" s="337">
        <f t="shared" si="48"/>
        <v>104.73752063215019</v>
      </c>
      <c r="BP35" s="337">
        <f t="shared" si="49"/>
        <v>106.1790161982159</v>
      </c>
      <c r="BQ35" s="337">
        <f t="shared" si="50"/>
        <v>81.423602361018411</v>
      </c>
      <c r="BR35" s="337">
        <f t="shared" si="51"/>
        <v>107.66203845238981</v>
      </c>
      <c r="BS35" s="337">
        <f t="shared" si="52"/>
        <v>107.54251410449693</v>
      </c>
      <c r="BT35" s="337">
        <f t="shared" si="53"/>
        <v>106.89431557205859</v>
      </c>
      <c r="BU35" s="338">
        <f t="shared" si="54"/>
        <v>96.008727380990507</v>
      </c>
      <c r="BV35" s="392">
        <f t="shared" si="55"/>
        <v>1199.9999999999995</v>
      </c>
    </row>
    <row r="36" spans="1:74" x14ac:dyDescent="0.55000000000000004">
      <c r="A36" s="160"/>
      <c r="B36" s="98">
        <v>2010</v>
      </c>
      <c r="C36" s="165">
        <v>-3.9647577092510988</v>
      </c>
      <c r="D36" s="166">
        <v>11.651376146788994</v>
      </c>
      <c r="E36" s="166">
        <v>12.900575184880857</v>
      </c>
      <c r="F36" s="166">
        <v>-22.416302765647757</v>
      </c>
      <c r="G36" s="166">
        <v>-3.1894934333958624</v>
      </c>
      <c r="H36" s="166">
        <v>21.220930232558132</v>
      </c>
      <c r="I36" s="166">
        <v>1.1990407673860837</v>
      </c>
      <c r="J36" s="166">
        <v>-20.379146919431278</v>
      </c>
      <c r="K36" s="166">
        <v>33.531746031746025</v>
      </c>
      <c r="L36" s="166">
        <v>-18.499257057949471</v>
      </c>
      <c r="M36" s="166">
        <v>7.1103008204193241</v>
      </c>
      <c r="N36" s="167">
        <v>-6.8085106382978715</v>
      </c>
      <c r="O36" s="167">
        <v>1401.7</v>
      </c>
      <c r="Q36" s="165">
        <f t="shared" si="4"/>
        <v>-1.3127547177712084</v>
      </c>
      <c r="R36" s="166">
        <f t="shared" si="5"/>
        <v>12.482281432005815</v>
      </c>
      <c r="S36" s="166">
        <f t="shared" si="6"/>
        <v>9.0607644224310278</v>
      </c>
      <c r="T36" s="166">
        <f t="shared" si="7"/>
        <v>-18.306039425617477</v>
      </c>
      <c r="U36" s="166">
        <f t="shared" si="8"/>
        <v>-3.3555642355704252</v>
      </c>
      <c r="V36" s="166">
        <f t="shared" si="9"/>
        <v>19.38116251537873</v>
      </c>
      <c r="W36" s="166">
        <f t="shared" si="10"/>
        <v>1.4599646387215981</v>
      </c>
      <c r="X36" s="166">
        <f t="shared" si="11"/>
        <v>-22.037051967288903</v>
      </c>
      <c r="Y36" s="166">
        <f t="shared" si="12"/>
        <v>31.752872666879295</v>
      </c>
      <c r="Z36" s="166">
        <f t="shared" si="13"/>
        <v>-1.4639773853631375</v>
      </c>
      <c r="AA36" s="166">
        <f t="shared" si="14"/>
        <v>1.2855291820141503</v>
      </c>
      <c r="AB36" s="167">
        <f t="shared" si="15"/>
        <v>-9.7369239642807024</v>
      </c>
      <c r="AC36" s="167">
        <f t="shared" si="1"/>
        <v>19.210263161538762</v>
      </c>
      <c r="AE36" s="165">
        <v>100</v>
      </c>
      <c r="AF36" s="166">
        <f t="shared" si="16"/>
        <v>112.48228143200582</v>
      </c>
      <c r="AG36" s="166">
        <f t="shared" si="17"/>
        <v>122.67403596953574</v>
      </c>
      <c r="AH36" s="166">
        <f t="shared" si="18"/>
        <v>100.21727857995634</v>
      </c>
      <c r="AI36" s="166">
        <f t="shared" si="19"/>
        <v>96.854423422065338</v>
      </c>
      <c r="AJ36" s="166">
        <f t="shared" si="20"/>
        <v>115.62593662882885</v>
      </c>
      <c r="AK36" s="166">
        <f t="shared" si="21"/>
        <v>117.31403441680041</v>
      </c>
      <c r="AL36" s="166">
        <f t="shared" si="22"/>
        <v>91.461479687446911</v>
      </c>
      <c r="AM36" s="166">
        <f t="shared" si="23"/>
        <v>120.50312687184559</v>
      </c>
      <c r="AN36" s="166">
        <f t="shared" si="24"/>
        <v>118.73898834578632</v>
      </c>
      <c r="AO36" s="166">
        <f t="shared" si="25"/>
        <v>120.26541269139977</v>
      </c>
      <c r="AP36" s="166">
        <f t="shared" si="26"/>
        <v>108.55526090230978</v>
      </c>
      <c r="AQ36" s="183">
        <f t="shared" si="27"/>
        <v>107.13019659342586</v>
      </c>
      <c r="AR36" s="184">
        <f t="shared" si="28"/>
        <v>1.0713019659342586</v>
      </c>
      <c r="AS36" s="176">
        <f t="shared" si="29"/>
        <v>1.0057560611039027</v>
      </c>
      <c r="AU36" s="165">
        <v>100</v>
      </c>
      <c r="AV36" s="166">
        <f t="shared" si="30"/>
        <v>111.98829149945925</v>
      </c>
      <c r="AW36" s="166">
        <f t="shared" si="31"/>
        <v>121.59890360834315</v>
      </c>
      <c r="AX36" s="166">
        <f t="shared" si="32"/>
        <v>98.902692138173478</v>
      </c>
      <c r="AY36" s="166">
        <f t="shared" si="33"/>
        <v>95.164171472684785</v>
      </c>
      <c r="AZ36" s="166">
        <f t="shared" si="34"/>
        <v>113.10916002274502</v>
      </c>
      <c r="BA36" s="166">
        <f t="shared" si="35"/>
        <v>114.25651848643678</v>
      </c>
      <c r="BB36" s="166">
        <f t="shared" si="36"/>
        <v>88.686546190654354</v>
      </c>
      <c r="BC36" s="166">
        <f t="shared" si="37"/>
        <v>116.33391343263617</v>
      </c>
      <c r="BD36" s="166">
        <f t="shared" si="38"/>
        <v>114.12738558893516</v>
      </c>
      <c r="BE36" s="166">
        <f t="shared" si="39"/>
        <v>115.0868684149978</v>
      </c>
      <c r="BF36" s="167">
        <f t="shared" si="40"/>
        <v>103.42473220453162</v>
      </c>
      <c r="BG36" s="166">
        <f t="shared" si="41"/>
        <v>1292.6791830595973</v>
      </c>
      <c r="BH36" s="94">
        <f t="shared" si="42"/>
        <v>0.92830457527734123</v>
      </c>
      <c r="BJ36" s="336">
        <f t="shared" si="43"/>
        <v>92.830457527734126</v>
      </c>
      <c r="BK36" s="337">
        <f t="shared" si="44"/>
        <v>103.9592433764406</v>
      </c>
      <c r="BL36" s="337">
        <f t="shared" si="45"/>
        <v>112.88081856833334</v>
      </c>
      <c r="BM36" s="337">
        <f t="shared" si="46"/>
        <v>91.811821619112763</v>
      </c>
      <c r="BN36" s="337">
        <f t="shared" si="47"/>
        <v>88.341335780570716</v>
      </c>
      <c r="BO36" s="337">
        <f t="shared" si="48"/>
        <v>104.99975075489114</v>
      </c>
      <c r="BP36" s="337">
        <f t="shared" si="49"/>
        <v>106.06484886621938</v>
      </c>
      <c r="BQ36" s="337">
        <f t="shared" si="50"/>
        <v>82.328126594329689</v>
      </c>
      <c r="BR36" s="337">
        <f t="shared" si="51"/>
        <v>107.9933040994343</v>
      </c>
      <c r="BS36" s="337">
        <f t="shared" si="52"/>
        <v>105.9449742066498</v>
      </c>
      <c r="BT36" s="337">
        <f t="shared" si="53"/>
        <v>106.83566650398379</v>
      </c>
      <c r="BU36" s="338">
        <f t="shared" si="54"/>
        <v>96.009652102300478</v>
      </c>
      <c r="BV36" s="392">
        <f t="shared" si="55"/>
        <v>1200</v>
      </c>
    </row>
    <row r="37" spans="1:74" x14ac:dyDescent="0.55000000000000004">
      <c r="A37" s="160"/>
      <c r="B37" s="98">
        <v>2011</v>
      </c>
      <c r="C37" s="165">
        <v>-5.3881278538812865</v>
      </c>
      <c r="D37" s="166">
        <v>12.258687258687262</v>
      </c>
      <c r="E37" s="166">
        <v>-49.097162510748063</v>
      </c>
      <c r="F37" s="166">
        <v>-28.88513513513513</v>
      </c>
      <c r="G37" s="166">
        <v>63.657957244655591</v>
      </c>
      <c r="H37" s="166">
        <v>52.975326560232205</v>
      </c>
      <c r="I37" s="166">
        <v>6.6413662239089177</v>
      </c>
      <c r="J37" s="166">
        <v>-9.0747330960854082</v>
      </c>
      <c r="K37" s="166">
        <v>24.951076320939336</v>
      </c>
      <c r="L37" s="166">
        <v>2.4275646045418986</v>
      </c>
      <c r="M37" s="166">
        <v>-8.944954128440374</v>
      </c>
      <c r="N37" s="167">
        <v>1.7632241813602123</v>
      </c>
      <c r="O37" s="167">
        <v>1208.9000000000001</v>
      </c>
      <c r="Q37" s="165">
        <f t="shared" si="4"/>
        <v>-1.6159117654544199</v>
      </c>
      <c r="R37" s="166">
        <f t="shared" si="5"/>
        <v>12.365023190403397</v>
      </c>
      <c r="S37" s="166">
        <f t="shared" si="6"/>
        <v>7.8118577903247086</v>
      </c>
      <c r="T37" s="166">
        <f t="shared" si="7"/>
        <v>-18.306039425617477</v>
      </c>
      <c r="U37" s="166">
        <f t="shared" si="8"/>
        <v>-1.3625551646508511</v>
      </c>
      <c r="V37" s="166">
        <f t="shared" si="9"/>
        <v>20.016671832368026</v>
      </c>
      <c r="W37" s="166">
        <f t="shared" si="10"/>
        <v>1.9241012611124901</v>
      </c>
      <c r="X37" s="166">
        <f t="shared" si="11"/>
        <v>-20.535561691463272</v>
      </c>
      <c r="Y37" s="166">
        <f t="shared" si="12"/>
        <v>29.930637125541487</v>
      </c>
      <c r="Z37" s="166">
        <f t="shared" si="13"/>
        <v>-0.43084291803609498</v>
      </c>
      <c r="AA37" s="166">
        <f t="shared" si="14"/>
        <v>-0.1126975741134693</v>
      </c>
      <c r="AB37" s="167">
        <f t="shared" si="15"/>
        <v>-8.9481577609409477</v>
      </c>
      <c r="AC37" s="167">
        <f t="shared" si="1"/>
        <v>20.736524899473579</v>
      </c>
      <c r="AE37" s="165">
        <v>100</v>
      </c>
      <c r="AF37" s="166">
        <f t="shared" si="16"/>
        <v>112.36502319040339</v>
      </c>
      <c r="AG37" s="166">
        <f t="shared" si="17"/>
        <v>121.14281900810309</v>
      </c>
      <c r="AH37" s="166">
        <f t="shared" si="18"/>
        <v>98.966366799175304</v>
      </c>
      <c r="AI37" s="166">
        <f t="shared" si="19"/>
        <v>97.617895457085837</v>
      </c>
      <c r="AJ37" s="166">
        <f t="shared" si="20"/>
        <v>117.15774924039481</v>
      </c>
      <c r="AK37" s="166">
        <f t="shared" si="21"/>
        <v>119.41198297102027</v>
      </c>
      <c r="AL37" s="166">
        <f t="shared" si="22"/>
        <v>94.890061541006787</v>
      </c>
      <c r="AM37" s="166">
        <f t="shared" si="23"/>
        <v>123.29126152904854</v>
      </c>
      <c r="AN37" s="166">
        <f t="shared" si="24"/>
        <v>122.76006986019327</v>
      </c>
      <c r="AO37" s="166">
        <f t="shared" si="25"/>
        <v>122.62172223948082</v>
      </c>
      <c r="AP37" s="166">
        <f t="shared" si="26"/>
        <v>111.64933708430927</v>
      </c>
      <c r="AQ37" s="183">
        <f t="shared" si="27"/>
        <v>109.84518231031205</v>
      </c>
      <c r="AR37" s="184">
        <f t="shared" si="28"/>
        <v>1.0984518231031206</v>
      </c>
      <c r="AS37" s="176">
        <f t="shared" si="29"/>
        <v>1.0078558427141417</v>
      </c>
      <c r="AU37" s="165">
        <v>100</v>
      </c>
      <c r="AV37" s="166">
        <f t="shared" si="30"/>
        <v>111.87154822243723</v>
      </c>
      <c r="AW37" s="166">
        <f t="shared" si="31"/>
        <v>120.08110644592692</v>
      </c>
      <c r="AX37" s="166">
        <f t="shared" si="32"/>
        <v>97.668189021548784</v>
      </c>
      <c r="AY37" s="166">
        <f t="shared" si="33"/>
        <v>95.914319799299449</v>
      </c>
      <c r="AZ37" s="166">
        <f t="shared" si="34"/>
        <v>114.60763037341263</v>
      </c>
      <c r="BA37" s="166">
        <f t="shared" si="35"/>
        <v>116.29978891832029</v>
      </c>
      <c r="BB37" s="166">
        <f t="shared" si="36"/>
        <v>92.011105163057593</v>
      </c>
      <c r="BC37" s="166">
        <f t="shared" si="37"/>
        <v>119.02558313673049</v>
      </c>
      <c r="BD37" s="166">
        <f t="shared" si="38"/>
        <v>117.99229573237371</v>
      </c>
      <c r="BE37" s="166">
        <f t="shared" si="39"/>
        <v>117.34171692743631</v>
      </c>
      <c r="BF37" s="167">
        <f t="shared" si="40"/>
        <v>106.37257644426582</v>
      </c>
      <c r="BG37" s="166">
        <f t="shared" si="41"/>
        <v>1309.1858601848091</v>
      </c>
      <c r="BH37" s="94">
        <f t="shared" si="42"/>
        <v>0.91660018374366181</v>
      </c>
      <c r="BJ37" s="336">
        <f t="shared" si="43"/>
        <v>91.660018374366174</v>
      </c>
      <c r="BK37" s="337">
        <f t="shared" si="44"/>
        <v>102.54148165637389</v>
      </c>
      <c r="BL37" s="337">
        <f t="shared" si="45"/>
        <v>110.06636423247883</v>
      </c>
      <c r="BM37" s="337">
        <f t="shared" si="46"/>
        <v>89.522680003062305</v>
      </c>
      <c r="BN37" s="337">
        <f t="shared" si="47"/>
        <v>87.915083151686218</v>
      </c>
      <c r="BO37" s="337">
        <f t="shared" si="48"/>
        <v>105.0493750586957</v>
      </c>
      <c r="BP37" s="337">
        <f t="shared" si="49"/>
        <v>106.60040789188146</v>
      </c>
      <c r="BQ37" s="337">
        <f t="shared" si="50"/>
        <v>84.337395898915986</v>
      </c>
      <c r="BR37" s="337">
        <f t="shared" si="51"/>
        <v>109.09887137332366</v>
      </c>
      <c r="BS37" s="337">
        <f t="shared" si="52"/>
        <v>108.15175994863021</v>
      </c>
      <c r="BT37" s="337">
        <f t="shared" si="53"/>
        <v>107.55543929648488</v>
      </c>
      <c r="BU37" s="338">
        <f t="shared" si="54"/>
        <v>97.501123114100764</v>
      </c>
      <c r="BV37" s="392">
        <f t="shared" si="55"/>
        <v>1200</v>
      </c>
    </row>
    <row r="38" spans="1:74" x14ac:dyDescent="0.55000000000000004">
      <c r="A38" s="160"/>
      <c r="B38" s="98">
        <v>2012</v>
      </c>
      <c r="C38" s="165">
        <v>-1.320132013201325</v>
      </c>
      <c r="D38" s="166">
        <v>13.377926421404673</v>
      </c>
      <c r="E38" s="166">
        <v>3.6135693215339382</v>
      </c>
      <c r="F38" s="166">
        <v>-18.50533807829181</v>
      </c>
      <c r="G38" s="166">
        <v>-3.9301310043668103</v>
      </c>
      <c r="H38" s="166">
        <v>13.636363636363647</v>
      </c>
      <c r="I38" s="166">
        <v>4.8799999999999955</v>
      </c>
      <c r="J38" s="166">
        <v>-20.747520976353918</v>
      </c>
      <c r="K38" s="166">
        <v>4.908565928777664</v>
      </c>
      <c r="L38" s="166">
        <v>3.1192660550458662</v>
      </c>
      <c r="M38" s="166">
        <v>-4.3594306049822062</v>
      </c>
      <c r="N38" s="167">
        <v>-7.8139534883720945</v>
      </c>
      <c r="O38" s="167">
        <v>1408.2</v>
      </c>
      <c r="Q38" s="165">
        <f t="shared" si="4"/>
        <v>-1.4303020159548805</v>
      </c>
      <c r="R38" s="166">
        <f t="shared" si="5"/>
        <v>11.586413716141747</v>
      </c>
      <c r="S38" s="166">
        <f t="shared" si="6"/>
        <v>7.142286887426553</v>
      </c>
      <c r="T38" s="166">
        <f t="shared" si="7"/>
        <v>-17.936947065222355</v>
      </c>
      <c r="U38" s="166">
        <f t="shared" si="8"/>
        <v>-1.2350477445670123</v>
      </c>
      <c r="V38" s="166">
        <f t="shared" si="9"/>
        <v>19.067742198116321</v>
      </c>
      <c r="W38" s="166">
        <f t="shared" si="10"/>
        <v>2.7551544343543419</v>
      </c>
      <c r="X38" s="166">
        <f t="shared" si="11"/>
        <v>-20.425589099933479</v>
      </c>
      <c r="Y38" s="166">
        <f t="shared" si="12"/>
        <v>29.616431352912393</v>
      </c>
      <c r="Z38" s="166">
        <f t="shared" si="13"/>
        <v>-0.50791061993188724</v>
      </c>
      <c r="AA38" s="166">
        <f t="shared" si="14"/>
        <v>-0.67649451589022891</v>
      </c>
      <c r="AB38" s="167">
        <f t="shared" si="15"/>
        <v>-8.9721139754228822</v>
      </c>
      <c r="AC38" s="167">
        <f t="shared" si="1"/>
        <v>18.983623552028629</v>
      </c>
      <c r="AE38" s="165">
        <v>100</v>
      </c>
      <c r="AF38" s="166">
        <f t="shared" si="16"/>
        <v>111.58641371614175</v>
      </c>
      <c r="AG38" s="166">
        <f t="shared" si="17"/>
        <v>119.55623551113928</v>
      </c>
      <c r="AH38" s="166">
        <f t="shared" si="18"/>
        <v>98.11149683433365</v>
      </c>
      <c r="AI38" s="166">
        <f t="shared" si="19"/>
        <v>96.899773005520274</v>
      </c>
      <c r="AJ38" s="166">
        <f t="shared" si="20"/>
        <v>115.3763719127728</v>
      </c>
      <c r="AK38" s="166">
        <f t="shared" si="21"/>
        <v>118.55516913972471</v>
      </c>
      <c r="AL38" s="166">
        <f t="shared" si="22"/>
        <v>94.339577434513416</v>
      </c>
      <c r="AM38" s="166">
        <f t="shared" si="23"/>
        <v>122.27959362403371</v>
      </c>
      <c r="AN38" s="166">
        <f t="shared" si="24"/>
        <v>121.65852258200768</v>
      </c>
      <c r="AO38" s="166">
        <f t="shared" si="25"/>
        <v>120.83550934862733</v>
      </c>
      <c r="AP38" s="166">
        <f t="shared" si="26"/>
        <v>109.99400972708571</v>
      </c>
      <c r="AQ38" s="183">
        <f t="shared" si="27"/>
        <v>108.42076318852961</v>
      </c>
      <c r="AR38" s="184">
        <f t="shared" si="28"/>
        <v>1.084207631885296</v>
      </c>
      <c r="AS38" s="176">
        <f t="shared" si="29"/>
        <v>1.0067601999403066</v>
      </c>
      <c r="AU38" s="165">
        <v>100</v>
      </c>
      <c r="AV38" s="166">
        <f t="shared" si="30"/>
        <v>111.09635817776729</v>
      </c>
      <c r="AW38" s="166">
        <f t="shared" si="31"/>
        <v>118.50842798801916</v>
      </c>
      <c r="AX38" s="166">
        <f t="shared" si="32"/>
        <v>96.824532696522468</v>
      </c>
      <c r="AY38" s="166">
        <f t="shared" si="33"/>
        <v>95.208729639298554</v>
      </c>
      <c r="AZ38" s="166">
        <f t="shared" si="34"/>
        <v>112.86502746713138</v>
      </c>
      <c r="BA38" s="166">
        <f t="shared" si="35"/>
        <v>115.46530593560193</v>
      </c>
      <c r="BB38" s="166">
        <f t="shared" si="36"/>
        <v>91.477322697427454</v>
      </c>
      <c r="BC38" s="166">
        <f t="shared" si="37"/>
        <v>118.04891730622688</v>
      </c>
      <c r="BD38" s="166">
        <f t="shared" si="38"/>
        <v>116.93353051369235</v>
      </c>
      <c r="BE38" s="166">
        <f t="shared" si="39"/>
        <v>115.6324171102202</v>
      </c>
      <c r="BF38" s="167">
        <f t="shared" si="40"/>
        <v>104.7954830154568</v>
      </c>
      <c r="BG38" s="166">
        <f t="shared" si="41"/>
        <v>1296.8560525473645</v>
      </c>
      <c r="BH38" s="94">
        <f t="shared" si="42"/>
        <v>0.92531472374508039</v>
      </c>
      <c r="BJ38" s="336">
        <f t="shared" si="43"/>
        <v>92.531472374508041</v>
      </c>
      <c r="BK38" s="337">
        <f t="shared" si="44"/>
        <v>102.79909597634524</v>
      </c>
      <c r="BL38" s="337">
        <f t="shared" si="45"/>
        <v>109.65759330519771</v>
      </c>
      <c r="BM38" s="337">
        <f t="shared" si="46"/>
        <v>89.593165723829188</v>
      </c>
      <c r="BN38" s="337">
        <f t="shared" si="47"/>
        <v>88.098039364307596</v>
      </c>
      <c r="BO38" s="337">
        <f t="shared" si="48"/>
        <v>104.43567171122959</v>
      </c>
      <c r="BP38" s="337">
        <f t="shared" si="49"/>
        <v>106.8417476639427</v>
      </c>
      <c r="BQ38" s="337">
        <f t="shared" si="50"/>
        <v>84.645313580709654</v>
      </c>
      <c r="BR38" s="337">
        <f t="shared" si="51"/>
        <v>109.23240130561717</v>
      </c>
      <c r="BS38" s="337">
        <f t="shared" si="52"/>
        <v>108.20031748381416</v>
      </c>
      <c r="BT38" s="337">
        <f t="shared" si="53"/>
        <v>106.99637809431931</v>
      </c>
      <c r="BU38" s="338">
        <f t="shared" si="54"/>
        <v>96.968803416179668</v>
      </c>
      <c r="BV38" s="392">
        <f t="shared" si="55"/>
        <v>1200.0000000000002</v>
      </c>
    </row>
    <row r="39" spans="1:74" x14ac:dyDescent="0.55000000000000004">
      <c r="A39" s="160">
        <v>12</v>
      </c>
      <c r="B39" s="98">
        <v>2013</v>
      </c>
      <c r="C39" s="165">
        <v>9.7880928355196914</v>
      </c>
      <c r="D39" s="166">
        <v>7.3529411764705843</v>
      </c>
      <c r="E39" s="166">
        <v>1.3698630136986356</v>
      </c>
      <c r="F39" s="166">
        <v>-8.4459459459459438</v>
      </c>
      <c r="G39" s="166">
        <v>-2.3062730627306238</v>
      </c>
      <c r="H39" s="166">
        <v>9.1595845136921419</v>
      </c>
      <c r="I39" s="166">
        <v>13.754325259515587</v>
      </c>
      <c r="J39" s="166">
        <v>-25.77946768060837</v>
      </c>
      <c r="K39" s="166">
        <v>30.430327868852469</v>
      </c>
      <c r="L39" s="166">
        <v>0.39277297721915794</v>
      </c>
      <c r="M39" s="166">
        <v>-5.7120500782472554</v>
      </c>
      <c r="N39" s="167">
        <v>-7.7178423236514471</v>
      </c>
      <c r="O39" s="167">
        <v>1389.8</v>
      </c>
      <c r="Q39" s="165">
        <f t="shared" si="4"/>
        <v>0.12267256140993901</v>
      </c>
      <c r="R39" s="166">
        <f t="shared" si="5"/>
        <v>10.926815888798627</v>
      </c>
      <c r="S39" s="166">
        <f t="shared" si="6"/>
        <v>6.6941203503684692</v>
      </c>
      <c r="T39" s="166">
        <f t="shared" si="7"/>
        <v>-16.718835389189884</v>
      </c>
      <c r="U39" s="166">
        <f t="shared" si="8"/>
        <v>-1.205799790964815</v>
      </c>
      <c r="V39" s="166">
        <f t="shared" si="9"/>
        <v>18.190744406155762</v>
      </c>
      <c r="W39" s="166">
        <f t="shared" si="10"/>
        <v>3.3790226922937081</v>
      </c>
      <c r="X39" s="166">
        <f t="shared" si="11"/>
        <v>-21.020851885310329</v>
      </c>
      <c r="Y39" s="166">
        <f t="shared" si="12"/>
        <v>30.996397185154017</v>
      </c>
      <c r="Z39" s="166">
        <f t="shared" si="13"/>
        <v>-1.0704851740618229</v>
      </c>
      <c r="AA39" s="166">
        <f t="shared" si="14"/>
        <v>-0.74988292982849136</v>
      </c>
      <c r="AB39" s="167">
        <f t="shared" si="15"/>
        <v>-8.4295599724939088</v>
      </c>
      <c r="AC39" s="167">
        <f t="shared" si="1"/>
        <v>21.114357942331274</v>
      </c>
      <c r="AE39" s="165">
        <v>100</v>
      </c>
      <c r="AF39" s="166">
        <f t="shared" si="16"/>
        <v>110.92681588879863</v>
      </c>
      <c r="AG39" s="166">
        <f t="shared" si="17"/>
        <v>118.35239044522646</v>
      </c>
      <c r="AH39" s="166">
        <f t="shared" si="18"/>
        <v>98.565249107517758</v>
      </c>
      <c r="AI39" s="166">
        <f t="shared" si="19"/>
        <v>97.37674953981535</v>
      </c>
      <c r="AJ39" s="166">
        <f t="shared" si="20"/>
        <v>115.09030515962563</v>
      </c>
      <c r="AK39" s="166">
        <f t="shared" si="21"/>
        <v>118.97923268759945</v>
      </c>
      <c r="AL39" s="166">
        <f t="shared" si="22"/>
        <v>93.968784410060451</v>
      </c>
      <c r="AM39" s="166">
        <f t="shared" si="23"/>
        <v>123.09572205586387</v>
      </c>
      <c r="AN39" s="166">
        <f t="shared" si="24"/>
        <v>121.77800060135149</v>
      </c>
      <c r="AO39" s="166">
        <f t="shared" si="25"/>
        <v>120.86480816255553</v>
      </c>
      <c r="AP39" s="166">
        <f t="shared" si="26"/>
        <v>110.67643667285321</v>
      </c>
      <c r="AQ39" s="183">
        <f t="shared" si="27"/>
        <v>110.81220629259705</v>
      </c>
      <c r="AR39" s="184">
        <f t="shared" si="28"/>
        <v>1.1081220629259705</v>
      </c>
      <c r="AS39" s="176">
        <f t="shared" si="29"/>
        <v>1.0085922657005069</v>
      </c>
      <c r="AU39" s="165">
        <v>100</v>
      </c>
      <c r="AV39" s="166">
        <f t="shared" si="30"/>
        <v>110.439657114982</v>
      </c>
      <c r="AW39" s="166">
        <f t="shared" si="31"/>
        <v>117.31513358817024</v>
      </c>
      <c r="AX39" s="166">
        <f t="shared" si="32"/>
        <v>97.272332936337591</v>
      </c>
      <c r="AY39" s="166">
        <f t="shared" si="33"/>
        <v>95.677382232482671</v>
      </c>
      <c r="AZ39" s="166">
        <f t="shared" si="34"/>
        <v>112.58518739748699</v>
      </c>
      <c r="BA39" s="166">
        <f t="shared" si="35"/>
        <v>115.87831725891071</v>
      </c>
      <c r="BB39" s="166">
        <f t="shared" si="36"/>
        <v>91.117779501726972</v>
      </c>
      <c r="BC39" s="166">
        <f t="shared" si="37"/>
        <v>118.83680901329782</v>
      </c>
      <c r="BD39" s="166">
        <f t="shared" si="38"/>
        <v>117.04836822768183</v>
      </c>
      <c r="BE39" s="166">
        <f t="shared" si="39"/>
        <v>115.66045433778058</v>
      </c>
      <c r="BF39" s="167">
        <f t="shared" si="40"/>
        <v>105.44565716204815</v>
      </c>
      <c r="BG39" s="166">
        <f t="shared" si="41"/>
        <v>1297.2770787709053</v>
      </c>
      <c r="BH39" s="94">
        <f t="shared" si="42"/>
        <v>0.92501441645521887</v>
      </c>
      <c r="BJ39" s="336">
        <f t="shared" si="43"/>
        <v>92.501441645521894</v>
      </c>
      <c r="BK39" s="337">
        <f t="shared" si="44"/>
        <v>102.15827497972953</v>
      </c>
      <c r="BL39" s="337">
        <f t="shared" si="45"/>
        <v>108.51818983742734</v>
      </c>
      <c r="BM39" s="337">
        <f t="shared" si="46"/>
        <v>89.97831028834409</v>
      </c>
      <c r="BN39" s="337">
        <f t="shared" si="47"/>
        <v>88.502957893742888</v>
      </c>
      <c r="BO39" s="337">
        <f t="shared" si="48"/>
        <v>104.14292142198789</v>
      </c>
      <c r="BP39" s="337">
        <f t="shared" si="49"/>
        <v>107.18911401906401</v>
      </c>
      <c r="BQ39" s="337">
        <f t="shared" si="50"/>
        <v>84.285259634485271</v>
      </c>
      <c r="BR39" s="337">
        <f t="shared" si="51"/>
        <v>109.92576154283599</v>
      </c>
      <c r="BS39" s="337">
        <f t="shared" si="52"/>
        <v>108.2714280331647</v>
      </c>
      <c r="BT39" s="337">
        <f t="shared" si="53"/>
        <v>106.9875876762076</v>
      </c>
      <c r="BU39" s="338">
        <f t="shared" si="54"/>
        <v>97.538753027489037</v>
      </c>
      <c r="BV39" s="392">
        <f t="shared" si="55"/>
        <v>1200.0000000000002</v>
      </c>
    </row>
    <row r="40" spans="1:74" x14ac:dyDescent="0.55000000000000004">
      <c r="A40" s="160">
        <v>11</v>
      </c>
      <c r="B40" s="98">
        <v>2014</v>
      </c>
      <c r="C40" s="165">
        <v>10.881294964028765</v>
      </c>
      <c r="D40" s="166">
        <v>0.56772100567721306</v>
      </c>
      <c r="E40" s="166">
        <v>6.6935483870967927</v>
      </c>
      <c r="F40" s="166">
        <v>-17.157974300831459</v>
      </c>
      <c r="G40" s="166">
        <v>0</v>
      </c>
      <c r="H40" s="166">
        <v>11.405109489051091</v>
      </c>
      <c r="I40" s="166">
        <v>5.7330057330057249</v>
      </c>
      <c r="J40" s="166">
        <v>-29.357087529047242</v>
      </c>
      <c r="K40" s="166">
        <v>35.19736842105263</v>
      </c>
      <c r="L40" s="166">
        <v>-5.2716950527169519</v>
      </c>
      <c r="M40" s="166">
        <v>-9.7602739726027288</v>
      </c>
      <c r="N40" s="167">
        <v>2.8462998102466885</v>
      </c>
      <c r="O40" s="167">
        <v>1395.1000000000004</v>
      </c>
      <c r="Q40" s="165">
        <f t="shared" si="4"/>
        <v>0.3289950724751371</v>
      </c>
      <c r="R40" s="166">
        <f t="shared" si="5"/>
        <v>9.6331323141385106</v>
      </c>
      <c r="S40" s="166">
        <f t="shared" si="6"/>
        <v>6.751406223560906</v>
      </c>
      <c r="T40" s="166">
        <f t="shared" si="7"/>
        <v>-16.761196588566289</v>
      </c>
      <c r="U40" s="166">
        <f t="shared" si="8"/>
        <v>-1.4399461324282299</v>
      </c>
      <c r="V40" s="166">
        <f t="shared" si="9"/>
        <v>18.415296903691647</v>
      </c>
      <c r="W40" s="166">
        <f t="shared" si="10"/>
        <v>2.8759663198721084</v>
      </c>
      <c r="X40" s="166">
        <f t="shared" si="11"/>
        <v>-21.647590538547274</v>
      </c>
      <c r="Y40" s="166">
        <f t="shared" si="12"/>
        <v>31.643563832874822</v>
      </c>
      <c r="Z40" s="166">
        <f t="shared" si="13"/>
        <v>-1.7738291759778129</v>
      </c>
      <c r="AA40" s="166">
        <f t="shared" si="14"/>
        <v>-1.7506423963385571</v>
      </c>
      <c r="AB40" s="167">
        <f t="shared" si="15"/>
        <v>-7.3239612385684136</v>
      </c>
      <c r="AC40" s="167">
        <f t="shared" si="1"/>
        <v>18.951194596186561</v>
      </c>
      <c r="AE40" s="165">
        <v>100</v>
      </c>
      <c r="AF40" s="166">
        <f t="shared" si="16"/>
        <v>109.63313231413851</v>
      </c>
      <c r="AG40" s="166">
        <f t="shared" si="17"/>
        <v>117.03491043228001</v>
      </c>
      <c r="AH40" s="166">
        <f t="shared" si="18"/>
        <v>97.418459017473083</v>
      </c>
      <c r="AI40" s="166">
        <f t="shared" si="19"/>
        <v>96.015685684579807</v>
      </c>
      <c r="AJ40" s="166">
        <f t="shared" si="20"/>
        <v>113.69725927751055</v>
      </c>
      <c r="AK40" s="166">
        <f t="shared" si="21"/>
        <v>116.96715416094941</v>
      </c>
      <c r="AL40" s="166">
        <f t="shared" si="22"/>
        <v>91.646583563595726</v>
      </c>
      <c r="AM40" s="166">
        <f t="shared" si="23"/>
        <v>120.64682873419112</v>
      </c>
      <c r="AN40" s="166">
        <f t="shared" si="24"/>
        <v>118.50676008621205</v>
      </c>
      <c r="AO40" s="166">
        <f t="shared" si="25"/>
        <v>116.43213050161559</v>
      </c>
      <c r="AP40" s="166">
        <f t="shared" si="26"/>
        <v>107.90468639443787</v>
      </c>
      <c r="AQ40" s="183">
        <f t="shared" si="27"/>
        <v>108.25968749564532</v>
      </c>
      <c r="AR40" s="184">
        <f t="shared" si="28"/>
        <v>1.0825968749564532</v>
      </c>
      <c r="AS40" s="176">
        <f t="shared" si="29"/>
        <v>1.0066354735819516</v>
      </c>
      <c r="AU40" s="165">
        <v>100</v>
      </c>
      <c r="AV40" s="166">
        <f t="shared" si="30"/>
        <v>109.15165502769614</v>
      </c>
      <c r="AW40" s="166">
        <f t="shared" si="31"/>
        <v>116.00920015381271</v>
      </c>
      <c r="AX40" s="166">
        <f t="shared" si="32"/>
        <v>96.140585708415159</v>
      </c>
      <c r="AY40" s="166">
        <f t="shared" si="33"/>
        <v>94.340070940664063</v>
      </c>
      <c r="AZ40" s="166">
        <f t="shared" si="34"/>
        <v>111.22246330466528</v>
      </c>
      <c r="BA40" s="166">
        <f t="shared" si="35"/>
        <v>113.91867885316316</v>
      </c>
      <c r="BB40" s="166">
        <f t="shared" si="36"/>
        <v>88.866034030980586</v>
      </c>
      <c r="BC40" s="166">
        <f t="shared" si="37"/>
        <v>116.47264344278763</v>
      </c>
      <c r="BD40" s="166">
        <f t="shared" si="38"/>
        <v>113.90417664556857</v>
      </c>
      <c r="BE40" s="166">
        <f t="shared" si="39"/>
        <v>111.41864466636891</v>
      </c>
      <c r="BF40" s="167">
        <f t="shared" si="40"/>
        <v>102.80490508886287</v>
      </c>
      <c r="BG40" s="166">
        <f t="shared" si="41"/>
        <v>1274.2490578629852</v>
      </c>
      <c r="BH40" s="94">
        <f t="shared" si="42"/>
        <v>0.94173112594840236</v>
      </c>
      <c r="BJ40" s="336">
        <f t="shared" si="43"/>
        <v>94.173112594840234</v>
      </c>
      <c r="BK40" s="337">
        <f t="shared" si="44"/>
        <v>102.79151098836388</v>
      </c>
      <c r="BL40" s="337">
        <f t="shared" si="45"/>
        <v>109.24947468122362</v>
      </c>
      <c r="BM40" s="337">
        <f t="shared" si="46"/>
        <v>90.538582028524687</v>
      </c>
      <c r="BN40" s="337">
        <f t="shared" si="47"/>
        <v>88.842981229003726</v>
      </c>
      <c r="BO40" s="337">
        <f t="shared" si="48"/>
        <v>104.7416555986573</v>
      </c>
      <c r="BP40" s="337">
        <f t="shared" si="49"/>
        <v>107.2807657029438</v>
      </c>
      <c r="BQ40" s="337">
        <f t="shared" si="50"/>
        <v>83.687910286564389</v>
      </c>
      <c r="BR40" s="337">
        <f t="shared" si="51"/>
        <v>109.6859136515632</v>
      </c>
      <c r="BS40" s="337">
        <f t="shared" si="52"/>
        <v>107.26710852265701</v>
      </c>
      <c r="BT40" s="337">
        <f t="shared" si="53"/>
        <v>104.92640569330455</v>
      </c>
      <c r="BU40" s="338">
        <f t="shared" si="54"/>
        <v>96.81457902235347</v>
      </c>
      <c r="BV40" s="392">
        <f t="shared" si="55"/>
        <v>1199.9999999999998</v>
      </c>
    </row>
    <row r="41" spans="1:74" x14ac:dyDescent="0.55000000000000004">
      <c r="A41" s="160">
        <v>10</v>
      </c>
      <c r="B41" s="98">
        <v>2015</v>
      </c>
      <c r="C41" s="165">
        <v>1.7527675276752586</v>
      </c>
      <c r="D41" s="166">
        <v>7.0716228467815112</v>
      </c>
      <c r="E41" s="166">
        <v>6.2658763759525948</v>
      </c>
      <c r="F41" s="166">
        <v>-18.326693227091628</v>
      </c>
      <c r="G41" s="166">
        <v>-7.9024390243902403</v>
      </c>
      <c r="H41" s="166">
        <v>27.330508474576277</v>
      </c>
      <c r="I41" s="166">
        <v>4.4093178036605618</v>
      </c>
      <c r="J41" s="166">
        <v>-28.764940239043824</v>
      </c>
      <c r="K41" s="166">
        <v>37.807606263982095</v>
      </c>
      <c r="L41" s="166">
        <v>-1.1363636363636465</v>
      </c>
      <c r="M41" s="166">
        <v>-3.4482758620689724</v>
      </c>
      <c r="N41" s="167">
        <v>-4.336734693877542</v>
      </c>
      <c r="O41" s="167">
        <v>1361</v>
      </c>
      <c r="Q41" s="165">
        <f t="shared" si="4"/>
        <v>0.34108052877847361</v>
      </c>
      <c r="R41" s="166">
        <f t="shared" si="5"/>
        <v>9.8942642687542204</v>
      </c>
      <c r="S41" s="166">
        <f t="shared" si="6"/>
        <v>7.019326055861546</v>
      </c>
      <c r="T41" s="166">
        <f t="shared" si="7"/>
        <v>-16.920329225372733</v>
      </c>
      <c r="U41" s="166">
        <f t="shared" si="8"/>
        <v>-2.2598930051642832</v>
      </c>
      <c r="V41" s="166">
        <f t="shared" si="9"/>
        <v>20.052592568523419</v>
      </c>
      <c r="W41" s="166">
        <f t="shared" si="10"/>
        <v>2.8008838653627217</v>
      </c>
      <c r="X41" s="166">
        <f t="shared" si="11"/>
        <v>-21.994473733348446</v>
      </c>
      <c r="Y41" s="166">
        <f t="shared" si="12"/>
        <v>31.766340314312675</v>
      </c>
      <c r="Z41" s="166">
        <f t="shared" si="13"/>
        <v>-2.169389254373713</v>
      </c>
      <c r="AA41" s="166">
        <f t="shared" si="14"/>
        <v>-1.2970828857712611</v>
      </c>
      <c r="AB41" s="167">
        <f t="shared" si="15"/>
        <v>-7.214251710585442</v>
      </c>
      <c r="AC41" s="167">
        <f t="shared" si="1"/>
        <v>20.019067786977175</v>
      </c>
      <c r="AE41" s="165">
        <v>100</v>
      </c>
      <c r="AF41" s="166">
        <f t="shared" si="16"/>
        <v>109.89426426875423</v>
      </c>
      <c r="AG41" s="166">
        <f t="shared" si="17"/>
        <v>117.60810099446824</v>
      </c>
      <c r="AH41" s="166">
        <f t="shared" si="18"/>
        <v>97.708423110495346</v>
      </c>
      <c r="AI41" s="166">
        <f t="shared" si="19"/>
        <v>95.500317291164933</v>
      </c>
      <c r="AJ41" s="166">
        <f t="shared" si="20"/>
        <v>114.65060681920937</v>
      </c>
      <c r="AK41" s="166">
        <f t="shared" si="21"/>
        <v>117.86183716714906</v>
      </c>
      <c r="AL41" s="166">
        <f t="shared" si="22"/>
        <v>91.938746349778555</v>
      </c>
      <c r="AM41" s="166">
        <f t="shared" si="23"/>
        <v>121.14432139596194</v>
      </c>
      <c r="AN41" s="166">
        <f t="shared" si="24"/>
        <v>118.51622950531399</v>
      </c>
      <c r="AO41" s="166">
        <f t="shared" si="25"/>
        <v>116.97897577553917</v>
      </c>
      <c r="AP41" s="166">
        <f t="shared" si="26"/>
        <v>108.539818014627</v>
      </c>
      <c r="AQ41" s="183">
        <f t="shared" si="27"/>
        <v>108.91002619984648</v>
      </c>
      <c r="AR41" s="184">
        <f t="shared" si="28"/>
        <v>1.0891002619984649</v>
      </c>
      <c r="AS41" s="176">
        <f t="shared" si="29"/>
        <v>1.0071380140090613</v>
      </c>
      <c r="AU41" s="165">
        <v>100</v>
      </c>
      <c r="AV41" s="166">
        <f t="shared" si="30"/>
        <v>109.411640165631</v>
      </c>
      <c r="AW41" s="166">
        <f t="shared" si="31"/>
        <v>116.5773671939682</v>
      </c>
      <c r="AX41" s="166">
        <f t="shared" si="32"/>
        <v>96.426746237115054</v>
      </c>
      <c r="AY41" s="166">
        <f t="shared" si="33"/>
        <v>93.833696482692105</v>
      </c>
      <c r="AZ41" s="166">
        <f t="shared" si="34"/>
        <v>112.1550597687048</v>
      </c>
      <c r="BA41" s="166">
        <f t="shared" si="35"/>
        <v>114.79004403931101</v>
      </c>
      <c r="BB41" s="166">
        <f t="shared" si="36"/>
        <v>89.149332623136971</v>
      </c>
      <c r="BC41" s="166">
        <f t="shared" si="37"/>
        <v>116.95292366248158</v>
      </c>
      <c r="BD41" s="166">
        <f t="shared" si="38"/>
        <v>113.91327828994172</v>
      </c>
      <c r="BE41" s="166">
        <f t="shared" si="39"/>
        <v>111.94194316653616</v>
      </c>
      <c r="BF41" s="167">
        <f t="shared" si="40"/>
        <v>103.4100191771778</v>
      </c>
      <c r="BG41" s="166">
        <f t="shared" si="41"/>
        <v>1278.5620508066966</v>
      </c>
      <c r="BH41" s="94">
        <f t="shared" si="42"/>
        <v>0.93855436992117158</v>
      </c>
      <c r="BJ41" s="336">
        <f t="shared" si="43"/>
        <v>93.855436992117163</v>
      </c>
      <c r="BK41" s="337">
        <f t="shared" si="44"/>
        <v>102.68877299769575</v>
      </c>
      <c r="BL41" s="337">
        <f t="shared" si="45"/>
        <v>109.41419741380388</v>
      </c>
      <c r="BM41" s="337">
        <f t="shared" si="46"/>
        <v>90.501744058124217</v>
      </c>
      <c r="BN41" s="337">
        <f t="shared" si="47"/>
        <v>88.068025879687539</v>
      </c>
      <c r="BO41" s="337">
        <f t="shared" si="48"/>
        <v>105.26362145468808</v>
      </c>
      <c r="BP41" s="337">
        <f t="shared" si="49"/>
        <v>107.73669745653909</v>
      </c>
      <c r="BQ41" s="337">
        <f t="shared" si="50"/>
        <v>83.671495709001263</v>
      </c>
      <c r="BR41" s="337">
        <f t="shared" si="51"/>
        <v>109.76667757847927</v>
      </c>
      <c r="BS41" s="337">
        <f t="shared" si="52"/>
        <v>106.91380513107131</v>
      </c>
      <c r="BT41" s="337">
        <f t="shared" si="53"/>
        <v>105.06359993641995</v>
      </c>
      <c r="BU41" s="338">
        <f t="shared" si="54"/>
        <v>97.055925392372387</v>
      </c>
      <c r="BV41" s="392">
        <f t="shared" si="55"/>
        <v>1200</v>
      </c>
    </row>
    <row r="42" spans="1:74" x14ac:dyDescent="0.55000000000000004">
      <c r="A42" s="160">
        <v>9</v>
      </c>
      <c r="B42" s="98">
        <v>2016</v>
      </c>
      <c r="C42" s="165">
        <v>-1.5111111111111186</v>
      </c>
      <c r="D42" s="166">
        <v>1.9855595667870096</v>
      </c>
      <c r="E42" s="166">
        <v>17.345132743362825</v>
      </c>
      <c r="F42" s="166">
        <v>-26.772247360482659</v>
      </c>
      <c r="G42" s="166">
        <v>2.8836251287332804</v>
      </c>
      <c r="H42" s="166">
        <v>23.623623623623622</v>
      </c>
      <c r="I42" s="166">
        <v>0.4858299595141613</v>
      </c>
      <c r="J42" s="166">
        <v>-18.855761482675259</v>
      </c>
      <c r="K42" s="166">
        <v>28.500496524329687</v>
      </c>
      <c r="L42" s="166">
        <v>-6.3369397217928896</v>
      </c>
      <c r="M42" s="166">
        <v>7.9207920792079278</v>
      </c>
      <c r="N42" s="167">
        <v>-8.8685015290519971</v>
      </c>
      <c r="O42" s="167">
        <v>1402.3000000000002</v>
      </c>
      <c r="Q42" s="165">
        <f t="shared" si="4"/>
        <v>2.3148286990810972E-2</v>
      </c>
      <c r="R42" s="166">
        <f t="shared" si="5"/>
        <v>9.0627381835003753</v>
      </c>
      <c r="S42" s="166">
        <f t="shared" si="6"/>
        <v>7.4233189365580241</v>
      </c>
      <c r="T42" s="166">
        <f t="shared" si="7"/>
        <v>-17.969130571339576</v>
      </c>
      <c r="U42" s="166">
        <f t="shared" si="8"/>
        <v>-0.77290035530465351</v>
      </c>
      <c r="V42" s="166">
        <f t="shared" si="9"/>
        <v>19.856815396002059</v>
      </c>
      <c r="W42" s="166">
        <f t="shared" si="10"/>
        <v>2.978291337964702</v>
      </c>
      <c r="X42" s="166">
        <f t="shared" si="11"/>
        <v>-21.449381039854142</v>
      </c>
      <c r="Y42" s="166">
        <f t="shared" si="12"/>
        <v>30.769407208124953</v>
      </c>
      <c r="Z42" s="166">
        <f t="shared" si="13"/>
        <v>-2.0793478179926899</v>
      </c>
      <c r="AA42" s="166">
        <f t="shared" si="14"/>
        <v>-0.76507079194442862</v>
      </c>
      <c r="AB42" s="167">
        <f t="shared" si="15"/>
        <v>-6.7192539485274363</v>
      </c>
      <c r="AC42" s="167">
        <f t="shared" si="1"/>
        <v>20.358634824177997</v>
      </c>
      <c r="AE42" s="165">
        <v>100</v>
      </c>
      <c r="AF42" s="166">
        <f t="shared" si="16"/>
        <v>109.06273818350037</v>
      </c>
      <c r="AG42" s="166">
        <f t="shared" si="17"/>
        <v>117.15881307980484</v>
      </c>
      <c r="AH42" s="166">
        <f t="shared" si="18"/>
        <v>96.106392981663049</v>
      </c>
      <c r="AI42" s="166">
        <f t="shared" si="19"/>
        <v>95.363586328837286</v>
      </c>
      <c r="AJ42" s="166">
        <f t="shared" si="20"/>
        <v>114.29975762116158</v>
      </c>
      <c r="AK42" s="166">
        <f t="shared" si="21"/>
        <v>117.70393740170728</v>
      </c>
      <c r="AL42" s="166">
        <f t="shared" si="22"/>
        <v>92.457171369503683</v>
      </c>
      <c r="AM42" s="166">
        <f t="shared" si="23"/>
        <v>120.9056949213002</v>
      </c>
      <c r="AN42" s="166">
        <f t="shared" si="24"/>
        <v>118.39164499212525</v>
      </c>
      <c r="AO42" s="166">
        <f t="shared" si="25"/>
        <v>117.48586509618798</v>
      </c>
      <c r="AP42" s="166">
        <f t="shared" si="26"/>
        <v>109.59169146675075</v>
      </c>
      <c r="AQ42" s="183">
        <f t="shared" si="27"/>
        <v>109.61706006600956</v>
      </c>
      <c r="AR42" s="184">
        <f t="shared" si="28"/>
        <v>1.0961706006600955</v>
      </c>
      <c r="AS42" s="176">
        <f t="shared" si="29"/>
        <v>1.0076812534524835</v>
      </c>
      <c r="AU42" s="165">
        <v>100</v>
      </c>
      <c r="AV42" s="166">
        <f t="shared" si="30"/>
        <v>108.58376590455369</v>
      </c>
      <c r="AW42" s="166">
        <f t="shared" si="31"/>
        <v>116.13201690125332</v>
      </c>
      <c r="AX42" s="166">
        <f t="shared" si="32"/>
        <v>94.845730519335746</v>
      </c>
      <c r="AY42" s="166">
        <f t="shared" si="33"/>
        <v>93.69935167648876</v>
      </c>
      <c r="AZ42" s="166">
        <f t="shared" si="34"/>
        <v>111.8118473438556</v>
      </c>
      <c r="BA42" s="166">
        <f t="shared" si="35"/>
        <v>114.63625956195594</v>
      </c>
      <c r="BB42" s="166">
        <f t="shared" si="36"/>
        <v>89.652028671958433</v>
      </c>
      <c r="BC42" s="166">
        <f t="shared" si="37"/>
        <v>116.72255327818809</v>
      </c>
      <c r="BD42" s="166">
        <f t="shared" si="38"/>
        <v>113.79353240888625</v>
      </c>
      <c r="BE42" s="166">
        <f t="shared" si="39"/>
        <v>112.4270061887383</v>
      </c>
      <c r="BF42" s="167">
        <f t="shared" si="40"/>
        <v>104.41217908352132</v>
      </c>
      <c r="BG42" s="166">
        <f t="shared" si="41"/>
        <v>1276.7162715387353</v>
      </c>
      <c r="BH42" s="94">
        <f t="shared" si="42"/>
        <v>0.9399112604351203</v>
      </c>
      <c r="BJ42" s="336">
        <f t="shared" si="43"/>
        <v>93.991126043512025</v>
      </c>
      <c r="BK42" s="337">
        <f t="shared" si="44"/>
        <v>102.05910427414109</v>
      </c>
      <c r="BL42" s="337">
        <f t="shared" si="45"/>
        <v>109.15379038252971</v>
      </c>
      <c r="BM42" s="337">
        <f t="shared" si="46"/>
        <v>89.146570119318611</v>
      </c>
      <c r="BN42" s="337">
        <f t="shared" si="47"/>
        <v>88.069075736202151</v>
      </c>
      <c r="BO42" s="337">
        <f t="shared" si="48"/>
        <v>105.09321436854258</v>
      </c>
      <c r="BP42" s="337">
        <f t="shared" si="49"/>
        <v>107.74791121644562</v>
      </c>
      <c r="BQ42" s="337">
        <f t="shared" si="50"/>
        <v>84.264951269625996</v>
      </c>
      <c r="BR42" s="337">
        <f t="shared" si="51"/>
        <v>109.70884217290725</v>
      </c>
      <c r="BS42" s="337">
        <f t="shared" si="52"/>
        <v>106.95582247580099</v>
      </c>
      <c r="BT42" s="337">
        <f t="shared" si="53"/>
        <v>105.67140909380409</v>
      </c>
      <c r="BU42" s="338">
        <f t="shared" si="54"/>
        <v>98.138182847170029</v>
      </c>
      <c r="BV42" s="392">
        <f t="shared" si="55"/>
        <v>1200.0000000000002</v>
      </c>
    </row>
    <row r="43" spans="1:74" x14ac:dyDescent="0.55000000000000004">
      <c r="A43" s="160">
        <v>8</v>
      </c>
      <c r="B43" s="98">
        <v>2017</v>
      </c>
      <c r="C43" s="165">
        <v>-4.4463087248322157</v>
      </c>
      <c r="D43" s="166">
        <v>10.184372256365236</v>
      </c>
      <c r="E43" s="166">
        <v>10.836653386454188</v>
      </c>
      <c r="F43" s="166">
        <v>-18.691588785046733</v>
      </c>
      <c r="G43" s="166">
        <v>-7.603890362511045</v>
      </c>
      <c r="H43" s="166">
        <v>24.688995215311003</v>
      </c>
      <c r="I43" s="166">
        <v>-4.0675364543361514</v>
      </c>
      <c r="J43" s="166">
        <v>-15.760000000000007</v>
      </c>
      <c r="K43" s="166">
        <v>23.931623931623935</v>
      </c>
      <c r="L43" s="166">
        <v>-2.1455938697317989</v>
      </c>
      <c r="M43" s="166">
        <v>1.8794048551292075</v>
      </c>
      <c r="N43" s="167">
        <v>-6.6871637202152057</v>
      </c>
      <c r="O43" s="167">
        <v>1466.4</v>
      </c>
      <c r="Q43" s="165">
        <f t="shared" si="4"/>
        <v>-1.1804958682248592</v>
      </c>
      <c r="R43" s="166">
        <f t="shared" si="5"/>
        <v>8.8466075079023323</v>
      </c>
      <c r="S43" s="166">
        <f t="shared" si="6"/>
        <v>7.5807676347010897</v>
      </c>
      <c r="T43" s="166">
        <f t="shared" si="7"/>
        <v>-18.229094047545402</v>
      </c>
      <c r="U43" s="166">
        <f t="shared" si="8"/>
        <v>-0.46843751005055284</v>
      </c>
      <c r="V43" s="166">
        <f t="shared" si="9"/>
        <v>20.175909470062344</v>
      </c>
      <c r="W43" s="166">
        <f t="shared" si="10"/>
        <v>2.8357490616263639</v>
      </c>
      <c r="X43" s="166">
        <f t="shared" si="11"/>
        <v>-20.821433671433095</v>
      </c>
      <c r="Y43" s="166">
        <f t="shared" si="12"/>
        <v>29.29126158440971</v>
      </c>
      <c r="Z43" s="166">
        <f t="shared" si="13"/>
        <v>-1.2368729844335502</v>
      </c>
      <c r="AA43" s="166">
        <f t="shared" si="14"/>
        <v>-1.3692095143523004</v>
      </c>
      <c r="AB43" s="167">
        <f t="shared" si="15"/>
        <v>-6.6163889607323032</v>
      </c>
      <c r="AC43" s="167">
        <f t="shared" si="1"/>
        <v>18.808362701929774</v>
      </c>
      <c r="AE43" s="165">
        <v>100</v>
      </c>
      <c r="AF43" s="166">
        <f t="shared" si="16"/>
        <v>108.84660750790233</v>
      </c>
      <c r="AG43" s="166">
        <f t="shared" si="17"/>
        <v>117.09801590133152</v>
      </c>
      <c r="AH43" s="166">
        <f t="shared" si="18"/>
        <v>95.752108454868122</v>
      </c>
      <c r="AI43" s="166">
        <f t="shared" si="19"/>
        <v>95.303569662201241</v>
      </c>
      <c r="AJ43" s="166">
        <f t="shared" si="20"/>
        <v>114.53193159898477</v>
      </c>
      <c r="AK43" s="166">
        <f t="shared" si="21"/>
        <v>117.77976977456552</v>
      </c>
      <c r="AL43" s="166">
        <f t="shared" si="22"/>
        <v>93.256333132587756</v>
      </c>
      <c r="AM43" s="166">
        <f t="shared" si="23"/>
        <v>120.57228961448259</v>
      </c>
      <c r="AN43" s="166">
        <f t="shared" si="24"/>
        <v>119.08096353752808</v>
      </c>
      <c r="AO43" s="166">
        <f t="shared" si="25"/>
        <v>117.45049565498985</v>
      </c>
      <c r="AP43" s="166">
        <f t="shared" si="26"/>
        <v>109.67951402614771</v>
      </c>
      <c r="AQ43" s="183">
        <f t="shared" si="27"/>
        <v>108.38475189477995</v>
      </c>
      <c r="AR43" s="184">
        <f t="shared" si="28"/>
        <v>1.0838475189477996</v>
      </c>
      <c r="AS43" s="176">
        <f t="shared" si="29"/>
        <v>1.0067323299267947</v>
      </c>
      <c r="AU43" s="165">
        <v>100</v>
      </c>
      <c r="AV43" s="166">
        <f t="shared" si="30"/>
        <v>108.36858441292044</v>
      </c>
      <c r="AW43" s="166">
        <f t="shared" si="31"/>
        <v>116.07175255773183</v>
      </c>
      <c r="AX43" s="166">
        <f t="shared" si="32"/>
        <v>94.496093271353985</v>
      </c>
      <c r="AY43" s="166">
        <f t="shared" si="33"/>
        <v>93.640382388838546</v>
      </c>
      <c r="AZ43" s="166">
        <f t="shared" si="34"/>
        <v>112.03896769744047</v>
      </c>
      <c r="BA43" s="166">
        <f t="shared" si="35"/>
        <v>114.71011554137409</v>
      </c>
      <c r="BB43" s="166">
        <f t="shared" si="36"/>
        <v>90.42694393527762</v>
      </c>
      <c r="BC43" s="166">
        <f t="shared" si="37"/>
        <v>116.40068325615496</v>
      </c>
      <c r="BD43" s="166">
        <f t="shared" si="38"/>
        <v>114.45607909654787</v>
      </c>
      <c r="BE43" s="166">
        <f t="shared" si="39"/>
        <v>112.3931597308583</v>
      </c>
      <c r="BF43" s="167">
        <f t="shared" si="40"/>
        <v>104.49585098124098</v>
      </c>
      <c r="BG43" s="166">
        <f t="shared" si="41"/>
        <v>1277.498612869739</v>
      </c>
      <c r="BH43" s="94">
        <f t="shared" si="42"/>
        <v>0.93933565791069773</v>
      </c>
      <c r="BJ43" s="336">
        <f t="shared" si="43"/>
        <v>93.933565791069768</v>
      </c>
      <c r="BK43" s="337">
        <f t="shared" si="44"/>
        <v>101.7944755363616</v>
      </c>
      <c r="BL43" s="337">
        <f t="shared" si="45"/>
        <v>109.03033605366474</v>
      </c>
      <c r="BM43" s="337">
        <f t="shared" si="46"/>
        <v>88.763549943037958</v>
      </c>
      <c r="BN43" s="337">
        <f t="shared" si="47"/>
        <v>87.959750198228974</v>
      </c>
      <c r="BO43" s="337">
        <f t="shared" si="48"/>
        <v>105.24219743371066</v>
      </c>
      <c r="BP43" s="337">
        <f t="shared" si="49"/>
        <v>107.75130185106879</v>
      </c>
      <c r="BQ43" s="337">
        <f t="shared" si="50"/>
        <v>84.941252874297788</v>
      </c>
      <c r="BR43" s="337">
        <f t="shared" si="51"/>
        <v>109.33931238767506</v>
      </c>
      <c r="BS43" s="337">
        <f t="shared" si="52"/>
        <v>107.51267636003465</v>
      </c>
      <c r="BT43" s="337">
        <f t="shared" si="53"/>
        <v>105.57490264044792</v>
      </c>
      <c r="BU43" s="338">
        <f t="shared" si="54"/>
        <v>98.156678930402222</v>
      </c>
      <c r="BV43" s="392">
        <f t="shared" si="55"/>
        <v>1200</v>
      </c>
    </row>
    <row r="44" spans="1:74" x14ac:dyDescent="0.55000000000000004">
      <c r="A44" s="160">
        <v>7</v>
      </c>
      <c r="B44" s="98">
        <v>2018</v>
      </c>
      <c r="C44" s="165">
        <v>-8.8138385502471213</v>
      </c>
      <c r="D44" s="166">
        <v>17.976513098464309</v>
      </c>
      <c r="E44" s="166">
        <v>9.2649310872894297</v>
      </c>
      <c r="F44" s="166">
        <v>-17.238962859145058</v>
      </c>
      <c r="G44" s="166">
        <v>-8.4674005080440313</v>
      </c>
      <c r="H44" s="166">
        <v>14.616096207215556</v>
      </c>
      <c r="I44" s="166">
        <v>-3.4705407586763659</v>
      </c>
      <c r="J44" s="166">
        <v>-12.458193979933107</v>
      </c>
      <c r="K44" s="166">
        <v>14.899713467048702</v>
      </c>
      <c r="L44" s="166">
        <v>11.305070656691619</v>
      </c>
      <c r="M44" s="166">
        <v>0.37341299477222645</v>
      </c>
      <c r="N44" s="167">
        <v>-11.011904761904766</v>
      </c>
      <c r="O44" s="167">
        <v>1466.6000000000001</v>
      </c>
      <c r="Q44" s="165">
        <f t="shared" si="4"/>
        <v>-2.0536015775542067</v>
      </c>
      <c r="R44" s="166">
        <f t="shared" si="5"/>
        <v>8.8466075079023323</v>
      </c>
      <c r="S44" s="166">
        <f t="shared" si="6"/>
        <v>7.3393775317511993</v>
      </c>
      <c r="T44" s="166">
        <f t="shared" si="7"/>
        <v>-18.116389026270369</v>
      </c>
      <c r="U44" s="166">
        <f t="shared" si="8"/>
        <v>-0.46843751005055251</v>
      </c>
      <c r="V44" s="166">
        <f t="shared" si="9"/>
        <v>19.182321958167403</v>
      </c>
      <c r="W44" s="166">
        <f t="shared" si="10"/>
        <v>2.96351512964362</v>
      </c>
      <c r="X44" s="166">
        <f t="shared" si="11"/>
        <v>-20.481150350393172</v>
      </c>
      <c r="Y44" s="166">
        <f t="shared" si="12"/>
        <v>28.375487868277958</v>
      </c>
      <c r="Z44" s="166">
        <f t="shared" si="13"/>
        <v>-0.55093965142288825</v>
      </c>
      <c r="AA44" s="166">
        <f t="shared" si="14"/>
        <v>-1.8630296879628958</v>
      </c>
      <c r="AB44" s="167">
        <f t="shared" si="15"/>
        <v>-7.0114597328205601</v>
      </c>
      <c r="AC44" s="167">
        <f t="shared" si="1"/>
        <v>16.16230245926787</v>
      </c>
      <c r="AE44" s="165">
        <v>100</v>
      </c>
      <c r="AF44" s="166">
        <f t="shared" si="16"/>
        <v>108.84660750790233</v>
      </c>
      <c r="AG44" s="166">
        <f t="shared" si="17"/>
        <v>116.83527096341074</v>
      </c>
      <c r="AH44" s="166">
        <f t="shared" si="18"/>
        <v>95.66893875578215</v>
      </c>
      <c r="AI44" s="166">
        <f t="shared" si="19"/>
        <v>95.220789561182769</v>
      </c>
      <c r="AJ44" s="166">
        <f t="shared" si="20"/>
        <v>113.48634798591792</v>
      </c>
      <c r="AK44" s="166">
        <f t="shared" si="21"/>
        <v>116.8495330785606</v>
      </c>
      <c r="AL44" s="166">
        <f t="shared" si="22"/>
        <v>92.917404525008209</v>
      </c>
      <c r="AM44" s="166">
        <f t="shared" si="23"/>
        <v>119.28317137352067</v>
      </c>
      <c r="AN44" s="166">
        <f t="shared" si="24"/>
        <v>118.62599308494923</v>
      </c>
      <c r="AO44" s="166">
        <f t="shared" si="25"/>
        <v>116.41595561613582</v>
      </c>
      <c r="AP44" s="166">
        <f t="shared" si="26"/>
        <v>108.25349776553222</v>
      </c>
      <c r="AQ44" s="183">
        <f t="shared" si="27"/>
        <v>106.03040222766164</v>
      </c>
      <c r="AR44" s="184">
        <f t="shared" si="28"/>
        <v>1.0603040222766165</v>
      </c>
      <c r="AS44" s="176">
        <f t="shared" si="29"/>
        <v>1.0048915648709751</v>
      </c>
      <c r="AU44" s="165">
        <v>100</v>
      </c>
      <c r="AV44" s="166">
        <f t="shared" si="30"/>
        <v>108.36858441292044</v>
      </c>
      <c r="AW44" s="166">
        <f t="shared" si="31"/>
        <v>115.81131035309332</v>
      </c>
      <c r="AX44" s="166">
        <f t="shared" si="32"/>
        <v>94.414014539417934</v>
      </c>
      <c r="AY44" s="166">
        <f t="shared" si="33"/>
        <v>93.559046922171021</v>
      </c>
      <c r="AZ44" s="166">
        <f t="shared" si="34"/>
        <v>111.01614282219487</v>
      </c>
      <c r="BA44" s="166">
        <f t="shared" si="35"/>
        <v>113.80412328919196</v>
      </c>
      <c r="BB44" s="166">
        <f t="shared" si="36"/>
        <v>90.098298392758991</v>
      </c>
      <c r="BC44" s="166">
        <f t="shared" si="37"/>
        <v>115.15616642292801</v>
      </c>
      <c r="BD44" s="166">
        <f t="shared" si="38"/>
        <v>114.01877885509873</v>
      </c>
      <c r="BE44" s="166">
        <f t="shared" si="39"/>
        <v>111.40316626010745</v>
      </c>
      <c r="BF44" s="167">
        <f t="shared" si="40"/>
        <v>103.13723096920683</v>
      </c>
      <c r="BG44" s="166">
        <f t="shared" si="41"/>
        <v>1270.7868632390896</v>
      </c>
      <c r="BH44" s="94">
        <f t="shared" si="42"/>
        <v>0.94429682483602162</v>
      </c>
      <c r="BJ44" s="336">
        <f t="shared" si="43"/>
        <v>94.429682483602164</v>
      </c>
      <c r="BK44" s="337">
        <f t="shared" si="44"/>
        <v>102.33211017309516</v>
      </c>
      <c r="BL44" s="337">
        <f t="shared" si="45"/>
        <v>109.3602526465251</v>
      </c>
      <c r="BM44" s="337">
        <f t="shared" si="46"/>
        <v>89.154854149594343</v>
      </c>
      <c r="BN44" s="337">
        <f t="shared" si="47"/>
        <v>88.347510943290459</v>
      </c>
      <c r="BO44" s="337">
        <f t="shared" si="48"/>
        <v>104.8321911725409</v>
      </c>
      <c r="BP44" s="337">
        <f t="shared" si="49"/>
        <v>107.46487227523112</v>
      </c>
      <c r="BQ44" s="337">
        <f t="shared" si="50"/>
        <v>85.079537095410743</v>
      </c>
      <c r="BR44" s="337">
        <f t="shared" si="51"/>
        <v>108.74160231345941</v>
      </c>
      <c r="BS44" s="337">
        <f t="shared" si="52"/>
        <v>107.66757084455026</v>
      </c>
      <c r="BT44" s="337">
        <f t="shared" si="53"/>
        <v>105.19765617609889</v>
      </c>
      <c r="BU44" s="338">
        <f t="shared" si="54"/>
        <v>97.392159726601406</v>
      </c>
      <c r="BV44" s="392">
        <f t="shared" si="55"/>
        <v>1200</v>
      </c>
    </row>
    <row r="45" spans="1:74" ht="14" thickBot="1" x14ac:dyDescent="0.6">
      <c r="A45" s="160">
        <v>6</v>
      </c>
      <c r="B45" s="98">
        <v>2019</v>
      </c>
      <c r="C45" s="165">
        <v>-1.5050167224080258</v>
      </c>
      <c r="D45" s="166">
        <v>11.969439728353159</v>
      </c>
      <c r="E45" s="166">
        <v>3.5633055344958198</v>
      </c>
      <c r="F45" s="166">
        <v>-9.5168374816983921</v>
      </c>
      <c r="G45" s="166">
        <v>-3.9644012944983764</v>
      </c>
      <c r="H45" s="166">
        <v>3.6225779275484316</v>
      </c>
      <c r="I45" s="166">
        <v>12.113821138211378</v>
      </c>
      <c r="J45" s="166">
        <v>-25.235678027556208</v>
      </c>
      <c r="K45" s="166">
        <v>22.696411251212425</v>
      </c>
      <c r="L45" s="166">
        <v>-6.3241106719367561</v>
      </c>
      <c r="M45" s="166">
        <v>3.2911392405063244</v>
      </c>
      <c r="N45" s="167">
        <v>-10.375816993464049</v>
      </c>
      <c r="O45" s="167">
        <v>1469.7</v>
      </c>
      <c r="Q45" s="165">
        <f t="shared" si="4"/>
        <v>-1.589052598564908</v>
      </c>
      <c r="R45" s="166">
        <f t="shared" si="5"/>
        <v>8.8253556441917738</v>
      </c>
      <c r="S45" s="166">
        <f t="shared" si="6"/>
        <v>7.0015500095994074</v>
      </c>
      <c r="T45" s="166">
        <f t="shared" si="7"/>
        <v>-17.294293854131723</v>
      </c>
      <c r="U45" s="166">
        <f t="shared" si="8"/>
        <v>-0.70862763950038976</v>
      </c>
      <c r="V45" s="166">
        <f t="shared" si="9"/>
        <v>18.582407393663608</v>
      </c>
      <c r="W45" s="166">
        <f t="shared" si="10"/>
        <v>4.5816508888983725</v>
      </c>
      <c r="X45" s="166">
        <f t="shared" si="11"/>
        <v>-22.097244843540256</v>
      </c>
      <c r="Y45" s="166">
        <f t="shared" si="12"/>
        <v>28.808232714697699</v>
      </c>
      <c r="Z45" s="166">
        <f t="shared" si="13"/>
        <v>-2.0863607520613789</v>
      </c>
      <c r="AA45" s="166">
        <f t="shared" si="14"/>
        <v>-1.4909709786361902</v>
      </c>
      <c r="AB45" s="167">
        <f t="shared" si="15"/>
        <v>-6.9954369959377605</v>
      </c>
      <c r="AC45" s="167">
        <f t="shared" si="1"/>
        <v>15.537208988678254</v>
      </c>
      <c r="AE45" s="165">
        <v>100</v>
      </c>
      <c r="AF45" s="166">
        <f t="shared" si="16"/>
        <v>108.82535564419177</v>
      </c>
      <c r="AG45" s="166">
        <f t="shared" si="17"/>
        <v>116.44481734274429</v>
      </c>
      <c r="AH45" s="166">
        <f t="shared" si="18"/>
        <v>96.306508453583149</v>
      </c>
      <c r="AI45" s="166">
        <f t="shared" si="19"/>
        <v>95.62405391604328</v>
      </c>
      <c r="AJ45" s="166">
        <f t="shared" si="20"/>
        <v>113.39330518105896</v>
      </c>
      <c r="AK45" s="166">
        <f t="shared" si="21"/>
        <v>118.58859055583818</v>
      </c>
      <c r="AL45" s="166">
        <f t="shared" si="22"/>
        <v>92.383779344211163</v>
      </c>
      <c r="AM45" s="166">
        <f t="shared" si="23"/>
        <v>118.99791348832436</v>
      </c>
      <c r="AN45" s="166">
        <f t="shared" si="24"/>
        <v>116.515187725532</v>
      </c>
      <c r="AO45" s="166">
        <f t="shared" si="25"/>
        <v>114.77798009084084</v>
      </c>
      <c r="AP45" s="166">
        <f t="shared" si="26"/>
        <v>106.74875880837608</v>
      </c>
      <c r="AQ45" s="183">
        <f t="shared" si="27"/>
        <v>105.0524648825958</v>
      </c>
      <c r="AR45" s="184">
        <f t="shared" si="28"/>
        <v>1.0505246488259581</v>
      </c>
      <c r="AS45" s="176">
        <f t="shared" si="29"/>
        <v>1.0041159226493312</v>
      </c>
      <c r="AU45" s="165">
        <v>100</v>
      </c>
      <c r="AV45" s="166">
        <f t="shared" si="30"/>
        <v>108.34742588130261</v>
      </c>
      <c r="AW45" s="166">
        <f t="shared" si="31"/>
        <v>115.42427872241689</v>
      </c>
      <c r="AX45" s="166">
        <f t="shared" si="32"/>
        <v>95.043221003929261</v>
      </c>
      <c r="AY45" s="166">
        <f t="shared" si="33"/>
        <v>93.955273721720829</v>
      </c>
      <c r="AZ45" s="166">
        <f t="shared" si="34"/>
        <v>110.92512523729486</v>
      </c>
      <c r="BA45" s="166">
        <f t="shared" si="35"/>
        <v>115.49785630067117</v>
      </c>
      <c r="BB45" s="166">
        <f t="shared" si="36"/>
        <v>89.580863354456753</v>
      </c>
      <c r="BC45" s="166">
        <f t="shared" si="37"/>
        <v>114.88077799954131</v>
      </c>
      <c r="BD45" s="166">
        <f t="shared" si="38"/>
        <v>111.98995327292465</v>
      </c>
      <c r="BE45" s="166">
        <f t="shared" si="39"/>
        <v>109.83572081151182</v>
      </c>
      <c r="BF45" s="167">
        <f t="shared" si="40"/>
        <v>101.70360884543292</v>
      </c>
      <c r="BG45" s="166">
        <f t="shared" si="41"/>
        <v>1267.1841051512031</v>
      </c>
      <c r="BH45" s="94">
        <f t="shared" si="42"/>
        <v>0.94698157522802373</v>
      </c>
      <c r="BJ45" s="336">
        <f t="shared" si="43"/>
        <v>94.698157522802376</v>
      </c>
      <c r="BK45" s="337">
        <f t="shared" si="44"/>
        <v>102.60301603297749</v>
      </c>
      <c r="BL45" s="337">
        <f t="shared" si="45"/>
        <v>109.3046652841128</v>
      </c>
      <c r="BM45" s="337">
        <f t="shared" si="46"/>
        <v>90.004179141046123</v>
      </c>
      <c r="BN45" s="337">
        <f t="shared" si="47"/>
        <v>88.973913109975328</v>
      </c>
      <c r="BO45" s="337">
        <f t="shared" si="48"/>
        <v>105.04404982957929</v>
      </c>
      <c r="BP45" s="337">
        <f t="shared" si="49"/>
        <v>109.37434189506952</v>
      </c>
      <c r="BQ45" s="337">
        <f t="shared" si="50"/>
        <v>84.831427089689797</v>
      </c>
      <c r="BR45" s="337">
        <f t="shared" si="51"/>
        <v>108.78998011342652</v>
      </c>
      <c r="BS45" s="337">
        <f t="shared" si="52"/>
        <v>106.05242236010696</v>
      </c>
      <c r="BT45" s="337">
        <f t="shared" si="53"/>
        <v>104.01240391039089</v>
      </c>
      <c r="BU45" s="338">
        <f t="shared" si="54"/>
        <v>96.311443710822843</v>
      </c>
      <c r="BV45" s="392">
        <f t="shared" si="55"/>
        <v>1200</v>
      </c>
    </row>
    <row r="46" spans="1:74" ht="14" thickBot="1" x14ac:dyDescent="0.6">
      <c r="A46" s="160">
        <v>5</v>
      </c>
      <c r="B46" s="161">
        <v>2020</v>
      </c>
      <c r="C46" s="165">
        <v>5.3783044667274238</v>
      </c>
      <c r="D46" s="166">
        <v>0.69204152249136008</v>
      </c>
      <c r="E46" s="166">
        <v>6.1855670103092786</v>
      </c>
      <c r="F46" s="166">
        <v>-50.647249190938503</v>
      </c>
      <c r="G46" s="166">
        <v>-33.442622950819668</v>
      </c>
      <c r="H46" s="166">
        <v>69.950738916256157</v>
      </c>
      <c r="I46" s="166">
        <v>49.130434782608702</v>
      </c>
      <c r="J46" s="166">
        <v>-18.853255587949469</v>
      </c>
      <c r="K46" s="166">
        <v>49.820359281437106</v>
      </c>
      <c r="L46" s="166">
        <v>2.5579536370903488</v>
      </c>
      <c r="M46" s="166">
        <v>-6.2353858144972847</v>
      </c>
      <c r="N46" s="167">
        <v>-5.4862842892767993</v>
      </c>
      <c r="O46" s="168">
        <v>1200</v>
      </c>
      <c r="Q46" s="165">
        <f t="shared" si="4"/>
        <v>-1.0030127855009821</v>
      </c>
      <c r="R46" s="166">
        <f t="shared" si="5"/>
        <v>7.7111687929807005</v>
      </c>
      <c r="S46" s="166">
        <f t="shared" si="6"/>
        <v>7.6386710670659781</v>
      </c>
      <c r="T46" s="166">
        <f t="shared" si="7"/>
        <v>-18.595702593931655</v>
      </c>
      <c r="U46" s="166">
        <f t="shared" si="8"/>
        <v>-1.5701060838199012</v>
      </c>
      <c r="V46" s="166">
        <f t="shared" si="9"/>
        <v>22.724678828200439</v>
      </c>
      <c r="W46" s="166">
        <f t="shared" si="10"/>
        <v>5.4557641536362125</v>
      </c>
      <c r="X46" s="166">
        <f t="shared" si="11"/>
        <v>-21.046861649430475</v>
      </c>
      <c r="Y46" s="166">
        <f t="shared" si="12"/>
        <v>29.880210374293277</v>
      </c>
      <c r="Z46" s="166">
        <f t="shared" si="13"/>
        <v>-1.3640739297452484</v>
      </c>
      <c r="AA46" s="166">
        <f t="shared" si="14"/>
        <v>-1.1384821628256456</v>
      </c>
      <c r="AB46" s="167">
        <f t="shared" si="15"/>
        <v>-6.4428749486749606</v>
      </c>
      <c r="AC46" s="168">
        <f t="shared" si="1"/>
        <v>22.249379062247741</v>
      </c>
      <c r="AE46" s="165">
        <v>100</v>
      </c>
      <c r="AF46" s="166">
        <f t="shared" si="16"/>
        <v>107.7111687929807</v>
      </c>
      <c r="AG46" s="166">
        <f t="shared" si="17"/>
        <v>115.93887067956872</v>
      </c>
      <c r="AH46" s="166">
        <f t="shared" si="18"/>
        <v>94.37922309723308</v>
      </c>
      <c r="AI46" s="166">
        <f t="shared" si="19"/>
        <v>92.897369173521469</v>
      </c>
      <c r="AJ46" s="166">
        <f t="shared" si="20"/>
        <v>114.00799795805192</v>
      </c>
      <c r="AK46" s="166">
        <f t="shared" si="21"/>
        <v>120.22800544292562</v>
      </c>
      <c r="AL46" s="166">
        <f t="shared" si="22"/>
        <v>94.923783473483326</v>
      </c>
      <c r="AM46" s="166">
        <f t="shared" si="23"/>
        <v>123.28720967059878</v>
      </c>
      <c r="AN46" s="166">
        <f t="shared" si="24"/>
        <v>121.60548098477179</v>
      </c>
      <c r="AO46" s="166">
        <f t="shared" si="25"/>
        <v>120.22102427474184</v>
      </c>
      <c r="AP46" s="166">
        <f t="shared" si="26"/>
        <v>112.47533401870405</v>
      </c>
      <c r="AQ46" s="183">
        <f t="shared" si="27"/>
        <v>111.34719203796151</v>
      </c>
      <c r="AR46" s="184">
        <f t="shared" si="28"/>
        <v>1.1134719203796151</v>
      </c>
      <c r="AS46" s="176">
        <f t="shared" si="29"/>
        <v>1.0089971490323859</v>
      </c>
      <c r="AU46" s="165">
        <v>100</v>
      </c>
      <c r="AV46" s="166">
        <f t="shared" si="30"/>
        <v>107.23813221931626</v>
      </c>
      <c r="AW46" s="166">
        <f t="shared" si="31"/>
        <v>114.92276624636429</v>
      </c>
      <c r="AX46" s="166">
        <f t="shared" si="32"/>
        <v>93.141216549583362</v>
      </c>
      <c r="AY46" s="166">
        <f t="shared" si="33"/>
        <v>91.276173632935581</v>
      </c>
      <c r="AZ46" s="166">
        <f t="shared" si="34"/>
        <v>111.52643827920268</v>
      </c>
      <c r="BA46" s="166">
        <f t="shared" si="35"/>
        <v>117.0945436730272</v>
      </c>
      <c r="BB46" s="166">
        <f t="shared" si="36"/>
        <v>92.043803974977521</v>
      </c>
      <c r="BC46" s="166">
        <f t="shared" si="37"/>
        <v>119.0216714660347</v>
      </c>
      <c r="BD46" s="166">
        <f t="shared" si="38"/>
        <v>116.88254895401825</v>
      </c>
      <c r="BE46" s="166">
        <f t="shared" si="39"/>
        <v>115.04439133241237</v>
      </c>
      <c r="BF46" s="167">
        <f t="shared" si="40"/>
        <v>107.15953518796431</v>
      </c>
      <c r="BG46" s="166">
        <f t="shared" si="41"/>
        <v>1285.3512215158364</v>
      </c>
      <c r="BH46" s="94">
        <f t="shared" si="42"/>
        <v>0.93359696549307336</v>
      </c>
      <c r="BJ46" s="336">
        <f t="shared" si="43"/>
        <v>93.35969654930733</v>
      </c>
      <c r="BK46" s="337">
        <f t="shared" si="44"/>
        <v>100.11719482509864</v>
      </c>
      <c r="BL46" s="337">
        <f t="shared" si="45"/>
        <v>107.2915458336755</v>
      </c>
      <c r="BM46" s="337">
        <f t="shared" si="46"/>
        <v>86.956357133024255</v>
      </c>
      <c r="BN46" s="337">
        <f t="shared" si="47"/>
        <v>85.21515872552753</v>
      </c>
      <c r="BO46" s="337">
        <f t="shared" si="48"/>
        <v>104.12074434971416</v>
      </c>
      <c r="BP46" s="337">
        <f t="shared" si="49"/>
        <v>109.31911064893436</v>
      </c>
      <c r="BQ46" s="337">
        <f t="shared" si="50"/>
        <v>85.931816083478296</v>
      </c>
      <c r="BR46" s="337">
        <f t="shared" si="51"/>
        <v>111.11827130860351</v>
      </c>
      <c r="BS46" s="337">
        <f t="shared" si="52"/>
        <v>109.12119302256703</v>
      </c>
      <c r="BT46" s="337">
        <f t="shared" si="53"/>
        <v>107.40509464493782</v>
      </c>
      <c r="BU46" s="338">
        <f t="shared" si="54"/>
        <v>100.0438168751317</v>
      </c>
      <c r="BV46" s="392">
        <f t="shared" si="55"/>
        <v>1200.0000000000002</v>
      </c>
    </row>
    <row r="47" spans="1:74" x14ac:dyDescent="0.55000000000000004">
      <c r="A47" s="160">
        <v>4</v>
      </c>
      <c r="B47" s="98">
        <v>2021</v>
      </c>
      <c r="C47" s="165">
        <v>-10.905892700087961</v>
      </c>
      <c r="D47" s="166">
        <v>1.7769002961500524</v>
      </c>
      <c r="E47" s="166">
        <v>24.345295829291945</v>
      </c>
      <c r="F47" s="166">
        <v>-17.160686427457083</v>
      </c>
      <c r="G47" s="166">
        <v>-29.472693032015062</v>
      </c>
      <c r="H47" s="166">
        <v>49.532710280373827</v>
      </c>
      <c r="I47" s="166">
        <v>-2.6785714285714302</v>
      </c>
      <c r="J47" s="166">
        <v>-34.678899082568805</v>
      </c>
      <c r="K47" s="166">
        <v>-15.58988764044944</v>
      </c>
      <c r="L47" s="166">
        <v>20.798668885191329</v>
      </c>
      <c r="M47" s="166">
        <v>56.887052341597808</v>
      </c>
      <c r="N47" s="167">
        <v>-7.0237050043898126</v>
      </c>
      <c r="O47" s="167">
        <v>1158.4000000000001</v>
      </c>
      <c r="Q47" s="165">
        <f t="shared" si="4"/>
        <v>-1.0030127855009821</v>
      </c>
      <c r="R47" s="166">
        <f t="shared" si="5"/>
        <v>7.8320867220279853</v>
      </c>
      <c r="S47" s="166">
        <f t="shared" si="6"/>
        <v>7.8039022045074358</v>
      </c>
      <c r="T47" s="166">
        <f t="shared" si="7"/>
        <v>-19.467176642082769</v>
      </c>
      <c r="U47" s="166">
        <f t="shared" si="8"/>
        <v>-6.3953096593218763</v>
      </c>
      <c r="V47" s="166">
        <f t="shared" si="9"/>
        <v>24.818924823299746</v>
      </c>
      <c r="W47" s="166">
        <f t="shared" si="10"/>
        <v>4.3067594697954616</v>
      </c>
      <c r="X47" s="166">
        <f t="shared" si="11"/>
        <v>-21.61910524225987</v>
      </c>
      <c r="Y47" s="166">
        <f t="shared" si="12"/>
        <v>25.685493600956498</v>
      </c>
      <c r="Z47" s="166">
        <f t="shared" si="13"/>
        <v>-0.14120750219531503</v>
      </c>
      <c r="AA47" s="166">
        <f t="shared" si="14"/>
        <v>-0.81250464982010762</v>
      </c>
      <c r="AB47" s="167">
        <f t="shared" si="15"/>
        <v>-6.3355288499236604</v>
      </c>
      <c r="AC47" s="167">
        <f t="shared" si="1"/>
        <v>14.673321489482548</v>
      </c>
      <c r="AE47" s="165">
        <v>100</v>
      </c>
      <c r="AF47" s="166">
        <f t="shared" si="16"/>
        <v>107.83208672202798</v>
      </c>
      <c r="AG47" s="166">
        <f t="shared" si="17"/>
        <v>116.24719731489469</v>
      </c>
      <c r="AH47" s="166">
        <f t="shared" si="18"/>
        <v>93.61715007213364</v>
      </c>
      <c r="AI47" s="166">
        <f t="shared" si="19"/>
        <v>87.630043430788604</v>
      </c>
      <c r="AJ47" s="166">
        <f t="shared" si="20"/>
        <v>109.37887803250095</v>
      </c>
      <c r="AK47" s="166">
        <f t="shared" si="21"/>
        <v>114.0895632201217</v>
      </c>
      <c r="AL47" s="166">
        <f t="shared" si="22"/>
        <v>89.424420477128976</v>
      </c>
      <c r="AM47" s="166">
        <f t="shared" si="23"/>
        <v>112.39352427647438</v>
      </c>
      <c r="AN47" s="166">
        <f t="shared" si="24"/>
        <v>112.23481618821428</v>
      </c>
      <c r="AO47" s="166">
        <f t="shared" si="25"/>
        <v>111.32290308796799</v>
      </c>
      <c r="AP47" s="166">
        <f t="shared" si="26"/>
        <v>104.27000844625722</v>
      </c>
      <c r="AQ47" s="183">
        <f t="shared" si="27"/>
        <v>103.22416693009831</v>
      </c>
      <c r="AR47" s="184">
        <f t="shared" si="28"/>
        <v>1.032241669300983</v>
      </c>
      <c r="AS47" s="176">
        <f t="shared" si="29"/>
        <v>1.0026479007900637</v>
      </c>
      <c r="AU47" s="165">
        <v>100</v>
      </c>
      <c r="AV47" s="166">
        <f t="shared" si="30"/>
        <v>107.35851911148507</v>
      </c>
      <c r="AW47" s="166">
        <f t="shared" si="31"/>
        <v>115.22839066405442</v>
      </c>
      <c r="AX47" s="166">
        <f t="shared" si="32"/>
        <v>92.389139913137043</v>
      </c>
      <c r="AY47" s="166">
        <f t="shared" si="33"/>
        <v>86.100770461109775</v>
      </c>
      <c r="AZ47" s="166">
        <f t="shared" si="34"/>
        <v>106.99807827893372</v>
      </c>
      <c r="BA47" s="166">
        <f t="shared" si="35"/>
        <v>111.11608559003352</v>
      </c>
      <c r="BB47" s="166">
        <f t="shared" si="36"/>
        <v>86.711291183121887</v>
      </c>
      <c r="BC47" s="166">
        <f t="shared" si="37"/>
        <v>108.50488998076906</v>
      </c>
      <c r="BD47" s="166">
        <f t="shared" si="38"/>
        <v>107.87582345163332</v>
      </c>
      <c r="BE47" s="166">
        <f t="shared" si="39"/>
        <v>106.52941699984454</v>
      </c>
      <c r="BF47" s="167">
        <f t="shared" si="40"/>
        <v>99.342008953607007</v>
      </c>
      <c r="BG47" s="166">
        <f t="shared" si="41"/>
        <v>1228.1544145877294</v>
      </c>
      <c r="BH47" s="94">
        <f t="shared" si="42"/>
        <v>0.97707583488418237</v>
      </c>
      <c r="BJ47" s="336">
        <f t="shared" si="43"/>
        <v>97.707583488418237</v>
      </c>
      <c r="BK47" s="337">
        <f t="shared" si="44"/>
        <v>104.89741469278371</v>
      </c>
      <c r="BL47" s="337">
        <f t="shared" si="45"/>
        <v>112.5868760104417</v>
      </c>
      <c r="BM47" s="337">
        <f t="shared" si="46"/>
        <v>90.27119601485991</v>
      </c>
      <c r="BN47" s="337">
        <f t="shared" si="47"/>
        <v>84.126982182460182</v>
      </c>
      <c r="BO47" s="337">
        <f t="shared" si="48"/>
        <v>104.54523666539227</v>
      </c>
      <c r="BP47" s="337">
        <f t="shared" si="49"/>
        <v>108.56884209694427</v>
      </c>
      <c r="BQ47" s="337">
        <f t="shared" si="50"/>
        <v>84.723507226634254</v>
      </c>
      <c r="BR47" s="337">
        <f t="shared" si="51"/>
        <v>106.01750596697629</v>
      </c>
      <c r="BS47" s="337">
        <f t="shared" si="52"/>
        <v>105.4028602628233</v>
      </c>
      <c r="BT47" s="337">
        <f t="shared" si="53"/>
        <v>104.08731905484832</v>
      </c>
      <c r="BU47" s="338">
        <f t="shared" si="54"/>
        <v>97.064676337417481</v>
      </c>
      <c r="BV47" s="392">
        <f t="shared" si="55"/>
        <v>1200</v>
      </c>
    </row>
    <row r="48" spans="1:74" x14ac:dyDescent="0.55000000000000004">
      <c r="A48" s="160">
        <v>3</v>
      </c>
      <c r="B48" s="98">
        <v>2022</v>
      </c>
      <c r="C48" s="165">
        <v>-23.512747875354112</v>
      </c>
      <c r="D48" s="166">
        <v>22.716049382716051</v>
      </c>
      <c r="E48" s="166">
        <v>4.3259557344064392</v>
      </c>
      <c r="F48" s="166">
        <v>-18.900675024108015</v>
      </c>
      <c r="G48" s="166">
        <v>-26.159334126040424</v>
      </c>
      <c r="H48" s="166">
        <v>58.615136876006432</v>
      </c>
      <c r="I48" s="166">
        <v>5.2791878172588902</v>
      </c>
      <c r="J48" s="166">
        <v>-16.77917068466731</v>
      </c>
      <c r="K48" s="166">
        <v>28.273464658169178</v>
      </c>
      <c r="L48" s="166">
        <v>-10.29810298102981</v>
      </c>
      <c r="M48" s="166">
        <v>13.393756294058413</v>
      </c>
      <c r="N48" s="167">
        <v>-10.923623445825925</v>
      </c>
      <c r="O48" s="167">
        <v>1141.7</v>
      </c>
      <c r="Q48" s="165">
        <f t="shared" si="4"/>
        <v>-1.6971262845846677</v>
      </c>
      <c r="R48" s="166">
        <f t="shared" si="5"/>
        <v>8.4646004171955163</v>
      </c>
      <c r="S48" s="166">
        <f t="shared" si="6"/>
        <v>6.946440259459993</v>
      </c>
      <c r="T48" s="166">
        <f t="shared" si="7"/>
        <v>-19.115613867928797</v>
      </c>
      <c r="U48" s="166">
        <f t="shared" si="8"/>
        <v>-8.692293728586332</v>
      </c>
      <c r="V48" s="166">
        <f t="shared" si="9"/>
        <v>28.558345487644573</v>
      </c>
      <c r="W48" s="166">
        <f t="shared" si="10"/>
        <v>4.7147741747827423</v>
      </c>
      <c r="X48" s="166">
        <f t="shared" si="11"/>
        <v>-21.259107618783474</v>
      </c>
      <c r="Y48" s="166">
        <f t="shared" si="12"/>
        <v>25.159665463598817</v>
      </c>
      <c r="Z48" s="166">
        <f t="shared" si="13"/>
        <v>-0.14120750219531536</v>
      </c>
      <c r="AA48" s="166">
        <f t="shared" si="14"/>
        <v>-0.18415910245619962</v>
      </c>
      <c r="AB48" s="167">
        <f t="shared" si="15"/>
        <v>-6.7470401306764671</v>
      </c>
      <c r="AC48" s="167">
        <f>SUM(Q48:AB48)</f>
        <v>16.007277567470389</v>
      </c>
      <c r="AE48" s="165">
        <v>100</v>
      </c>
      <c r="AF48" s="166">
        <f t="shared" si="16"/>
        <v>108.46460041719551</v>
      </c>
      <c r="AG48" s="166">
        <f t="shared" si="17"/>
        <v>115.99902908783798</v>
      </c>
      <c r="AH48" s="166">
        <f t="shared" si="18"/>
        <v>93.825102596860475</v>
      </c>
      <c r="AI48" s="166">
        <f t="shared" si="19"/>
        <v>85.669549087993872</v>
      </c>
      <c r="AJ48" s="166">
        <f t="shared" si="20"/>
        <v>110.13535489425041</v>
      </c>
      <c r="AK48" s="166">
        <f t="shared" si="21"/>
        <v>115.32798816410985</v>
      </c>
      <c r="AL48" s="166">
        <f t="shared" si="22"/>
        <v>90.810287045723868</v>
      </c>
      <c r="AM48" s="166">
        <f t="shared" si="23"/>
        <v>113.65785147296181</v>
      </c>
      <c r="AN48" s="166">
        <f t="shared" si="24"/>
        <v>113.49735805984797</v>
      </c>
      <c r="AO48" s="166">
        <f t="shared" si="25"/>
        <v>113.28834234393345</v>
      </c>
      <c r="AP48" s="166">
        <f t="shared" si="26"/>
        <v>105.64473242261012</v>
      </c>
      <c r="AQ48" s="183">
        <f t="shared" si="27"/>
        <v>103.85180790038686</v>
      </c>
      <c r="AR48" s="184">
        <f t="shared" si="28"/>
        <v>1.0385180790038686</v>
      </c>
      <c r="AS48" s="176">
        <f t="shared" si="29"/>
        <v>1.0031545295016535</v>
      </c>
      <c r="AU48" s="165">
        <v>100</v>
      </c>
      <c r="AV48" s="166">
        <f t="shared" si="30"/>
        <v>107.98825498783854</v>
      </c>
      <c r="AW48" s="166">
        <f t="shared" si="31"/>
        <v>114.98239741795288</v>
      </c>
      <c r="AX48" s="166">
        <f t="shared" si="32"/>
        <v>92.594364649069234</v>
      </c>
      <c r="AY48" s="166">
        <f t="shared" si="33"/>
        <v>84.17448962418888</v>
      </c>
      <c r="AZ48" s="166">
        <f t="shared" si="34"/>
        <v>107.73808925660731</v>
      </c>
      <c r="BA48" s="166">
        <f t="shared" si="35"/>
        <v>112.32223388431281</v>
      </c>
      <c r="BB48" s="166">
        <f t="shared" si="36"/>
        <v>88.055110678168205</v>
      </c>
      <c r="BC48" s="166">
        <f t="shared" si="37"/>
        <v>109.72547349959443</v>
      </c>
      <c r="BD48" s="166">
        <f t="shared" si="38"/>
        <v>109.08933053143512</v>
      </c>
      <c r="BE48" s="166">
        <f t="shared" si="39"/>
        <v>108.41022582065978</v>
      </c>
      <c r="BF48" s="167">
        <f t="shared" si="40"/>
        <v>100.65176085257207</v>
      </c>
      <c r="BG48" s="166">
        <f t="shared" si="41"/>
        <v>1235.7317312023995</v>
      </c>
      <c r="BH48" s="94">
        <f t="shared" si="42"/>
        <v>0.97108455638050861</v>
      </c>
      <c r="BJ48" s="336">
        <f t="shared" si="43"/>
        <v>97.108455638050856</v>
      </c>
      <c r="BK48" s="337">
        <f t="shared" si="44"/>
        <v>104.86572668917044</v>
      </c>
      <c r="BL48" s="337">
        <f t="shared" si="45"/>
        <v>111.65763038818011</v>
      </c>
      <c r="BM48" s="337">
        <f t="shared" si="46"/>
        <v>89.916957518576453</v>
      </c>
      <c r="BN48" s="337">
        <f t="shared" si="47"/>
        <v>81.740546915261177</v>
      </c>
      <c r="BO48" s="337">
        <f t="shared" si="48"/>
        <v>104.62279461103616</v>
      </c>
      <c r="BP48" s="337">
        <f t="shared" si="49"/>
        <v>109.07438666321563</v>
      </c>
      <c r="BQ48" s="337">
        <f t="shared" si="50"/>
        <v>85.508958089945551</v>
      </c>
      <c r="BR48" s="337">
        <f t="shared" si="51"/>
        <v>106.55271275699491</v>
      </c>
      <c r="BS48" s="337">
        <f t="shared" si="52"/>
        <v>105.93496414496535</v>
      </c>
      <c r="BT48" s="337">
        <f t="shared" si="53"/>
        <v>105.27549604816616</v>
      </c>
      <c r="BU48" s="338">
        <f t="shared" si="54"/>
        <v>97.741370536436989</v>
      </c>
      <c r="BV48" s="392">
        <f t="shared" si="55"/>
        <v>1199.9999999999995</v>
      </c>
    </row>
    <row r="49" spans="1:74" x14ac:dyDescent="0.55000000000000004">
      <c r="A49" s="160">
        <v>2</v>
      </c>
      <c r="B49" s="98">
        <v>2023</v>
      </c>
      <c r="C49" s="165">
        <v>-11.365902293120634</v>
      </c>
      <c r="D49" s="166">
        <v>24.634420697412818</v>
      </c>
      <c r="E49" s="166">
        <v>17.509025270758105</v>
      </c>
      <c r="F49" s="166">
        <v>-15.975422427035324</v>
      </c>
      <c r="G49" s="166">
        <v>-10.877513711151742</v>
      </c>
      <c r="H49" s="166">
        <v>23.589743589743595</v>
      </c>
      <c r="I49" s="166">
        <v>1.9087136929460513</v>
      </c>
      <c r="J49" s="166">
        <v>-22.719869706840392</v>
      </c>
      <c r="K49" s="166">
        <v>37.197049525816638</v>
      </c>
      <c r="L49" s="166">
        <v>-4.1474654377880116</v>
      </c>
      <c r="M49" s="166">
        <v>5.0480769230769162</v>
      </c>
      <c r="N49" s="167">
        <v>-12.585812356979408</v>
      </c>
      <c r="O49" s="167"/>
      <c r="Q49" s="165">
        <f t="shared" si="4"/>
        <v>-2.2949037285086034</v>
      </c>
      <c r="R49" s="166">
        <f t="shared" si="5"/>
        <v>9.5103366295983953</v>
      </c>
      <c r="S49" s="166">
        <f t="shared" si="6"/>
        <v>8.5603564851659399</v>
      </c>
      <c r="T49" s="166">
        <f t="shared" si="7"/>
        <v>-17.824642597118817</v>
      </c>
      <c r="U49" s="166">
        <f t="shared" si="8"/>
        <v>-10.068407612574836</v>
      </c>
      <c r="V49" s="166">
        <f t="shared" si="9"/>
        <v>25.619787190595712</v>
      </c>
      <c r="W49" s="166">
        <f t="shared" si="10"/>
        <v>4.2415089216864557</v>
      </c>
      <c r="X49" s="166">
        <f t="shared" si="11"/>
        <v>-22.285275191474199</v>
      </c>
      <c r="Y49" s="166">
        <f t="shared" si="12"/>
        <v>26.384262784086541</v>
      </c>
      <c r="Z49" s="166">
        <f t="shared" si="13"/>
        <v>-0.79871050642830599</v>
      </c>
      <c r="AA49" s="166">
        <f t="shared" si="14"/>
        <v>1.2151440026955296</v>
      </c>
      <c r="AB49" s="167">
        <f t="shared" si="15"/>
        <v>-8.0245530250029642</v>
      </c>
      <c r="AC49" s="167">
        <f t="shared" ref="AC49:AC50" si="56">SUM(Q49:AB49)</f>
        <v>14.234903352720844</v>
      </c>
      <c r="AE49" s="165">
        <v>100</v>
      </c>
      <c r="AF49" s="166">
        <f t="shared" si="16"/>
        <v>109.5103366295984</v>
      </c>
      <c r="AG49" s="166">
        <f t="shared" si="17"/>
        <v>118.88481183319728</v>
      </c>
      <c r="AH49" s="166">
        <f t="shared" si="18"/>
        <v>97.694019021672645</v>
      </c>
      <c r="AI49" s="166">
        <f t="shared" si="19"/>
        <v>87.857786973464243</v>
      </c>
      <c r="AJ49" s="166">
        <f t="shared" si="20"/>
        <v>110.36676502643272</v>
      </c>
      <c r="AK49" s="166">
        <f t="shared" si="21"/>
        <v>115.04798121160559</v>
      </c>
      <c r="AL49" s="166">
        <f t="shared" si="22"/>
        <v>89.409221996363755</v>
      </c>
      <c r="AM49" s="166">
        <f t="shared" si="23"/>
        <v>112.99918608109168</v>
      </c>
      <c r="AN49" s="166">
        <f t="shared" si="24"/>
        <v>112.09664970968353</v>
      </c>
      <c r="AO49" s="166">
        <f t="shared" si="25"/>
        <v>113.45878542585336</v>
      </c>
      <c r="AP49" s="166">
        <f t="shared" si="26"/>
        <v>104.35422502783143</v>
      </c>
      <c r="AQ49" s="183">
        <f t="shared" si="27"/>
        <v>101.95939602681148</v>
      </c>
      <c r="AR49" s="184">
        <f t="shared" si="28"/>
        <v>1.0195939602681148</v>
      </c>
      <c r="AS49" s="176">
        <f t="shared" si="29"/>
        <v>1.0016183472689375</v>
      </c>
      <c r="AU49" s="165">
        <v>100</v>
      </c>
      <c r="AV49" s="166">
        <f t="shared" si="30"/>
        <v>109.02939862659828</v>
      </c>
      <c r="AW49" s="166">
        <f t="shared" si="31"/>
        <v>117.84288876083743</v>
      </c>
      <c r="AX49" s="166">
        <f t="shared" si="32"/>
        <v>96.412531091956964</v>
      </c>
      <c r="AY49" s="166">
        <f t="shared" si="33"/>
        <v>86.324539544453927</v>
      </c>
      <c r="AZ49" s="166">
        <f t="shared" si="34"/>
        <v>107.96446239082819</v>
      </c>
      <c r="BA49" s="166">
        <f t="shared" si="35"/>
        <v>112.04952465813899</v>
      </c>
      <c r="BB49" s="166">
        <f t="shared" si="36"/>
        <v>86.696553822967431</v>
      </c>
      <c r="BC49" s="166">
        <f t="shared" si="37"/>
        <v>109.08959686578406</v>
      </c>
      <c r="BD49" s="166">
        <f t="shared" si="38"/>
        <v>107.74302310365644</v>
      </c>
      <c r="BE49" s="166">
        <f t="shared" si="39"/>
        <v>108.57332974307758</v>
      </c>
      <c r="BF49" s="167">
        <f t="shared" si="40"/>
        <v>99.422245298894154</v>
      </c>
      <c r="BG49" s="166">
        <f t="shared" si="41"/>
        <v>1241.1480939071935</v>
      </c>
      <c r="BH49" s="94">
        <f t="shared" si="42"/>
        <v>0.96684674930478498</v>
      </c>
      <c r="BJ49" s="336">
        <f t="shared" si="43"/>
        <v>96.684674930478494</v>
      </c>
      <c r="BK49" s="337">
        <f t="shared" si="44"/>
        <v>105.41471964078214</v>
      </c>
      <c r="BL49" s="337">
        <f t="shared" si="45"/>
        <v>113.93601392710104</v>
      </c>
      <c r="BM49" s="337">
        <f t="shared" si="46"/>
        <v>93.216142278505103</v>
      </c>
      <c r="BN49" s="337">
        <f t="shared" si="47"/>
        <v>83.46260044378765</v>
      </c>
      <c r="BO49" s="337">
        <f t="shared" si="48"/>
        <v>104.38508950301095</v>
      </c>
      <c r="BP49" s="337">
        <f t="shared" si="49"/>
        <v>108.33471867686804</v>
      </c>
      <c r="BQ49" s="337">
        <f t="shared" si="50"/>
        <v>83.822281239663383</v>
      </c>
      <c r="BR49" s="337">
        <f t="shared" si="51"/>
        <v>105.47292211265278</v>
      </c>
      <c r="BS49" s="337">
        <f t="shared" si="52"/>
        <v>104.17099164804057</v>
      </c>
      <c r="BT49" s="337">
        <f t="shared" si="53"/>
        <v>104.97377092329108</v>
      </c>
      <c r="BU49" s="338">
        <f t="shared" si="54"/>
        <v>96.126074675818757</v>
      </c>
      <c r="BV49" s="392">
        <f t="shared" si="55"/>
        <v>1200</v>
      </c>
    </row>
    <row r="50" spans="1:74" ht="14" thickBot="1" x14ac:dyDescent="0.6">
      <c r="A50" s="162">
        <v>1</v>
      </c>
      <c r="B50" s="99">
        <v>2024</v>
      </c>
      <c r="C50" s="169">
        <v>-18.848167539267013</v>
      </c>
      <c r="D50" s="170">
        <v>9.6774193548387011</v>
      </c>
      <c r="E50" s="170">
        <v>8.4313725490195992</v>
      </c>
      <c r="F50" s="170">
        <v>-9.584086799276669</v>
      </c>
      <c r="G50" s="170">
        <v>0.40000000000000036</v>
      </c>
      <c r="H50" s="170">
        <v>5.6772908366533814</v>
      </c>
      <c r="I50" s="170">
        <v>16.682375117813386</v>
      </c>
      <c r="J50" s="170">
        <v>-34.975767366720511</v>
      </c>
      <c r="K50" s="170">
        <v>43.975155279503106</v>
      </c>
      <c r="L50" s="170">
        <v>8.3692838654011901</v>
      </c>
      <c r="M50" s="170">
        <v>-8.1210191082802474</v>
      </c>
      <c r="N50" s="171">
        <v>-9.0121317157712326</v>
      </c>
      <c r="O50" s="171"/>
      <c r="Q50" s="165">
        <f>(SUM(C39:C50)-MAX(C39:C50)-MIN(C39:C50))/10</f>
        <v>-4.0477072811151729</v>
      </c>
      <c r="R50" s="166">
        <f t="shared" si="5"/>
        <v>9.1402859229417981</v>
      </c>
      <c r="S50" s="166">
        <f t="shared" si="6"/>
        <v>9.0421368079145061</v>
      </c>
      <c r="T50" s="166">
        <f t="shared" si="7"/>
        <v>-16.932517469217299</v>
      </c>
      <c r="U50" s="166">
        <f t="shared" si="8"/>
        <v>-9.6353945121381539</v>
      </c>
      <c r="V50" s="166">
        <f t="shared" si="9"/>
        <v>24.823879910624687</v>
      </c>
      <c r="W50" s="166">
        <f t="shared" si="10"/>
        <v>5.4217464334677938</v>
      </c>
      <c r="X50" s="166">
        <f t="shared" si="11"/>
        <v>-23.678413002095688</v>
      </c>
      <c r="Y50" s="166">
        <f t="shared" si="12"/>
        <v>30.290921719159087</v>
      </c>
      <c r="Z50" s="166">
        <f t="shared" si="13"/>
        <v>-0.27370872539277363</v>
      </c>
      <c r="AA50" s="166">
        <f t="shared" si="14"/>
        <v>0.83898515236572524</v>
      </c>
      <c r="AB50" s="167">
        <f t="shared" si="15"/>
        <v>-8.1443708477428789</v>
      </c>
      <c r="AC50" s="167">
        <f t="shared" si="56"/>
        <v>16.84584410877163</v>
      </c>
      <c r="AE50" s="169">
        <v>100</v>
      </c>
      <c r="AF50" s="170">
        <f t="shared" si="16"/>
        <v>109.1402859229418</v>
      </c>
      <c r="AG50" s="170">
        <f t="shared" si="17"/>
        <v>119.00889988864324</v>
      </c>
      <c r="AH50" s="170">
        <f t="shared" si="18"/>
        <v>98.85769712507539</v>
      </c>
      <c r="AI50" s="170">
        <f t="shared" si="19"/>
        <v>89.332368001459727</v>
      </c>
      <c r="AJ50" s="170">
        <f t="shared" si="20"/>
        <v>111.50812775545941</v>
      </c>
      <c r="AK50" s="170">
        <f t="shared" si="21"/>
        <v>117.55381569506773</v>
      </c>
      <c r="AL50" s="170">
        <f t="shared" si="22"/>
        <v>89.718937715067227</v>
      </c>
      <c r="AM50" s="170">
        <f t="shared" si="23"/>
        <v>116.89563090559933</v>
      </c>
      <c r="AN50" s="170">
        <f t="shared" si="24"/>
        <v>116.57567736420776</v>
      </c>
      <c r="AO50" s="170">
        <f t="shared" si="25"/>
        <v>117.55372998856323</v>
      </c>
      <c r="AP50" s="170">
        <f t="shared" si="26"/>
        <v>107.97971827294032</v>
      </c>
      <c r="AQ50" s="185">
        <f t="shared" si="27"/>
        <v>103.60901535427885</v>
      </c>
      <c r="AR50" s="186">
        <f t="shared" si="28"/>
        <v>1.0360901535427884</v>
      </c>
      <c r="AS50" s="179">
        <f t="shared" si="29"/>
        <v>1.0029588822800848</v>
      </c>
      <c r="AU50" s="169">
        <v>100</v>
      </c>
      <c r="AV50" s="170">
        <f t="shared" si="30"/>
        <v>108.66097307655561</v>
      </c>
      <c r="AW50" s="170">
        <f t="shared" si="31"/>
        <v>117.96588929125829</v>
      </c>
      <c r="AX50" s="170">
        <f t="shared" si="32"/>
        <v>97.560944807032584</v>
      </c>
      <c r="AY50" s="170">
        <f t="shared" si="33"/>
        <v>87.773386967632746</v>
      </c>
      <c r="AZ50" s="170">
        <f t="shared" si="34"/>
        <v>109.08098160204891</v>
      </c>
      <c r="BA50" s="170">
        <f t="shared" si="35"/>
        <v>114.49005042649191</v>
      </c>
      <c r="BB50" s="170">
        <f t="shared" si="36"/>
        <v>86.996872793168151</v>
      </c>
      <c r="BC50" s="170">
        <f t="shared" si="37"/>
        <v>112.85123099658455</v>
      </c>
      <c r="BD50" s="170">
        <f t="shared" si="38"/>
        <v>112.04809360588067</v>
      </c>
      <c r="BE50" s="170">
        <f t="shared" si="39"/>
        <v>112.49194886647085</v>
      </c>
      <c r="BF50" s="171">
        <f t="shared" si="40"/>
        <v>102.87639081766511</v>
      </c>
      <c r="BG50" s="170">
        <f t="shared" si="41"/>
        <v>1262.7967632507896</v>
      </c>
      <c r="BH50" s="100">
        <f t="shared" si="42"/>
        <v>0.9502716786435742</v>
      </c>
      <c r="BJ50" s="339">
        <f t="shared" si="43"/>
        <v>95.027167864357423</v>
      </c>
      <c r="BK50" s="340">
        <f t="shared" si="44"/>
        <v>103.25744528850272</v>
      </c>
      <c r="BL50" s="340">
        <f t="shared" si="45"/>
        <v>112.09964363948605</v>
      </c>
      <c r="BM50" s="340">
        <f t="shared" si="46"/>
        <v>92.709402791831948</v>
      </c>
      <c r="BN50" s="340">
        <f t="shared" si="47"/>
        <v>83.408563773964389</v>
      </c>
      <c r="BO50" s="340">
        <f t="shared" si="48"/>
        <v>103.65656749506785</v>
      </c>
      <c r="BP50" s="340">
        <f t="shared" si="49"/>
        <v>108.79665240676992</v>
      </c>
      <c r="BQ50" s="340">
        <f t="shared" si="50"/>
        <v>82.670664345905394</v>
      </c>
      <c r="BR50" s="340">
        <f t="shared" si="51"/>
        <v>107.23932871611815</v>
      </c>
      <c r="BS50" s="340">
        <f t="shared" si="52"/>
        <v>106.47612999967255</v>
      </c>
      <c r="BT50" s="340">
        <f t="shared" si="53"/>
        <v>106.89791308322837</v>
      </c>
      <c r="BU50" s="341">
        <f t="shared" si="54"/>
        <v>97.760520595095002</v>
      </c>
      <c r="BV50" s="392">
        <f t="shared" si="55"/>
        <v>1199.9999999999998</v>
      </c>
    </row>
    <row r="51" spans="1:74" x14ac:dyDescent="0.55000000000000004">
      <c r="Q51" s="181"/>
      <c r="R51" s="181"/>
      <c r="S51" s="181"/>
      <c r="T51" s="181"/>
      <c r="U51" s="181"/>
      <c r="V51" s="181"/>
      <c r="W51" s="181"/>
      <c r="X51" s="181"/>
      <c r="Y51" s="181"/>
      <c r="Z51" s="181"/>
      <c r="AA51" s="181"/>
      <c r="AB51" s="181"/>
      <c r="AC51" s="181"/>
      <c r="AU51" s="166"/>
      <c r="AV51" s="166"/>
      <c r="AW51" s="166"/>
      <c r="AX51" s="166"/>
      <c r="AY51" s="166"/>
      <c r="AZ51" s="166"/>
      <c r="BA51" s="166"/>
      <c r="BB51" s="166"/>
      <c r="BC51" s="166"/>
      <c r="BD51" s="166"/>
      <c r="BE51" s="166"/>
      <c r="BF51" s="166"/>
      <c r="BG51" s="166"/>
      <c r="BH51" s="149"/>
      <c r="BI51" s="149"/>
      <c r="BJ51" s="166"/>
      <c r="BK51" s="166"/>
      <c r="BL51" s="166"/>
      <c r="BM51" s="166"/>
      <c r="BN51" s="166"/>
      <c r="BO51" s="166"/>
      <c r="BP51" s="166"/>
      <c r="BQ51" s="166"/>
      <c r="BR51" s="166"/>
      <c r="BS51" s="166"/>
      <c r="BT51" s="166"/>
      <c r="BU51" s="166"/>
    </row>
    <row r="52" spans="1:74" x14ac:dyDescent="0.55000000000000004">
      <c r="Q52" s="166"/>
      <c r="R52" s="166"/>
      <c r="S52" s="166"/>
      <c r="T52" s="166"/>
      <c r="U52" s="166"/>
      <c r="V52" s="166"/>
      <c r="W52" s="166"/>
      <c r="X52" s="166"/>
      <c r="Y52" s="166"/>
      <c r="Z52" s="166"/>
      <c r="AA52" s="166"/>
      <c r="AB52" s="166"/>
      <c r="AC52" s="166"/>
      <c r="AK52" s="141"/>
      <c r="AS52" s="92"/>
      <c r="AU52" s="166"/>
      <c r="AV52" s="166"/>
      <c r="AW52" s="166"/>
      <c r="AX52" s="166"/>
      <c r="AY52" s="166"/>
      <c r="AZ52" s="166"/>
      <c r="BA52" s="166"/>
      <c r="BB52" s="166"/>
      <c r="BC52" s="166"/>
      <c r="BD52" s="166"/>
      <c r="BE52" s="166"/>
      <c r="BF52" s="166"/>
      <c r="BG52" s="166"/>
      <c r="BH52" s="149"/>
      <c r="BI52" s="149"/>
      <c r="BJ52" s="166"/>
      <c r="BK52" s="166"/>
      <c r="BL52" s="166"/>
      <c r="BM52" s="166"/>
      <c r="BN52" s="166"/>
      <c r="BO52" s="166"/>
      <c r="BP52" s="166"/>
      <c r="BQ52" s="166"/>
      <c r="BR52" s="166"/>
      <c r="BS52" s="166"/>
      <c r="BT52" s="166"/>
      <c r="BU52" s="166"/>
    </row>
    <row r="53" spans="1:74" ht="26.5" customHeight="1" thickBot="1" x14ac:dyDescent="0.45">
      <c r="A53" s="37"/>
      <c r="C53" s="60" t="s">
        <v>30</v>
      </c>
      <c r="Q53" s="60" t="s">
        <v>38</v>
      </c>
      <c r="AE53" s="60" t="s">
        <v>31</v>
      </c>
      <c r="AU53" s="60" t="s">
        <v>31</v>
      </c>
      <c r="BJ53" s="60" t="s">
        <v>31</v>
      </c>
    </row>
    <row r="54" spans="1:74" ht="24" customHeight="1" thickBot="1" x14ac:dyDescent="0.6">
      <c r="A54" s="159"/>
      <c r="B54" s="144"/>
      <c r="C54" s="143">
        <v>1</v>
      </c>
      <c r="D54" s="143">
        <v>2</v>
      </c>
      <c r="E54" s="143">
        <v>3</v>
      </c>
      <c r="F54" s="143">
        <v>4</v>
      </c>
      <c r="G54" s="143">
        <v>5</v>
      </c>
      <c r="H54" s="143">
        <v>6</v>
      </c>
      <c r="I54" s="143">
        <v>7</v>
      </c>
      <c r="J54" s="143">
        <v>8</v>
      </c>
      <c r="K54" s="143">
        <v>9</v>
      </c>
      <c r="L54" s="143">
        <v>10</v>
      </c>
      <c r="M54" s="143">
        <v>11</v>
      </c>
      <c r="N54" s="144">
        <v>12</v>
      </c>
      <c r="O54" s="151" t="s">
        <v>10</v>
      </c>
      <c r="Q54" s="142">
        <v>1</v>
      </c>
      <c r="R54" s="143">
        <v>2</v>
      </c>
      <c r="S54" s="143">
        <v>3</v>
      </c>
      <c r="T54" s="143">
        <v>4</v>
      </c>
      <c r="U54" s="143">
        <v>5</v>
      </c>
      <c r="V54" s="143">
        <v>6</v>
      </c>
      <c r="W54" s="143">
        <v>7</v>
      </c>
      <c r="X54" s="143">
        <v>8</v>
      </c>
      <c r="Y54" s="143">
        <v>9</v>
      </c>
      <c r="Z54" s="143">
        <v>10</v>
      </c>
      <c r="AA54" s="143">
        <v>11</v>
      </c>
      <c r="AB54" s="144">
        <v>12</v>
      </c>
      <c r="AC54" s="151"/>
      <c r="AE54" s="142">
        <v>1</v>
      </c>
      <c r="AF54" s="143">
        <v>2</v>
      </c>
      <c r="AG54" s="143">
        <v>3</v>
      </c>
      <c r="AH54" s="143">
        <v>4</v>
      </c>
      <c r="AI54" s="143">
        <v>5</v>
      </c>
      <c r="AJ54" s="143">
        <v>6</v>
      </c>
      <c r="AK54" s="143">
        <v>7</v>
      </c>
      <c r="AL54" s="143">
        <v>8</v>
      </c>
      <c r="AM54" s="143">
        <v>9</v>
      </c>
      <c r="AN54" s="143">
        <v>10</v>
      </c>
      <c r="AO54" s="143">
        <v>11</v>
      </c>
      <c r="AP54" s="143">
        <v>12</v>
      </c>
      <c r="AQ54" s="144">
        <v>1</v>
      </c>
      <c r="AR54" s="159"/>
      <c r="AS54" s="173"/>
      <c r="AU54" s="142">
        <v>1</v>
      </c>
      <c r="AV54" s="143">
        <v>2</v>
      </c>
      <c r="AW54" s="143">
        <v>3</v>
      </c>
      <c r="AX54" s="143">
        <v>4</v>
      </c>
      <c r="AY54" s="143">
        <v>5</v>
      </c>
      <c r="AZ54" s="143">
        <v>6</v>
      </c>
      <c r="BA54" s="143">
        <v>7</v>
      </c>
      <c r="BB54" s="143">
        <v>8</v>
      </c>
      <c r="BC54" s="143">
        <v>9</v>
      </c>
      <c r="BD54" s="143">
        <v>10</v>
      </c>
      <c r="BE54" s="143">
        <v>11</v>
      </c>
      <c r="BF54" s="144">
        <v>12</v>
      </c>
      <c r="BG54" s="172"/>
      <c r="BH54" s="151"/>
      <c r="BJ54" s="142">
        <v>1</v>
      </c>
      <c r="BK54" s="143">
        <v>2</v>
      </c>
      <c r="BL54" s="143">
        <v>3</v>
      </c>
      <c r="BM54" s="143">
        <v>4</v>
      </c>
      <c r="BN54" s="143">
        <v>5</v>
      </c>
      <c r="BO54" s="143">
        <v>6</v>
      </c>
      <c r="BP54" s="143">
        <v>7</v>
      </c>
      <c r="BQ54" s="143">
        <v>8</v>
      </c>
      <c r="BR54" s="143">
        <v>9</v>
      </c>
      <c r="BS54" s="143">
        <v>10</v>
      </c>
      <c r="BT54" s="143">
        <v>11</v>
      </c>
      <c r="BU54" s="144">
        <v>12</v>
      </c>
    </row>
    <row r="55" spans="1:74" x14ac:dyDescent="0.55000000000000004">
      <c r="A55" s="160"/>
      <c r="B55" s="145">
        <v>1978</v>
      </c>
      <c r="C55" s="146"/>
      <c r="D55" s="147">
        <v>3.0991735537190035</v>
      </c>
      <c r="E55" s="147">
        <v>20.641282565130268</v>
      </c>
      <c r="F55" s="147">
        <v>-9.1362126245847168</v>
      </c>
      <c r="G55" s="147">
        <v>2.3765996343692919</v>
      </c>
      <c r="H55" s="147">
        <v>5.7142857142857162</v>
      </c>
      <c r="I55" s="147">
        <v>-5.7432432432432563</v>
      </c>
      <c r="J55" s="147">
        <v>-17.741935483870964</v>
      </c>
      <c r="K55" s="147">
        <v>25.272331154684103</v>
      </c>
      <c r="L55" s="147">
        <v>1.7391304347825987</v>
      </c>
      <c r="M55" s="147">
        <v>1.1965811965811923</v>
      </c>
      <c r="N55" s="148">
        <v>-8.6148648648648685</v>
      </c>
      <c r="O55" s="94">
        <v>659.4</v>
      </c>
      <c r="Q55" s="160"/>
      <c r="R55" s="149"/>
      <c r="S55" s="149"/>
      <c r="T55" s="149"/>
      <c r="U55" s="149"/>
      <c r="V55" s="149"/>
      <c r="W55" s="149"/>
      <c r="X55" s="149"/>
      <c r="Y55" s="149"/>
      <c r="Z55" s="149"/>
      <c r="AA55" s="149"/>
      <c r="AB55" s="149"/>
      <c r="AC55" s="94"/>
      <c r="AE55" s="160"/>
      <c r="AF55" s="149"/>
      <c r="AG55" s="149"/>
      <c r="AH55" s="149"/>
      <c r="AI55" s="149"/>
      <c r="AJ55" s="149"/>
      <c r="AK55" s="149"/>
      <c r="AL55" s="149"/>
      <c r="AM55" s="149"/>
      <c r="AN55" s="149"/>
      <c r="AO55" s="149"/>
      <c r="AP55" s="149"/>
      <c r="AQ55" s="94"/>
      <c r="AR55" s="149"/>
      <c r="AS55" s="176"/>
      <c r="AU55" s="160"/>
      <c r="AV55" s="149"/>
      <c r="AW55" s="149"/>
      <c r="AX55" s="149"/>
      <c r="AY55" s="149"/>
      <c r="AZ55" s="149"/>
      <c r="BA55" s="149"/>
      <c r="BB55" s="149"/>
      <c r="BC55" s="149"/>
      <c r="BD55" s="149"/>
      <c r="BE55" s="149"/>
      <c r="BF55" s="149"/>
      <c r="BG55" s="149"/>
      <c r="BH55" s="94"/>
      <c r="BJ55" s="160"/>
      <c r="BK55" s="149"/>
      <c r="BL55" s="149"/>
      <c r="BM55" s="149"/>
      <c r="BN55" s="149"/>
      <c r="BO55" s="149"/>
      <c r="BP55" s="149"/>
      <c r="BQ55" s="149"/>
      <c r="BR55" s="149"/>
      <c r="BS55" s="149"/>
      <c r="BT55" s="149"/>
      <c r="BU55" s="94"/>
    </row>
    <row r="56" spans="1:74" x14ac:dyDescent="0.55000000000000004">
      <c r="A56" s="160">
        <v>12</v>
      </c>
      <c r="B56" s="145">
        <v>1979</v>
      </c>
      <c r="C56" s="146">
        <v>-7.578558225508325</v>
      </c>
      <c r="D56" s="147">
        <v>8.4000000000000075</v>
      </c>
      <c r="E56" s="147">
        <v>8.1180811808118101</v>
      </c>
      <c r="F56" s="147">
        <v>-3.5836177474402708</v>
      </c>
      <c r="G56" s="147">
        <v>8.8495575221238845</v>
      </c>
      <c r="H56" s="147">
        <v>0.65040650406504863</v>
      </c>
      <c r="I56" s="147">
        <v>0.1615508885298933</v>
      </c>
      <c r="J56" s="147">
        <v>-19.516129032258068</v>
      </c>
      <c r="K56" s="147">
        <v>19.038076152304619</v>
      </c>
      <c r="L56" s="147">
        <v>13.973063973063971</v>
      </c>
      <c r="M56" s="147">
        <v>-0.59084194977844229</v>
      </c>
      <c r="N56" s="148">
        <v>-7.8751857355126242</v>
      </c>
      <c r="O56" s="94">
        <v>711</v>
      </c>
      <c r="Q56" s="160"/>
      <c r="R56" s="149"/>
      <c r="S56" s="149"/>
      <c r="T56" s="149"/>
      <c r="U56" s="149"/>
      <c r="V56" s="149"/>
      <c r="W56" s="149"/>
      <c r="X56" s="149"/>
      <c r="Y56" s="149"/>
      <c r="Z56" s="149"/>
      <c r="AA56" s="149"/>
      <c r="AB56" s="149"/>
      <c r="AC56" s="94"/>
      <c r="AE56" s="160"/>
      <c r="AF56" s="149"/>
      <c r="AG56" s="149"/>
      <c r="AH56" s="149"/>
      <c r="AI56" s="149"/>
      <c r="AJ56" s="149"/>
      <c r="AK56" s="149"/>
      <c r="AL56" s="149"/>
      <c r="AM56" s="149"/>
      <c r="AN56" s="149"/>
      <c r="AO56" s="149"/>
      <c r="AP56" s="149"/>
      <c r="AQ56" s="94"/>
      <c r="AR56" s="149"/>
      <c r="AS56" s="176"/>
      <c r="AU56" s="160"/>
      <c r="AV56" s="149"/>
      <c r="AW56" s="149"/>
      <c r="AX56" s="149"/>
      <c r="AY56" s="149"/>
      <c r="AZ56" s="149"/>
      <c r="BA56" s="149"/>
      <c r="BB56" s="149"/>
      <c r="BC56" s="149"/>
      <c r="BD56" s="149"/>
      <c r="BE56" s="149"/>
      <c r="BF56" s="149"/>
      <c r="BG56" s="149"/>
      <c r="BH56" s="94"/>
      <c r="BJ56" s="160"/>
      <c r="BK56" s="149"/>
      <c r="BL56" s="149"/>
      <c r="BM56" s="149"/>
      <c r="BN56" s="149"/>
      <c r="BO56" s="149"/>
      <c r="BP56" s="149"/>
      <c r="BQ56" s="149"/>
      <c r="BR56" s="149"/>
      <c r="BS56" s="149"/>
      <c r="BT56" s="149"/>
      <c r="BU56" s="94"/>
    </row>
    <row r="57" spans="1:74" x14ac:dyDescent="0.55000000000000004">
      <c r="A57" s="160">
        <v>11</v>
      </c>
      <c r="B57" s="145">
        <v>1980</v>
      </c>
      <c r="C57" s="146">
        <v>-8.387096774193548</v>
      </c>
      <c r="D57" s="147">
        <v>17.42957746478875</v>
      </c>
      <c r="E57" s="147">
        <v>1.0494752623688264</v>
      </c>
      <c r="F57" s="147">
        <v>4.8961424332344183</v>
      </c>
      <c r="G57" s="147">
        <v>-5.9405940594059459</v>
      </c>
      <c r="H57" s="147">
        <v>7.3684210526315796</v>
      </c>
      <c r="I57" s="147">
        <v>6.4425770308123242</v>
      </c>
      <c r="J57" s="147">
        <v>-32.10526315789474</v>
      </c>
      <c r="K57" s="147">
        <v>43.604651162790688</v>
      </c>
      <c r="L57" s="147">
        <v>-0.94466936572198401</v>
      </c>
      <c r="M57" s="147">
        <v>-11.716621253406</v>
      </c>
      <c r="N57" s="148">
        <v>4.1666666666666741</v>
      </c>
      <c r="O57" s="94">
        <v>806.9</v>
      </c>
      <c r="Q57" s="160"/>
      <c r="R57" s="149"/>
      <c r="S57" s="149"/>
      <c r="T57" s="149"/>
      <c r="U57" s="149"/>
      <c r="V57" s="149"/>
      <c r="W57" s="149"/>
      <c r="X57" s="149"/>
      <c r="Y57" s="149"/>
      <c r="Z57" s="149"/>
      <c r="AA57" s="149"/>
      <c r="AB57" s="149"/>
      <c r="AC57" s="94"/>
      <c r="AE57" s="160"/>
      <c r="AF57" s="149"/>
      <c r="AG57" s="149"/>
      <c r="AH57" s="149"/>
      <c r="AI57" s="149"/>
      <c r="AJ57" s="149"/>
      <c r="AK57" s="149"/>
      <c r="AL57" s="149"/>
      <c r="AM57" s="149"/>
      <c r="AN57" s="149"/>
      <c r="AO57" s="149"/>
      <c r="AP57" s="149"/>
      <c r="AQ57" s="94"/>
      <c r="AR57" s="149"/>
      <c r="AS57" s="176"/>
      <c r="AU57" s="160"/>
      <c r="AV57" s="149"/>
      <c r="AW57" s="149"/>
      <c r="AX57" s="149"/>
      <c r="AY57" s="149"/>
      <c r="AZ57" s="149"/>
      <c r="BA57" s="149"/>
      <c r="BB57" s="149"/>
      <c r="BC57" s="149"/>
      <c r="BD57" s="149"/>
      <c r="BE57" s="149"/>
      <c r="BF57" s="149"/>
      <c r="BG57" s="149"/>
      <c r="BH57" s="94"/>
      <c r="BJ57" s="160"/>
      <c r="BK57" s="149"/>
      <c r="BL57" s="149"/>
      <c r="BM57" s="149"/>
      <c r="BN57" s="149"/>
      <c r="BO57" s="149"/>
      <c r="BP57" s="149"/>
      <c r="BQ57" s="149"/>
      <c r="BR57" s="149"/>
      <c r="BS57" s="149"/>
      <c r="BT57" s="149"/>
      <c r="BU57" s="94"/>
    </row>
    <row r="58" spans="1:74" x14ac:dyDescent="0.55000000000000004">
      <c r="A58" s="160">
        <v>10</v>
      </c>
      <c r="B58" s="145">
        <v>1981</v>
      </c>
      <c r="C58" s="146">
        <v>-8.2962962962963012</v>
      </c>
      <c r="D58" s="147">
        <v>3.3925686591276261</v>
      </c>
      <c r="E58" s="147">
        <v>11.093749999999991</v>
      </c>
      <c r="F58" s="147">
        <v>1.6877637130801704</v>
      </c>
      <c r="G58" s="147">
        <v>-9.1286307053941798</v>
      </c>
      <c r="H58" s="147">
        <v>10.806697108066965</v>
      </c>
      <c r="I58" s="147">
        <v>0</v>
      </c>
      <c r="J58" s="147">
        <v>-35.027472527472526</v>
      </c>
      <c r="K58" s="147">
        <v>47.568710359408037</v>
      </c>
      <c r="L58" s="147">
        <v>1.4326647564469885</v>
      </c>
      <c r="M58" s="147">
        <v>-2.6836158192090287</v>
      </c>
      <c r="N58" s="148">
        <v>-2.3222060957910129</v>
      </c>
      <c r="O58" s="94">
        <v>804.69999999999982</v>
      </c>
      <c r="Q58" s="160"/>
      <c r="R58" s="149"/>
      <c r="S58" s="149"/>
      <c r="T58" s="149"/>
      <c r="U58" s="149"/>
      <c r="V58" s="149"/>
      <c r="W58" s="149"/>
      <c r="X58" s="149"/>
      <c r="Y58" s="149"/>
      <c r="Z58" s="149"/>
      <c r="AA58" s="149"/>
      <c r="AB58" s="149"/>
      <c r="AC58" s="94"/>
      <c r="AE58" s="160"/>
      <c r="AF58" s="149"/>
      <c r="AG58" s="149"/>
      <c r="AH58" s="149"/>
      <c r="AI58" s="149"/>
      <c r="AJ58" s="149"/>
      <c r="AK58" s="149"/>
      <c r="AL58" s="149"/>
      <c r="AM58" s="149"/>
      <c r="AN58" s="149"/>
      <c r="AO58" s="149"/>
      <c r="AP58" s="149"/>
      <c r="AQ58" s="94"/>
      <c r="AR58" s="149"/>
      <c r="AS58" s="176"/>
      <c r="AU58" s="160"/>
      <c r="AV58" s="149"/>
      <c r="AW58" s="149"/>
      <c r="AX58" s="149"/>
      <c r="AY58" s="149"/>
      <c r="AZ58" s="149"/>
      <c r="BA58" s="149"/>
      <c r="BB58" s="149"/>
      <c r="BC58" s="149"/>
      <c r="BD58" s="149"/>
      <c r="BE58" s="149"/>
      <c r="BF58" s="149"/>
      <c r="BG58" s="149"/>
      <c r="BH58" s="94"/>
      <c r="BJ58" s="160"/>
      <c r="BK58" s="149"/>
      <c r="BL58" s="149"/>
      <c r="BM58" s="149"/>
      <c r="BN58" s="149"/>
      <c r="BO58" s="149"/>
      <c r="BP58" s="149"/>
      <c r="BQ58" s="149"/>
      <c r="BR58" s="149"/>
      <c r="BS58" s="149"/>
      <c r="BT58" s="149"/>
      <c r="BU58" s="94"/>
    </row>
    <row r="59" spans="1:74" ht="14" thickBot="1" x14ac:dyDescent="0.6">
      <c r="A59" s="160">
        <v>9</v>
      </c>
      <c r="B59" s="145">
        <v>1982</v>
      </c>
      <c r="C59" s="146">
        <v>-13.075780089153044</v>
      </c>
      <c r="D59" s="147">
        <v>11.282051282051263</v>
      </c>
      <c r="E59" s="147">
        <v>13.671274961597547</v>
      </c>
      <c r="F59" s="147">
        <v>-5.5405405405405279</v>
      </c>
      <c r="G59" s="147">
        <v>-8.4406294706724001</v>
      </c>
      <c r="H59" s="147">
        <v>13.593750000000004</v>
      </c>
      <c r="I59" s="147">
        <v>-0.27510316368638543</v>
      </c>
      <c r="J59" s="147">
        <v>-31.310344827586214</v>
      </c>
      <c r="K59" s="147">
        <v>41.767068273092356</v>
      </c>
      <c r="L59" s="147">
        <v>-5.2407932011331315</v>
      </c>
      <c r="M59" s="147">
        <v>2.9895366218236186</v>
      </c>
      <c r="N59" s="148">
        <v>-7.9825834542815777</v>
      </c>
      <c r="O59" s="94">
        <v>796.3</v>
      </c>
      <c r="Q59" s="160"/>
      <c r="R59" s="149"/>
      <c r="S59" s="149"/>
      <c r="T59" s="149"/>
      <c r="U59" s="149"/>
      <c r="V59" s="149"/>
      <c r="W59" s="149"/>
      <c r="X59" s="149"/>
      <c r="Y59" s="149"/>
      <c r="Z59" s="149"/>
      <c r="AA59" s="149"/>
      <c r="AB59" s="149"/>
      <c r="AC59" s="94"/>
      <c r="AE59" s="160"/>
      <c r="AF59" s="149"/>
      <c r="AG59" s="149"/>
      <c r="AH59" s="149"/>
      <c r="AI59" s="149"/>
      <c r="AJ59" s="149"/>
      <c r="AK59" s="149"/>
      <c r="AL59" s="149"/>
      <c r="AM59" s="149"/>
      <c r="AN59" s="149"/>
      <c r="AO59" s="149"/>
      <c r="AP59" s="149"/>
      <c r="AQ59" s="94"/>
      <c r="AR59" s="149"/>
      <c r="AS59" s="176"/>
      <c r="AU59" s="160"/>
      <c r="AV59" s="149"/>
      <c r="AW59" s="149"/>
      <c r="AX59" s="149"/>
      <c r="AY59" s="149"/>
      <c r="AZ59" s="149"/>
      <c r="BA59" s="149"/>
      <c r="BB59" s="149"/>
      <c r="BC59" s="149"/>
      <c r="BD59" s="149"/>
      <c r="BE59" s="149"/>
      <c r="BF59" s="149"/>
      <c r="BG59" s="149"/>
      <c r="BH59" s="94"/>
      <c r="BJ59" s="160"/>
      <c r="BK59" s="149"/>
      <c r="BL59" s="149"/>
      <c r="BM59" s="149"/>
      <c r="BN59" s="149"/>
      <c r="BO59" s="149"/>
      <c r="BP59" s="149"/>
      <c r="BQ59" s="149"/>
      <c r="BR59" s="149"/>
      <c r="BS59" s="149"/>
      <c r="BT59" s="149"/>
      <c r="BU59" s="94"/>
    </row>
    <row r="60" spans="1:74" x14ac:dyDescent="0.55000000000000004">
      <c r="A60" s="95">
        <v>8</v>
      </c>
      <c r="B60" s="145">
        <v>1983</v>
      </c>
      <c r="C60" s="146">
        <v>-3.6277602523659302</v>
      </c>
      <c r="D60" s="147">
        <v>10.638297872340408</v>
      </c>
      <c r="E60" s="147">
        <v>14.644970414201186</v>
      </c>
      <c r="F60" s="147">
        <v>-11.354838709677416</v>
      </c>
      <c r="G60" s="147">
        <v>-2.0378457059679889</v>
      </c>
      <c r="H60" s="147">
        <v>10.252600297176828</v>
      </c>
      <c r="I60" s="147">
        <v>0.94339622641510523</v>
      </c>
      <c r="J60" s="147">
        <v>-27.369826435247003</v>
      </c>
      <c r="K60" s="147">
        <v>39.522058823529413</v>
      </c>
      <c r="L60" s="147">
        <v>-9.4861660079051386</v>
      </c>
      <c r="M60" s="147">
        <v>9.8981077147015881</v>
      </c>
      <c r="N60" s="148">
        <v>-7.5496688741721885</v>
      </c>
      <c r="O60" s="94">
        <v>835.59999999999991</v>
      </c>
      <c r="Q60" s="160"/>
      <c r="R60" s="149"/>
      <c r="S60" s="149"/>
      <c r="T60" s="149"/>
      <c r="U60" s="149"/>
      <c r="V60" s="149"/>
      <c r="W60" s="149"/>
      <c r="X60" s="149"/>
      <c r="Y60" s="149"/>
      <c r="Z60" s="149"/>
      <c r="AA60" s="149"/>
      <c r="AB60" s="149"/>
      <c r="AC60" s="94"/>
      <c r="AE60" s="160"/>
      <c r="AF60" s="149"/>
      <c r="AG60" s="149"/>
      <c r="AH60" s="149"/>
      <c r="AI60" s="149"/>
      <c r="AJ60" s="149"/>
      <c r="AK60" s="149"/>
      <c r="AL60" s="149"/>
      <c r="AM60" s="149"/>
      <c r="AN60" s="149"/>
      <c r="AO60" s="149"/>
      <c r="AP60" s="149"/>
      <c r="AQ60" s="94"/>
      <c r="AR60" s="149"/>
      <c r="AS60" s="176"/>
      <c r="AU60" s="160"/>
      <c r="AV60" s="149"/>
      <c r="AW60" s="149"/>
      <c r="AX60" s="149"/>
      <c r="AY60" s="149"/>
      <c r="AZ60" s="149"/>
      <c r="BA60" s="149"/>
      <c r="BB60" s="149"/>
      <c r="BC60" s="149"/>
      <c r="BD60" s="149"/>
      <c r="BE60" s="149"/>
      <c r="BF60" s="149"/>
      <c r="BG60" s="149"/>
      <c r="BH60" s="94"/>
      <c r="BJ60" s="160"/>
      <c r="BK60" s="149"/>
      <c r="BL60" s="149"/>
      <c r="BM60" s="149"/>
      <c r="BN60" s="149"/>
      <c r="BO60" s="149"/>
      <c r="BP60" s="149"/>
      <c r="BQ60" s="149"/>
      <c r="BR60" s="149"/>
      <c r="BS60" s="149"/>
      <c r="BT60" s="149"/>
      <c r="BU60" s="94"/>
    </row>
    <row r="61" spans="1:74" x14ac:dyDescent="0.55000000000000004">
      <c r="A61" s="96">
        <v>7</v>
      </c>
      <c r="B61" s="145">
        <v>1984</v>
      </c>
      <c r="C61" s="146">
        <v>-10.315186246418328</v>
      </c>
      <c r="D61" s="147">
        <v>13.418530351437695</v>
      </c>
      <c r="E61" s="147">
        <v>2.5352112676056304</v>
      </c>
      <c r="F61" s="147">
        <v>-5.0824175824175866</v>
      </c>
      <c r="G61" s="147">
        <v>5.2098408104196858</v>
      </c>
      <c r="H61" s="147">
        <v>1.2379642365887067</v>
      </c>
      <c r="I61" s="147">
        <v>-0.13586956521738358</v>
      </c>
      <c r="J61" s="147">
        <v>-24.897959183673468</v>
      </c>
      <c r="K61" s="147">
        <v>21.195652173913039</v>
      </c>
      <c r="L61" s="147">
        <v>7.0254110612854914</v>
      </c>
      <c r="M61" s="147">
        <v>-0.13966480446926388</v>
      </c>
      <c r="N61" s="148">
        <v>-7.6923076923076872</v>
      </c>
      <c r="O61" s="94">
        <v>826.5</v>
      </c>
      <c r="Q61" s="160"/>
      <c r="R61" s="149"/>
      <c r="S61" s="149"/>
      <c r="T61" s="149"/>
      <c r="U61" s="149"/>
      <c r="V61" s="149"/>
      <c r="W61" s="149"/>
      <c r="X61" s="149"/>
      <c r="Y61" s="149"/>
      <c r="Z61" s="149"/>
      <c r="AA61" s="149"/>
      <c r="AB61" s="149"/>
      <c r="AC61" s="94"/>
      <c r="AE61" s="160"/>
      <c r="AF61" s="149"/>
      <c r="AG61" s="149"/>
      <c r="AH61" s="149"/>
      <c r="AI61" s="149"/>
      <c r="AJ61" s="149"/>
      <c r="AK61" s="149"/>
      <c r="AL61" s="149"/>
      <c r="AM61" s="149"/>
      <c r="AN61" s="149"/>
      <c r="AO61" s="149"/>
      <c r="AP61" s="149"/>
      <c r="AQ61" s="94"/>
      <c r="AR61" s="149"/>
      <c r="AS61" s="176"/>
      <c r="AU61" s="160"/>
      <c r="AV61" s="149"/>
      <c r="AW61" s="149"/>
      <c r="AX61" s="149"/>
      <c r="AY61" s="149"/>
      <c r="AZ61" s="149"/>
      <c r="BA61" s="149"/>
      <c r="BB61" s="149"/>
      <c r="BC61" s="149"/>
      <c r="BD61" s="149"/>
      <c r="BE61" s="149"/>
      <c r="BF61" s="149"/>
      <c r="BG61" s="149"/>
      <c r="BH61" s="94"/>
      <c r="BJ61" s="160"/>
      <c r="BK61" s="149"/>
      <c r="BL61" s="149"/>
      <c r="BM61" s="149"/>
      <c r="BN61" s="149"/>
      <c r="BO61" s="149"/>
      <c r="BP61" s="149"/>
      <c r="BQ61" s="149"/>
      <c r="BR61" s="149"/>
      <c r="BS61" s="149"/>
      <c r="BT61" s="149"/>
      <c r="BU61" s="94"/>
    </row>
    <row r="62" spans="1:74" x14ac:dyDescent="0.55000000000000004">
      <c r="A62" s="96">
        <v>6</v>
      </c>
      <c r="B62" s="145">
        <v>1985</v>
      </c>
      <c r="C62" s="146">
        <v>-1.3636363636363669</v>
      </c>
      <c r="D62" s="147">
        <v>10.291858678955457</v>
      </c>
      <c r="E62" s="147">
        <v>8.2172701949860816</v>
      </c>
      <c r="F62" s="147">
        <v>0</v>
      </c>
      <c r="G62" s="147">
        <v>-3.6036036036036001</v>
      </c>
      <c r="H62" s="147">
        <v>1.2016021361815676</v>
      </c>
      <c r="I62" s="147">
        <v>5.8047493403694084</v>
      </c>
      <c r="J62" s="147">
        <v>-26.184538653366584</v>
      </c>
      <c r="K62" s="147">
        <v>25.168918918918905</v>
      </c>
      <c r="L62" s="147">
        <v>12.820512820512819</v>
      </c>
      <c r="M62" s="147">
        <v>-5.3827751196172224</v>
      </c>
      <c r="N62" s="148">
        <v>-5.436156763590394</v>
      </c>
      <c r="O62" s="94">
        <v>894</v>
      </c>
      <c r="Q62" s="160"/>
      <c r="R62" s="149"/>
      <c r="S62" s="149"/>
      <c r="T62" s="149"/>
      <c r="U62" s="149"/>
      <c r="V62" s="149"/>
      <c r="W62" s="149"/>
      <c r="X62" s="149"/>
      <c r="Y62" s="149"/>
      <c r="Z62" s="149"/>
      <c r="AA62" s="149"/>
      <c r="AB62" s="149"/>
      <c r="AC62" s="94"/>
      <c r="AE62" s="160"/>
      <c r="AF62" s="149"/>
      <c r="AG62" s="149"/>
      <c r="AH62" s="149"/>
      <c r="AI62" s="149"/>
      <c r="AJ62" s="149"/>
      <c r="AK62" s="149"/>
      <c r="AL62" s="149"/>
      <c r="AM62" s="149"/>
      <c r="AN62" s="149"/>
      <c r="AO62" s="149"/>
      <c r="AP62" s="149"/>
      <c r="AQ62" s="94"/>
      <c r="AR62" s="149"/>
      <c r="AS62" s="176"/>
      <c r="AU62" s="160"/>
      <c r="AV62" s="149"/>
      <c r="AW62" s="149"/>
      <c r="AX62" s="149"/>
      <c r="AY62" s="149"/>
      <c r="AZ62" s="149"/>
      <c r="BA62" s="149"/>
      <c r="BB62" s="149"/>
      <c r="BC62" s="149"/>
      <c r="BD62" s="149"/>
      <c r="BE62" s="149"/>
      <c r="BF62" s="149"/>
      <c r="BG62" s="149"/>
      <c r="BH62" s="94"/>
      <c r="BJ62" s="160"/>
      <c r="BK62" s="149"/>
      <c r="BL62" s="149"/>
      <c r="BM62" s="149"/>
      <c r="BN62" s="149"/>
      <c r="BO62" s="149"/>
      <c r="BP62" s="149"/>
      <c r="BQ62" s="149"/>
      <c r="BR62" s="149"/>
      <c r="BS62" s="149"/>
      <c r="BT62" s="149"/>
      <c r="BU62" s="94"/>
    </row>
    <row r="63" spans="1:74" x14ac:dyDescent="0.55000000000000004">
      <c r="A63" s="96">
        <v>5</v>
      </c>
      <c r="B63" s="145">
        <v>1986</v>
      </c>
      <c r="C63" s="146">
        <v>-4.1443850267379627</v>
      </c>
      <c r="D63" s="147">
        <v>5.9972105997210479</v>
      </c>
      <c r="E63" s="147">
        <v>4.6052631578947345</v>
      </c>
      <c r="F63" s="147">
        <v>0.2515723270440251</v>
      </c>
      <c r="G63" s="147">
        <v>-4.8933500627352693</v>
      </c>
      <c r="H63" s="147">
        <v>5.9366754617414141</v>
      </c>
      <c r="I63" s="147">
        <v>8.2191780821917924</v>
      </c>
      <c r="J63" s="147">
        <v>-33.256616800920604</v>
      </c>
      <c r="K63" s="147">
        <v>37.413793103448278</v>
      </c>
      <c r="L63" s="147">
        <v>0.75282308657464991</v>
      </c>
      <c r="M63" s="147">
        <v>-10.460772104607708</v>
      </c>
      <c r="N63" s="148">
        <v>2.3643949930458819</v>
      </c>
      <c r="O63" s="94">
        <v>913.4</v>
      </c>
      <c r="Q63" s="160"/>
      <c r="R63" s="149"/>
      <c r="S63" s="149"/>
      <c r="T63" s="149"/>
      <c r="U63" s="149"/>
      <c r="V63" s="149"/>
      <c r="W63" s="149"/>
      <c r="X63" s="149"/>
      <c r="Y63" s="149"/>
      <c r="Z63" s="149"/>
      <c r="AA63" s="149"/>
      <c r="AB63" s="149"/>
      <c r="AC63" s="94"/>
      <c r="AE63" s="160"/>
      <c r="AF63" s="149"/>
      <c r="AG63" s="149"/>
      <c r="AH63" s="149"/>
      <c r="AI63" s="149"/>
      <c r="AJ63" s="149"/>
      <c r="AK63" s="149"/>
      <c r="AL63" s="149"/>
      <c r="AM63" s="149"/>
      <c r="AN63" s="149"/>
      <c r="AO63" s="149"/>
      <c r="AP63" s="149"/>
      <c r="AQ63" s="94"/>
      <c r="AR63" s="149"/>
      <c r="AS63" s="176"/>
      <c r="AU63" s="160"/>
      <c r="AV63" s="149"/>
      <c r="AW63" s="149"/>
      <c r="AX63" s="149"/>
      <c r="AY63" s="149"/>
      <c r="AZ63" s="149"/>
      <c r="BA63" s="149"/>
      <c r="BB63" s="149"/>
      <c r="BC63" s="149"/>
      <c r="BD63" s="149"/>
      <c r="BE63" s="149"/>
      <c r="BF63" s="149"/>
      <c r="BG63" s="149"/>
      <c r="BH63" s="94"/>
      <c r="BJ63" s="160"/>
      <c r="BK63" s="149"/>
      <c r="BL63" s="149"/>
      <c r="BM63" s="149"/>
      <c r="BN63" s="149"/>
      <c r="BO63" s="149"/>
      <c r="BP63" s="149"/>
      <c r="BQ63" s="149"/>
      <c r="BR63" s="149"/>
      <c r="BS63" s="149"/>
      <c r="BT63" s="149"/>
      <c r="BU63" s="94"/>
    </row>
    <row r="64" spans="1:74" x14ac:dyDescent="0.55000000000000004">
      <c r="A64" s="96">
        <v>4</v>
      </c>
      <c r="B64" s="145">
        <v>1987</v>
      </c>
      <c r="C64" s="146">
        <v>-5.8423913043478271</v>
      </c>
      <c r="D64" s="147">
        <v>9.2352092352092399</v>
      </c>
      <c r="E64" s="147">
        <v>9.7754293262879663</v>
      </c>
      <c r="F64" s="147">
        <v>-8.5439229843561897</v>
      </c>
      <c r="G64" s="147">
        <v>-11.052631578947381</v>
      </c>
      <c r="H64" s="147">
        <v>21.153846153846168</v>
      </c>
      <c r="I64" s="147">
        <v>4.8840048840048889</v>
      </c>
      <c r="J64" s="147">
        <v>-27.823050058207222</v>
      </c>
      <c r="K64" s="147">
        <v>40.161290322580648</v>
      </c>
      <c r="L64" s="147">
        <v>-1.0356731875719283</v>
      </c>
      <c r="M64" s="147">
        <v>-8.4883720930232549</v>
      </c>
      <c r="N64" s="148">
        <v>-1.6518424396442133</v>
      </c>
      <c r="O64" s="94">
        <v>930.5</v>
      </c>
      <c r="Q64" s="160"/>
      <c r="R64" s="149"/>
      <c r="S64" s="149"/>
      <c r="T64" s="149"/>
      <c r="U64" s="149"/>
      <c r="V64" s="149"/>
      <c r="W64" s="149"/>
      <c r="X64" s="149"/>
      <c r="Y64" s="149"/>
      <c r="Z64" s="149"/>
      <c r="AA64" s="149"/>
      <c r="AB64" s="149"/>
      <c r="AC64" s="94"/>
      <c r="AE64" s="160"/>
      <c r="AF64" s="149"/>
      <c r="AG64" s="149"/>
      <c r="AH64" s="149"/>
      <c r="AI64" s="149"/>
      <c r="AJ64" s="149"/>
      <c r="AK64" s="149"/>
      <c r="AL64" s="149"/>
      <c r="AM64" s="149"/>
      <c r="AN64" s="149"/>
      <c r="AO64" s="149"/>
      <c r="AP64" s="149"/>
      <c r="AQ64" s="94"/>
      <c r="AR64" s="149"/>
      <c r="AS64" s="176"/>
      <c r="AU64" s="160"/>
      <c r="AV64" s="149"/>
      <c r="AW64" s="149"/>
      <c r="AX64" s="149"/>
      <c r="AY64" s="149"/>
      <c r="AZ64" s="149"/>
      <c r="BA64" s="149"/>
      <c r="BB64" s="149"/>
      <c r="BC64" s="149"/>
      <c r="BD64" s="149"/>
      <c r="BE64" s="149"/>
      <c r="BF64" s="149"/>
      <c r="BG64" s="149"/>
      <c r="BH64" s="94"/>
      <c r="BJ64" s="160"/>
      <c r="BK64" s="149"/>
      <c r="BL64" s="149"/>
      <c r="BM64" s="149"/>
      <c r="BN64" s="149"/>
      <c r="BO64" s="149"/>
      <c r="BP64" s="149"/>
      <c r="BQ64" s="149"/>
      <c r="BR64" s="149"/>
      <c r="BS64" s="149"/>
      <c r="BT64" s="149"/>
      <c r="BU64" s="94"/>
    </row>
    <row r="65" spans="1:74" ht="14" thickBot="1" x14ac:dyDescent="0.6">
      <c r="A65" s="96">
        <v>3</v>
      </c>
      <c r="B65" s="145">
        <v>1988</v>
      </c>
      <c r="C65" s="146">
        <v>-7.7519379844961271</v>
      </c>
      <c r="D65" s="147">
        <v>16.106442577030823</v>
      </c>
      <c r="E65" s="147">
        <v>8.2026537997587532</v>
      </c>
      <c r="F65" s="147">
        <v>-8.4726867335563121</v>
      </c>
      <c r="G65" s="147">
        <v>-14.007308160779541</v>
      </c>
      <c r="H65" s="147">
        <v>21.246458923512755</v>
      </c>
      <c r="I65" s="147">
        <v>-1.4018691588784882</v>
      </c>
      <c r="J65" s="147">
        <v>-27.725118483412324</v>
      </c>
      <c r="K65" s="147">
        <v>49.180327868852473</v>
      </c>
      <c r="L65" s="147">
        <v>-4.5054945054945001</v>
      </c>
      <c r="M65" s="147">
        <v>3.1070195627157515</v>
      </c>
      <c r="N65" s="148">
        <v>-7.8125</v>
      </c>
      <c r="O65" s="94">
        <v>977.80000000000007</v>
      </c>
      <c r="Q65" s="160"/>
      <c r="R65" s="149"/>
      <c r="S65" s="149"/>
      <c r="T65" s="149"/>
      <c r="U65" s="149"/>
      <c r="V65" s="149"/>
      <c r="W65" s="149"/>
      <c r="X65" s="149"/>
      <c r="Y65" s="149"/>
      <c r="Z65" s="149"/>
      <c r="AA65" s="149"/>
      <c r="AB65" s="149"/>
      <c r="AC65" s="94"/>
      <c r="AE65" s="160"/>
      <c r="AF65" s="149"/>
      <c r="AG65" s="149"/>
      <c r="AH65" s="149"/>
      <c r="AI65" s="149"/>
      <c r="AJ65" s="149"/>
      <c r="AK65" s="149"/>
      <c r="AL65" s="149"/>
      <c r="AM65" s="149"/>
      <c r="AN65" s="149"/>
      <c r="AO65" s="149"/>
      <c r="AP65" s="149"/>
      <c r="AQ65" s="94"/>
      <c r="AR65" s="149"/>
      <c r="AS65" s="176"/>
      <c r="AU65" s="160"/>
      <c r="AV65" s="149"/>
      <c r="AW65" s="149"/>
      <c r="AX65" s="149"/>
      <c r="AY65" s="149"/>
      <c r="AZ65" s="149"/>
      <c r="BA65" s="149"/>
      <c r="BB65" s="149"/>
      <c r="BC65" s="149"/>
      <c r="BD65" s="149"/>
      <c r="BE65" s="149"/>
      <c r="BF65" s="149"/>
      <c r="BG65" s="149"/>
      <c r="BH65" s="94"/>
      <c r="BJ65" s="160"/>
      <c r="BK65" s="149"/>
      <c r="BL65" s="149"/>
      <c r="BM65" s="149"/>
      <c r="BN65" s="149"/>
      <c r="BO65" s="149"/>
      <c r="BP65" s="149"/>
      <c r="BQ65" s="149"/>
      <c r="BR65" s="149"/>
      <c r="BS65" s="149"/>
      <c r="BT65" s="149"/>
      <c r="BU65" s="94"/>
    </row>
    <row r="66" spans="1:74" ht="14" thickBot="1" x14ac:dyDescent="0.6">
      <c r="A66" s="96">
        <v>2</v>
      </c>
      <c r="B66" s="143">
        <v>1989</v>
      </c>
      <c r="C66" s="146">
        <v>-1.0895883777239601</v>
      </c>
      <c r="D66" s="147">
        <v>3.5495716034271707</v>
      </c>
      <c r="E66" s="147">
        <v>21.749408983451545</v>
      </c>
      <c r="F66" s="147">
        <v>-11.553398058252428</v>
      </c>
      <c r="G66" s="147">
        <v>-8.2327113062568564</v>
      </c>
      <c r="H66" s="147">
        <v>20.813397129186619</v>
      </c>
      <c r="I66" s="147">
        <v>-5.0495049504950433</v>
      </c>
      <c r="J66" s="147">
        <v>-15.745568300312829</v>
      </c>
      <c r="K66" s="147">
        <v>24.752475247524753</v>
      </c>
      <c r="L66" s="147">
        <v>-0.49603174603174427</v>
      </c>
      <c r="M66" s="147">
        <v>1.6949152542372836</v>
      </c>
      <c r="N66" s="148">
        <v>-5.7843137254901977</v>
      </c>
      <c r="O66" s="94">
        <v>1120.8999999999996</v>
      </c>
      <c r="Q66" s="163"/>
      <c r="R66" s="150"/>
      <c r="S66" s="150"/>
      <c r="T66" s="150"/>
      <c r="U66" s="150"/>
      <c r="V66" s="150"/>
      <c r="W66" s="150"/>
      <c r="X66" s="150"/>
      <c r="Y66" s="150"/>
      <c r="Z66" s="150"/>
      <c r="AA66" s="150"/>
      <c r="AB66" s="150"/>
      <c r="AC66" s="148"/>
      <c r="AE66" s="163"/>
      <c r="AF66" s="150"/>
      <c r="AG66" s="150"/>
      <c r="AH66" s="150"/>
      <c r="AI66" s="150"/>
      <c r="AJ66" s="150"/>
      <c r="AK66" s="150"/>
      <c r="AL66" s="150"/>
      <c r="AM66" s="150"/>
      <c r="AN66" s="150"/>
      <c r="AO66" s="150"/>
      <c r="AP66" s="150"/>
      <c r="AQ66" s="164"/>
      <c r="AR66" s="149"/>
      <c r="AS66" s="176"/>
      <c r="AU66" s="160"/>
      <c r="AV66" s="149"/>
      <c r="AW66" s="149"/>
      <c r="AX66" s="149"/>
      <c r="AY66" s="149"/>
      <c r="AZ66" s="149"/>
      <c r="BA66" s="149"/>
      <c r="BB66" s="149"/>
      <c r="BC66" s="149"/>
      <c r="BD66" s="149"/>
      <c r="BE66" s="149"/>
      <c r="BF66" s="149"/>
      <c r="BG66" s="149"/>
      <c r="BH66" s="94"/>
      <c r="BJ66" s="160"/>
      <c r="BK66" s="149"/>
      <c r="BL66" s="149"/>
      <c r="BM66" s="149"/>
      <c r="BN66" s="149"/>
      <c r="BO66" s="149"/>
      <c r="BP66" s="149"/>
      <c r="BQ66" s="149"/>
      <c r="BR66" s="149"/>
      <c r="BS66" s="149"/>
      <c r="BT66" s="149"/>
      <c r="BU66" s="94"/>
    </row>
    <row r="67" spans="1:74" ht="14" thickBot="1" x14ac:dyDescent="0.6">
      <c r="A67" s="97">
        <v>1</v>
      </c>
      <c r="B67" s="145">
        <v>1990</v>
      </c>
      <c r="C67" s="146">
        <v>-9.7814776274713804</v>
      </c>
      <c r="D67" s="147">
        <v>18.915801614763538</v>
      </c>
      <c r="E67" s="147">
        <v>9.2143549951503303</v>
      </c>
      <c r="F67" s="147">
        <v>-10.124333925399643</v>
      </c>
      <c r="G67" s="147">
        <v>-2.3715415019762931</v>
      </c>
      <c r="H67" s="147">
        <v>8.2995951417004008</v>
      </c>
      <c r="I67" s="147">
        <v>3.3644859813084071</v>
      </c>
      <c r="J67" s="147">
        <v>-18.535262206148285</v>
      </c>
      <c r="K67" s="147">
        <v>16.537180910099902</v>
      </c>
      <c r="L67" s="147">
        <v>12.666666666666671</v>
      </c>
      <c r="M67" s="147">
        <v>-7.8613693998309309</v>
      </c>
      <c r="N67" s="148">
        <v>-5.5045871559633035</v>
      </c>
      <c r="O67" s="94">
        <v>1245.4000000000001</v>
      </c>
      <c r="Q67" s="163">
        <f>(SUM(C60:C67)-MAX(C60:C67)-MIN(C60:C67))/6</f>
        <v>-5.418598093175933</v>
      </c>
      <c r="R67" s="150">
        <f t="shared" ref="R67:AB67" si="57">(SUM(D60:D67)-MAX(D60:D67)-MIN(D60:D67))/6</f>
        <v>10.947924885782447</v>
      </c>
      <c r="S67" s="150">
        <f t="shared" si="57"/>
        <v>9.1099903147131744</v>
      </c>
      <c r="T67" s="150">
        <f t="shared" si="57"/>
        <v>-7.2630333225678578</v>
      </c>
      <c r="U67" s="150">
        <f t="shared" si="57"/>
        <v>-5.3652806265812316</v>
      </c>
      <c r="V67" s="150">
        <f t="shared" si="57"/>
        <v>11.282346403373355</v>
      </c>
      <c r="W67" s="150">
        <f t="shared" si="57"/>
        <v>2.2431496180003232</v>
      </c>
      <c r="X67" s="150">
        <f t="shared" si="57"/>
        <v>-25.422625836675817</v>
      </c>
      <c r="Y67" s="150">
        <f t="shared" si="57"/>
        <v>31.369031431652513</v>
      </c>
      <c r="Z67" s="150">
        <f t="shared" si="57"/>
        <v>2.4012835625714399</v>
      </c>
      <c r="AA67" s="150">
        <f t="shared" si="57"/>
        <v>-2.845041099997939</v>
      </c>
      <c r="AB67" s="150">
        <f t="shared" si="57"/>
        <v>-5.6031461085279979</v>
      </c>
      <c r="AC67" s="148">
        <f t="shared" ref="AC67:AC98" si="58">SUM(Q67:AB67)</f>
        <v>15.436001128566474</v>
      </c>
      <c r="AE67" s="163">
        <v>100</v>
      </c>
      <c r="AF67" s="150">
        <f>+AE67*(R67+100)/100</f>
        <v>110.94792488578246</v>
      </c>
      <c r="AG67" s="150">
        <f t="shared" ref="AG67:AG101" si="59">+AF67*(S67+100)/100</f>
        <v>121.05527009725249</v>
      </c>
      <c r="AH67" s="150">
        <f t="shared" ref="AH67:AH101" si="60">+AG67*(T67+100)/100</f>
        <v>112.2629854913645</v>
      </c>
      <c r="AI67" s="150">
        <f t="shared" ref="AI67:AI101" si="61">+AH67*(U67+100)/100</f>
        <v>106.23976127997462</v>
      </c>
      <c r="AJ67" s="150">
        <f t="shared" ref="AJ67:AJ101" si="62">+AI67*(V67+100)/100</f>
        <v>118.22609916569827</v>
      </c>
      <c r="AK67" s="150">
        <f t="shared" ref="AK67:AK101" si="63">+AJ67*(W67+100)/100</f>
        <v>120.8780874575103</v>
      </c>
      <c r="AL67" s="150">
        <f t="shared" ref="AL67:AL101" si="64">+AK67*(X67+100)/100</f>
        <v>90.147703564657689</v>
      </c>
      <c r="AM67" s="150">
        <f t="shared" ref="AM67:AM101" si="65">+AL67*(Y67+100)/100</f>
        <v>118.42616503076808</v>
      </c>
      <c r="AN67" s="150">
        <f t="shared" ref="AN67:AN101" si="66">+AM67*(Z67+100)/100</f>
        <v>121.26991306543563</v>
      </c>
      <c r="AO67" s="150">
        <f t="shared" ref="AO67:AO101" si="67">+AN67*(AA67+100)/100</f>
        <v>117.81973419679221</v>
      </c>
      <c r="AP67" s="150">
        <f t="shared" ref="AP67:AP101" si="68">+AO67*(AB67+100)/100</f>
        <v>111.21812234506662</v>
      </c>
      <c r="AQ67" s="164">
        <f>+AP67*(Q67+100)/100</f>
        <v>105.19165928841078</v>
      </c>
      <c r="AR67" s="150">
        <f>+AQ67/100</f>
        <v>1.0519165928841077</v>
      </c>
      <c r="AS67" s="176">
        <f>+AR67^(1/12)</f>
        <v>1.0042267264206508</v>
      </c>
      <c r="AU67" s="146">
        <v>100</v>
      </c>
      <c r="AV67" s="147">
        <f>+AF67/$AS$16</f>
        <v>110.46067340730281</v>
      </c>
      <c r="AW67" s="147">
        <f>+AG67/($AS$16)^2</f>
        <v>119.99432482594189</v>
      </c>
      <c r="AX67" s="147">
        <f>+AH67/($AS$16)^3</f>
        <v>110.79039113705592</v>
      </c>
      <c r="AY67" s="147">
        <f>+AI67/($AS$16)^4</f>
        <v>104.38572139970321</v>
      </c>
      <c r="AZ67" s="147">
        <f>+AJ67/($AS$16)^5</f>
        <v>115.65272601704271</v>
      </c>
      <c r="BA67" s="147">
        <f>+AK67/($AS$16)^6</f>
        <v>117.72768282032821</v>
      </c>
      <c r="BB67" s="147">
        <f>+AL67/($AS$16)^7</f>
        <v>87.412629923433542</v>
      </c>
      <c r="BC67" s="147">
        <f>+AM67/($AS$16)^8</f>
        <v>114.32881111458792</v>
      </c>
      <c r="BD67" s="147">
        <f>+AN67/($AS$16)^9</f>
        <v>116.56001387219806</v>
      </c>
      <c r="BE67" s="147">
        <f>+AO67/($AS$16)^10</f>
        <v>112.74649912015715</v>
      </c>
      <c r="BF67" s="147">
        <f>+AP67/($AS$16)^11</f>
        <v>105.96174173613544</v>
      </c>
      <c r="BG67" s="147">
        <f>SUM(AU67:BF67)</f>
        <v>1316.0212153738869</v>
      </c>
      <c r="BH67" s="94">
        <f>1200/BG67</f>
        <v>0.91183940348490145</v>
      </c>
      <c r="BJ67" s="342">
        <f>+$BH67*AU67</f>
        <v>91.18394034849014</v>
      </c>
      <c r="BK67" s="343">
        <f t="shared" ref="BK67:BK101" si="69">+$BH67*AV67</f>
        <v>100.72239454825551</v>
      </c>
      <c r="BL67" s="343">
        <f t="shared" ref="BL67:BL101" si="70">+$BH67*AW67</f>
        <v>109.41555357086035</v>
      </c>
      <c r="BM67" s="343">
        <f t="shared" ref="BM67:BM101" si="71">+$BH67*AX67</f>
        <v>101.02304416627199</v>
      </c>
      <c r="BN67" s="343">
        <f t="shared" ref="BN67:BN101" si="72">+$BH67*AY67</f>
        <v>95.183013933446489</v>
      </c>
      <c r="BO67" s="343">
        <f t="shared" ref="BO67:BO101" si="73">+$BH67*AZ67</f>
        <v>105.45671270278297</v>
      </c>
      <c r="BP67" s="343">
        <f t="shared" ref="BP67:BP101" si="74">+$BH67*BA67</f>
        <v>107.34874007654776</v>
      </c>
      <c r="BQ67" s="343">
        <f t="shared" ref="BQ67:BQ101" si="75">+$BH67*BB67</f>
        <v>79.70628032643009</v>
      </c>
      <c r="BR67" s="343">
        <f t="shared" ref="BR67:BR101" si="76">+$BH67*BC67</f>
        <v>104.24951492786381</v>
      </c>
      <c r="BS67" s="343">
        <f t="shared" ref="BS67:BS101" si="77">+$BH67*BD67</f>
        <v>106.28401351941692</v>
      </c>
      <c r="BT67" s="343">
        <f t="shared" ref="BT67:BT101" si="78">+$BH67*BE67</f>
        <v>102.80670050273507</v>
      </c>
      <c r="BU67" s="344">
        <f t="shared" ref="BU67:BU101" si="79">+$BH67*BF67</f>
        <v>96.620091376898927</v>
      </c>
      <c r="BV67" s="392">
        <f>SUM(BJ67:BU67)</f>
        <v>1200</v>
      </c>
    </row>
    <row r="68" spans="1:74" x14ac:dyDescent="0.55000000000000004">
      <c r="A68" s="160"/>
      <c r="B68" s="145">
        <v>1991</v>
      </c>
      <c r="C68" s="146">
        <v>-3.5922330097087452</v>
      </c>
      <c r="D68" s="147">
        <v>6.545820745216524</v>
      </c>
      <c r="E68" s="147">
        <v>0.85066162570888171</v>
      </c>
      <c r="F68" s="147">
        <v>-10.68416119962512</v>
      </c>
      <c r="G68" s="147">
        <v>0</v>
      </c>
      <c r="H68" s="147">
        <v>3.8824763903462678</v>
      </c>
      <c r="I68" s="147">
        <v>18.888888888888889</v>
      </c>
      <c r="J68" s="147">
        <v>-25.318606627017836</v>
      </c>
      <c r="K68" s="147">
        <v>21.046643913538119</v>
      </c>
      <c r="L68" s="147">
        <v>10.338345864661648</v>
      </c>
      <c r="M68" s="147">
        <v>0</v>
      </c>
      <c r="N68" s="148">
        <v>-7.3253833049403809</v>
      </c>
      <c r="O68" s="94">
        <v>1257.0000000000002</v>
      </c>
      <c r="Q68" s="163">
        <f t="shared" ref="Q68:Q101" si="80">(SUM(C61:C68)-MAX(C61:C68)-MIN(C61:C68))/6</f>
        <v>-5.4126768860664001</v>
      </c>
      <c r="R68" s="150">
        <f t="shared" ref="R68:R101" si="81">(SUM(D61:D68)-MAX(D61:D68)-MIN(D61:D68))/6</f>
        <v>10.265845364595132</v>
      </c>
      <c r="S68" s="150">
        <f t="shared" ref="S68:S101" si="82">(SUM(E61:E68)-MAX(E61:E68)-MIN(E61:E68))/6</f>
        <v>7.0916971236139164</v>
      </c>
      <c r="T68" s="150">
        <f t="shared" ref="T68:T101" si="83">(SUM(F61:F68)-MAX(F61:F68)-MIN(F61:F68))/6</f>
        <v>-7.1512537375591414</v>
      </c>
      <c r="U68" s="150">
        <f t="shared" ref="U68:U101" si="84">(SUM(G61:G68)-MAX(G61:G68)-MIN(G61:G68))/6</f>
        <v>-5.0256396755865671</v>
      </c>
      <c r="V68" s="150">
        <f t="shared" ref="V68:V101" si="85">(SUM(H61:H68)-MAX(H61:H68)-MIN(H61:H68))/6</f>
        <v>10.220659085568263</v>
      </c>
      <c r="W68" s="150">
        <f t="shared" ref="W68:W101" si="86">(SUM(I61:I68)-MAX(I61:I68)-MIN(I61:I68))/6</f>
        <v>3.455779927296438</v>
      </c>
      <c r="X68" s="150">
        <f t="shared" ref="X68:X101" si="87">(SUM(J61:J68)-MAX(J61:J68)-MIN(J61:J68))/6</f>
        <v>-25.08075586863762</v>
      </c>
      <c r="Y68" s="150">
        <f t="shared" ref="Y68:Y101" si="88">(SUM(K61:K68)-MAX(K61:K68)-MIN(K61:K68))/6</f>
        <v>28.289795613320621</v>
      </c>
      <c r="Z68" s="150">
        <f t="shared" ref="Z68:Z101" si="89">(SUM(L61:L68)-MAX(L61:L68)-MIN(L61:L68))/6</f>
        <v>4.8752569575974656</v>
      </c>
      <c r="AA68" s="150">
        <f t="shared" ref="AA68:AA101" si="90">(SUM(M61:M68)-MAX(M61:M68)-MIN(M61:M68))/6</f>
        <v>-3.3628776937838984</v>
      </c>
      <c r="AB68" s="150">
        <f t="shared" ref="AB68:AB101" si="91">(SUM(N61:N68)-MAX(N61:N68)-MIN(N61:N68))/6</f>
        <v>-5.5657651803226962</v>
      </c>
      <c r="AC68" s="148">
        <f t="shared" si="58"/>
        <v>12.600065030035516</v>
      </c>
      <c r="AE68" s="163">
        <v>100</v>
      </c>
      <c r="AF68" s="150">
        <f t="shared" ref="AF68:AF101" si="92">+AE68*(R68+100)/100</f>
        <v>110.26584536459514</v>
      </c>
      <c r="AG68" s="150">
        <f t="shared" si="59"/>
        <v>118.08556514864469</v>
      </c>
      <c r="AH68" s="150">
        <f t="shared" si="60"/>
        <v>109.6409667574344</v>
      </c>
      <c r="AI68" s="150">
        <f t="shared" si="61"/>
        <v>104.13080683137611</v>
      </c>
      <c r="AJ68" s="150">
        <f t="shared" si="62"/>
        <v>114.77366160066268</v>
      </c>
      <c r="AK68" s="150">
        <f t="shared" si="63"/>
        <v>118.73998676008152</v>
      </c>
      <c r="AL68" s="150">
        <f t="shared" si="64"/>
        <v>88.959100562332836</v>
      </c>
      <c r="AM68" s="150">
        <f t="shared" si="65"/>
        <v>114.12544829086515</v>
      </c>
      <c r="AN68" s="150">
        <f t="shared" si="66"/>
        <v>119.68935714905487</v>
      </c>
      <c r="AO68" s="150">
        <f t="shared" si="67"/>
        <v>115.66435045565595</v>
      </c>
      <c r="AP68" s="150">
        <f t="shared" si="68"/>
        <v>109.22674431194862</v>
      </c>
      <c r="AQ68" s="164">
        <f t="shared" ref="AQ68:AQ101" si="93">+AP68*(Q68+100)/100</f>
        <v>103.31465356917293</v>
      </c>
      <c r="AR68" s="150">
        <f t="shared" ref="AR68:AR101" si="94">+AQ68/100</f>
        <v>1.0331465356917293</v>
      </c>
      <c r="AS68" s="176">
        <f t="shared" ref="AS68:AS101" si="95">+AR68^(1/12)</f>
        <v>1.0027211150787225</v>
      </c>
      <c r="AU68" s="146">
        <v>100</v>
      </c>
      <c r="AV68" s="147">
        <f t="shared" ref="AV68:AV101" si="96">+AF68/$AS$16</f>
        <v>109.78158938382742</v>
      </c>
      <c r="AW68" s="147">
        <f t="shared" ref="AW68:AW101" si="97">+AG68/($AS$16)^2</f>
        <v>117.05064678570315</v>
      </c>
      <c r="AX68" s="147">
        <f t="shared" ref="AX68:AX101" si="98">+AH68/($AS$16)^3</f>
        <v>108.20276637516902</v>
      </c>
      <c r="AY68" s="147">
        <f t="shared" ref="AY68:AY101" si="99">+AI68/($AS$16)^4</f>
        <v>102.31357130388439</v>
      </c>
      <c r="AZ68" s="147">
        <f t="shared" ref="AZ68:AZ101" si="100">+AJ68/($AS$16)^5</f>
        <v>112.27543607330198</v>
      </c>
      <c r="BA68" s="147">
        <f t="shared" ref="BA68:BA101" si="101">+AK68/($AS$16)^6</f>
        <v>115.64530671693977</v>
      </c>
      <c r="BB68" s="147">
        <f t="shared" ref="BB68:BB101" si="102">+AL68/($AS$16)^7</f>
        <v>86.260089034872991</v>
      </c>
      <c r="BC68" s="147">
        <f t="shared" ref="BC68:BC101" si="103">+AM68/($AS$16)^8</f>
        <v>110.17689222330269</v>
      </c>
      <c r="BD68" s="147">
        <f t="shared" ref="BD68:BD101" si="104">+AN68/($AS$16)^9</f>
        <v>115.04084382513356</v>
      </c>
      <c r="BE68" s="147">
        <f t="shared" ref="BE68:BE101" si="105">+AO68/($AS$16)^10</f>
        <v>110.68392469041245</v>
      </c>
      <c r="BF68" s="147">
        <f t="shared" ref="BF68:BF101" si="106">+AP68/($AS$16)^11</f>
        <v>104.06448002738638</v>
      </c>
      <c r="BG68" s="147">
        <f t="shared" ref="BG68:BG101" si="107">SUM(AU68:BF68)</f>
        <v>1291.4955464399338</v>
      </c>
      <c r="BH68" s="94">
        <f t="shared" ref="BH68:BH101" si="108">1200/BG68</f>
        <v>0.92915535272874505</v>
      </c>
      <c r="BJ68" s="342">
        <f t="shared" ref="BJ68:BJ101" si="109">+$BH68*AU68</f>
        <v>92.915535272874507</v>
      </c>
      <c r="BK68" s="343">
        <f t="shared" si="69"/>
        <v>102.00415140705242</v>
      </c>
      <c r="BL68" s="343">
        <f t="shared" si="70"/>
        <v>108.75823500129776</v>
      </c>
      <c r="BM68" s="343">
        <f t="shared" si="71"/>
        <v>100.53717955754617</v>
      </c>
      <c r="BN68" s="343">
        <f t="shared" si="72"/>
        <v>95.065202433798305</v>
      </c>
      <c r="BO68" s="343">
        <f t="shared" si="73"/>
        <v>104.32132240746256</v>
      </c>
      <c r="BP68" s="343">
        <f t="shared" si="74"/>
        <v>107.45245575400209</v>
      </c>
      <c r="BQ68" s="343">
        <f t="shared" si="75"/>
        <v>80.149023453610369</v>
      </c>
      <c r="BR68" s="343">
        <f t="shared" si="76"/>
        <v>102.37144915629973</v>
      </c>
      <c r="BS68" s="343">
        <f t="shared" si="77"/>
        <v>106.89081582255444</v>
      </c>
      <c r="BT68" s="343">
        <f t="shared" si="78"/>
        <v>102.84256108712204</v>
      </c>
      <c r="BU68" s="344">
        <f t="shared" si="79"/>
        <v>96.692068646379639</v>
      </c>
      <c r="BV68" s="392">
        <f t="shared" ref="BV68:BV101" si="110">SUM(BJ68:BU68)</f>
        <v>1200.0000000000002</v>
      </c>
    </row>
    <row r="69" spans="1:74" x14ac:dyDescent="0.55000000000000004">
      <c r="A69" s="160"/>
      <c r="B69" s="145">
        <v>1992</v>
      </c>
      <c r="C69" s="146">
        <v>-3.8602941176470562</v>
      </c>
      <c r="D69" s="147">
        <v>1.1472275334608151</v>
      </c>
      <c r="E69" s="147">
        <v>11.058601134215507</v>
      </c>
      <c r="F69" s="147">
        <v>-13.106382978723408</v>
      </c>
      <c r="G69" s="147">
        <v>-8.32517140058766</v>
      </c>
      <c r="H69" s="147">
        <v>16.132478632478641</v>
      </c>
      <c r="I69" s="147">
        <v>6.4397424103035839</v>
      </c>
      <c r="J69" s="147">
        <v>-30.596369922212617</v>
      </c>
      <c r="K69" s="147">
        <v>42.590286425902882</v>
      </c>
      <c r="L69" s="147">
        <v>-6.899563318777302</v>
      </c>
      <c r="M69" s="147">
        <v>3.0018761726078758</v>
      </c>
      <c r="N69" s="148">
        <v>-8.5610200364298663</v>
      </c>
      <c r="O69" s="94">
        <v>1259.6000000000001</v>
      </c>
      <c r="Q69" s="163">
        <f t="shared" si="80"/>
        <v>-4.4258129677623463</v>
      </c>
      <c r="R69" s="150">
        <f t="shared" si="81"/>
        <v>8.6210189065933758</v>
      </c>
      <c r="S69" s="150">
        <f t="shared" si="82"/>
        <v>8.5122621013822286</v>
      </c>
      <c r="T69" s="150">
        <f t="shared" si="83"/>
        <v>-8.2297504835316158</v>
      </c>
      <c r="U69" s="150">
        <f t="shared" si="84"/>
        <v>-6.4131682423511789</v>
      </c>
      <c r="V69" s="150">
        <f t="shared" si="85"/>
        <v>12.703078151549919</v>
      </c>
      <c r="W69" s="150">
        <f t="shared" si="86"/>
        <v>4.5517152565499321</v>
      </c>
      <c r="X69" s="150">
        <f t="shared" si="87"/>
        <v>-26.030490991727479</v>
      </c>
      <c r="Y69" s="150">
        <f t="shared" si="88"/>
        <v>31.855567988652268</v>
      </c>
      <c r="Z69" s="150">
        <f t="shared" si="89"/>
        <v>2.953439363134132</v>
      </c>
      <c r="AA69" s="150">
        <f t="shared" si="90"/>
        <v>-2.8392875309377081</v>
      </c>
      <c r="AB69" s="150">
        <f t="shared" si="91"/>
        <v>-5.5857972316047482</v>
      </c>
      <c r="AC69" s="148">
        <f t="shared" si="58"/>
        <v>15.672774319946782</v>
      </c>
      <c r="AE69" s="163">
        <v>100</v>
      </c>
      <c r="AF69" s="150">
        <f t="shared" si="92"/>
        <v>108.62101890659338</v>
      </c>
      <c r="AG69" s="150">
        <f t="shared" si="59"/>
        <v>117.86712473311457</v>
      </c>
      <c r="AH69" s="150">
        <f t="shared" si="60"/>
        <v>108.16695446546626</v>
      </c>
      <c r="AI69" s="150">
        <f t="shared" si="61"/>
        <v>101.23002569296852</v>
      </c>
      <c r="AJ69" s="150">
        <f t="shared" si="62"/>
        <v>114.08935496958038</v>
      </c>
      <c r="AK69" s="150">
        <f t="shared" si="63"/>
        <v>119.28237754583017</v>
      </c>
      <c r="AL69" s="150">
        <f t="shared" si="64"/>
        <v>88.232589004044499</v>
      </c>
      <c r="AM69" s="150">
        <f t="shared" si="65"/>
        <v>116.33958138237602</v>
      </c>
      <c r="AN69" s="150">
        <f t="shared" si="66"/>
        <v>119.7756003738286</v>
      </c>
      <c r="AO69" s="150">
        <f t="shared" si="67"/>
        <v>116.37482668730871</v>
      </c>
      <c r="AP69" s="150">
        <f t="shared" si="68"/>
        <v>109.8743648399242</v>
      </c>
      <c r="AQ69" s="164">
        <f t="shared" si="93"/>
        <v>105.01153095259232</v>
      </c>
      <c r="AR69" s="150">
        <f t="shared" si="94"/>
        <v>1.0501153095259232</v>
      </c>
      <c r="AS69" s="176">
        <f t="shared" si="95"/>
        <v>1.0040833121553969</v>
      </c>
      <c r="AU69" s="146">
        <v>100</v>
      </c>
      <c r="AV69" s="147">
        <f t="shared" si="96"/>
        <v>108.14398653207454</v>
      </c>
      <c r="AW69" s="147">
        <f t="shared" si="97"/>
        <v>116.83412081244171</v>
      </c>
      <c r="AX69" s="147">
        <f t="shared" si="98"/>
        <v>106.74808923779199</v>
      </c>
      <c r="AY69" s="147">
        <f t="shared" si="99"/>
        <v>99.463413057035964</v>
      </c>
      <c r="AZ69" s="147">
        <f t="shared" si="100"/>
        <v>111.60602443006333</v>
      </c>
      <c r="BA69" s="147">
        <f t="shared" si="101"/>
        <v>116.17356135541368</v>
      </c>
      <c r="BB69" s="147">
        <f t="shared" si="102"/>
        <v>85.555619775329333</v>
      </c>
      <c r="BC69" s="147">
        <f t="shared" si="103"/>
        <v>112.31441988820796</v>
      </c>
      <c r="BD69" s="147">
        <f t="shared" si="104"/>
        <v>115.12373752252232</v>
      </c>
      <c r="BE69" s="147">
        <f t="shared" si="105"/>
        <v>111.36380831409416</v>
      </c>
      <c r="BF69" s="147">
        <f t="shared" si="106"/>
        <v>104.68149277388336</v>
      </c>
      <c r="BG69" s="147">
        <f t="shared" si="107"/>
        <v>1288.0082736988581</v>
      </c>
      <c r="BH69" s="94">
        <f t="shared" si="108"/>
        <v>0.9316710338776637</v>
      </c>
      <c r="BJ69" s="342">
        <f t="shared" si="109"/>
        <v>93.167103387766375</v>
      </c>
      <c r="BK69" s="343">
        <f t="shared" si="69"/>
        <v>100.75461973999002</v>
      </c>
      <c r="BL69" s="343">
        <f t="shared" si="70"/>
        <v>108.85096612951544</v>
      </c>
      <c r="BM69" s="343">
        <f t="shared" si="71"/>
        <v>99.454102664638768</v>
      </c>
      <c r="BN69" s="343">
        <f t="shared" si="72"/>
        <v>92.667180875849809</v>
      </c>
      <c r="BO69" s="343">
        <f t="shared" si="73"/>
        <v>103.9801001677329</v>
      </c>
      <c r="BP69" s="343">
        <f t="shared" si="74"/>
        <v>108.23554201724846</v>
      </c>
      <c r="BQ69" s="343">
        <f t="shared" si="75"/>
        <v>79.709692730125369</v>
      </c>
      <c r="BR69" s="343">
        <f t="shared" si="76"/>
        <v>104.64009169661675</v>
      </c>
      <c r="BS69" s="343">
        <f t="shared" si="77"/>
        <v>107.25745156146915</v>
      </c>
      <c r="BT69" s="343">
        <f t="shared" si="78"/>
        <v>103.75443442854606</v>
      </c>
      <c r="BU69" s="344">
        <f t="shared" si="79"/>
        <v>97.52871460050109</v>
      </c>
      <c r="BV69" s="392">
        <f t="shared" si="110"/>
        <v>1200.0000000000002</v>
      </c>
    </row>
    <row r="70" spans="1:74" x14ac:dyDescent="0.55000000000000004">
      <c r="A70" s="160"/>
      <c r="B70" s="145">
        <v>1993</v>
      </c>
      <c r="C70" s="146">
        <v>-4.4820717131474064</v>
      </c>
      <c r="D70" s="147">
        <v>16.996871741397278</v>
      </c>
      <c r="E70" s="147">
        <v>11.497326203208559</v>
      </c>
      <c r="F70" s="147">
        <v>-22.382094324540368</v>
      </c>
      <c r="G70" s="147">
        <v>-6.9001029866117332</v>
      </c>
      <c r="H70" s="147">
        <v>13.827433628318575</v>
      </c>
      <c r="I70" s="147">
        <v>4.4703595724003842</v>
      </c>
      <c r="J70" s="147">
        <v>-26.139534883720927</v>
      </c>
      <c r="K70" s="147">
        <v>38.035264483627195</v>
      </c>
      <c r="L70" s="147">
        <v>-8.485401459854014</v>
      </c>
      <c r="M70" s="147">
        <v>4.6859421734795736</v>
      </c>
      <c r="N70" s="148">
        <v>-15.333333333333332</v>
      </c>
      <c r="O70" s="94">
        <v>1214.3000000000002</v>
      </c>
      <c r="Q70" s="163">
        <f t="shared" si="80"/>
        <v>-4.9455521926808528</v>
      </c>
      <c r="R70" s="150">
        <f t="shared" si="81"/>
        <v>9.7385210836670133</v>
      </c>
      <c r="S70" s="150">
        <f t="shared" si="82"/>
        <v>9.0589381027526414</v>
      </c>
      <c r="T70" s="150">
        <f t="shared" si="83"/>
        <v>-10.414147646652186</v>
      </c>
      <c r="U70" s="150">
        <f t="shared" si="84"/>
        <v>-6.9625848061858662</v>
      </c>
      <c r="V70" s="150">
        <f t="shared" si="85"/>
        <v>14.360571024545301</v>
      </c>
      <c r="W70" s="150">
        <f t="shared" si="86"/>
        <v>4.3293169618884271</v>
      </c>
      <c r="X70" s="150">
        <f t="shared" si="87"/>
        <v>-26.022990363453204</v>
      </c>
      <c r="Y70" s="150">
        <f t="shared" si="88"/>
        <v>33.999958916103644</v>
      </c>
      <c r="Z70" s="150">
        <f t="shared" si="89"/>
        <v>-0.30759896777319629</v>
      </c>
      <c r="AA70" s="150">
        <f t="shared" si="90"/>
        <v>-1.4243217505488792</v>
      </c>
      <c r="AB70" s="150">
        <f t="shared" si="91"/>
        <v>-6.1066077770779925</v>
      </c>
      <c r="AC70" s="148">
        <f t="shared" si="58"/>
        <v>15.303502584584848</v>
      </c>
      <c r="AE70" s="163">
        <v>100</v>
      </c>
      <c r="AF70" s="150">
        <f t="shared" si="92"/>
        <v>109.738521083667</v>
      </c>
      <c r="AG70" s="150">
        <f t="shared" si="59"/>
        <v>119.67966578351256</v>
      </c>
      <c r="AH70" s="150">
        <f t="shared" si="60"/>
        <v>107.21604868579769</v>
      </c>
      <c r="AI70" s="150">
        <f t="shared" si="61"/>
        <v>99.751040370207477</v>
      </c>
      <c r="AJ70" s="150">
        <f t="shared" si="62"/>
        <v>114.07585937029397</v>
      </c>
      <c r="AK70" s="150">
        <f t="shared" si="63"/>
        <v>119.0145648994321</v>
      </c>
      <c r="AL70" s="150">
        <f t="shared" si="64"/>
        <v>88.043416144547137</v>
      </c>
      <c r="AM70" s="150">
        <f t="shared" si="65"/>
        <v>117.97814146202732</v>
      </c>
      <c r="AN70" s="150">
        <f t="shared" si="66"/>
        <v>117.61524191669213</v>
      </c>
      <c r="AO70" s="150">
        <f t="shared" si="67"/>
        <v>115.940022444112</v>
      </c>
      <c r="AP70" s="150">
        <f t="shared" si="68"/>
        <v>108.86002001679388</v>
      </c>
      <c r="AQ70" s="164">
        <f t="shared" si="93"/>
        <v>103.47629090990053</v>
      </c>
      <c r="AR70" s="150">
        <f t="shared" si="94"/>
        <v>1.0347629090990054</v>
      </c>
      <c r="AS70" s="176">
        <f t="shared" si="95"/>
        <v>1.0028517524604041</v>
      </c>
      <c r="AU70" s="146">
        <v>100</v>
      </c>
      <c r="AV70" s="147">
        <f t="shared" si="96"/>
        <v>109.25658095996272</v>
      </c>
      <c r="AW70" s="147">
        <f t="shared" si="97"/>
        <v>118.63077650026993</v>
      </c>
      <c r="AX70" s="147">
        <f t="shared" si="98"/>
        <v>105.80965683460178</v>
      </c>
      <c r="AY70" s="147">
        <f t="shared" si="99"/>
        <v>98.010238200504304</v>
      </c>
      <c r="AZ70" s="147">
        <f t="shared" si="100"/>
        <v>111.59282258328227</v>
      </c>
      <c r="BA70" s="147">
        <f t="shared" si="101"/>
        <v>115.91272861927773</v>
      </c>
      <c r="BB70" s="147">
        <f t="shared" si="102"/>
        <v>85.372186404262479</v>
      </c>
      <c r="BC70" s="147">
        <f t="shared" si="103"/>
        <v>113.89628843725443</v>
      </c>
      <c r="BD70" s="147">
        <f t="shared" si="104"/>
        <v>113.04728339331987</v>
      </c>
      <c r="BE70" s="147">
        <f t="shared" si="105"/>
        <v>110.94772643649344</v>
      </c>
      <c r="BF70" s="147">
        <f t="shared" si="106"/>
        <v>103.71508782194175</v>
      </c>
      <c r="BG70" s="147">
        <f t="shared" si="107"/>
        <v>1286.1913761911705</v>
      </c>
      <c r="BH70" s="94">
        <f t="shared" si="108"/>
        <v>0.93298712945315254</v>
      </c>
      <c r="BJ70" s="342">
        <f t="shared" si="109"/>
        <v>93.298712945315259</v>
      </c>
      <c r="BK70" s="343">
        <f t="shared" si="69"/>
        <v>101.93498384370157</v>
      </c>
      <c r="BL70" s="343">
        <f t="shared" si="70"/>
        <v>110.68098763178534</v>
      </c>
      <c r="BM70" s="343">
        <f t="shared" si="71"/>
        <v>98.719047998538258</v>
      </c>
      <c r="BN70" s="343">
        <f t="shared" si="72"/>
        <v>91.442290795708232</v>
      </c>
      <c r="BO70" s="343">
        <f t="shared" si="73"/>
        <v>104.11466720955146</v>
      </c>
      <c r="BP70" s="343">
        <f t="shared" si="74"/>
        <v>108.14508394158221</v>
      </c>
      <c r="BQ70" s="343">
        <f t="shared" si="75"/>
        <v>79.651151128452312</v>
      </c>
      <c r="BR70" s="343">
        <f t="shared" si="76"/>
        <v>106.26377120444229</v>
      </c>
      <c r="BS70" s="343">
        <f t="shared" si="77"/>
        <v>105.47166042561055</v>
      </c>
      <c r="BT70" s="343">
        <f t="shared" si="78"/>
        <v>103.51280080733765</v>
      </c>
      <c r="BU70" s="344">
        <f t="shared" si="79"/>
        <v>96.764842067975053</v>
      </c>
      <c r="BV70" s="392">
        <f t="shared" si="110"/>
        <v>1200.0000000000002</v>
      </c>
    </row>
    <row r="71" spans="1:74" x14ac:dyDescent="0.55000000000000004">
      <c r="A71" s="160"/>
      <c r="B71" s="145">
        <v>1994</v>
      </c>
      <c r="C71" s="146">
        <v>-2.2497187851518552</v>
      </c>
      <c r="D71" s="147">
        <v>13.578826237054088</v>
      </c>
      <c r="E71" s="147">
        <v>16.919959473150968</v>
      </c>
      <c r="F71" s="147">
        <v>-23.396880415944544</v>
      </c>
      <c r="G71" s="147">
        <v>-11.764705882352944</v>
      </c>
      <c r="H71" s="147">
        <v>31.794871794871792</v>
      </c>
      <c r="I71" s="147">
        <v>-4.6692607003890991</v>
      </c>
      <c r="J71" s="147">
        <v>-24.081632653061213</v>
      </c>
      <c r="K71" s="147">
        <v>36.827956989247298</v>
      </c>
      <c r="L71" s="147">
        <v>-5.4027504911591357</v>
      </c>
      <c r="M71" s="147">
        <v>5.8151609553478867</v>
      </c>
      <c r="N71" s="148">
        <v>-8.3415112855740876</v>
      </c>
      <c r="O71" s="94">
        <v>1136</v>
      </c>
      <c r="Q71" s="163">
        <f t="shared" si="80"/>
        <v>-4.6297744857498353</v>
      </c>
      <c r="R71" s="150">
        <f t="shared" si="81"/>
        <v>11.002123689889187</v>
      </c>
      <c r="S71" s="150">
        <f t="shared" si="82"/>
        <v>11.111387488628679</v>
      </c>
      <c r="T71" s="150">
        <f t="shared" si="83"/>
        <v>-12.732382245149529</v>
      </c>
      <c r="U71" s="150">
        <f t="shared" si="84"/>
        <v>-8.107810776122145</v>
      </c>
      <c r="V71" s="150">
        <f t="shared" si="85"/>
        <v>16.912201601507189</v>
      </c>
      <c r="W71" s="150">
        <f t="shared" si="86"/>
        <v>2.1812438314582794</v>
      </c>
      <c r="X71" s="150">
        <f t="shared" si="87"/>
        <v>-24.937200818594636</v>
      </c>
      <c r="Y71" s="150">
        <f t="shared" si="88"/>
        <v>33.902319563736818</v>
      </c>
      <c r="Z71" s="150">
        <f t="shared" si="89"/>
        <v>-1.3335278973954943</v>
      </c>
      <c r="AA71" s="150">
        <f t="shared" si="90"/>
        <v>0.77139729386825906</v>
      </c>
      <c r="AB71" s="150">
        <f t="shared" si="91"/>
        <v>-7.2215525847329731</v>
      </c>
      <c r="AC71" s="148">
        <f t="shared" si="58"/>
        <v>16.918424661343796</v>
      </c>
      <c r="AE71" s="163">
        <v>100</v>
      </c>
      <c r="AF71" s="150">
        <f t="shared" si="92"/>
        <v>111.00212368988919</v>
      </c>
      <c r="AG71" s="150">
        <f t="shared" si="59"/>
        <v>123.33599977367967</v>
      </c>
      <c r="AH71" s="150">
        <f t="shared" si="60"/>
        <v>107.63238883661803</v>
      </c>
      <c r="AI71" s="150">
        <f t="shared" si="61"/>
        <v>98.905758415925035</v>
      </c>
      <c r="AJ71" s="150">
        <f t="shared" si="62"/>
        <v>115.63289967472593</v>
      </c>
      <c r="AK71" s="150">
        <f t="shared" si="63"/>
        <v>118.15513516601723</v>
      </c>
      <c r="AL71" s="150">
        <f t="shared" si="64"/>
        <v>88.690551832185591</v>
      </c>
      <c r="AM71" s="150">
        <f t="shared" si="65"/>
        <v>118.7587061371748</v>
      </c>
      <c r="AN71" s="150">
        <f t="shared" si="66"/>
        <v>117.17502566024963</v>
      </c>
      <c r="AO71" s="150">
        <f t="shared" si="67"/>
        <v>118.07891063728225</v>
      </c>
      <c r="AP71" s="150">
        <f t="shared" si="68"/>
        <v>109.55178001413105</v>
      </c>
      <c r="AQ71" s="164">
        <f t="shared" si="93"/>
        <v>104.47977965435203</v>
      </c>
      <c r="AR71" s="150">
        <f t="shared" si="94"/>
        <v>1.0447977965435202</v>
      </c>
      <c r="AS71" s="176">
        <f t="shared" si="95"/>
        <v>1.0036586240323087</v>
      </c>
      <c r="AU71" s="146">
        <v>100</v>
      </c>
      <c r="AV71" s="147">
        <f t="shared" si="96"/>
        <v>110.51463418580013</v>
      </c>
      <c r="AW71" s="147">
        <f t="shared" si="97"/>
        <v>122.2550658693802</v>
      </c>
      <c r="AX71" s="147">
        <f t="shared" si="98"/>
        <v>106.22053570045018</v>
      </c>
      <c r="AY71" s="147">
        <f t="shared" si="99"/>
        <v>97.179707657881977</v>
      </c>
      <c r="AZ71" s="147">
        <f t="shared" si="100"/>
        <v>113.11597150722316</v>
      </c>
      <c r="BA71" s="147">
        <f t="shared" si="101"/>
        <v>115.07569791181066</v>
      </c>
      <c r="BB71" s="147">
        <f t="shared" si="102"/>
        <v>85.99968805030511</v>
      </c>
      <c r="BC71" s="147">
        <f t="shared" si="103"/>
        <v>114.64984683614769</v>
      </c>
      <c r="BD71" s="147">
        <f t="shared" si="104"/>
        <v>112.62416432230991</v>
      </c>
      <c r="BE71" s="147">
        <f t="shared" si="105"/>
        <v>112.99451560499209</v>
      </c>
      <c r="BF71" s="147">
        <f t="shared" si="106"/>
        <v>104.37415392228293</v>
      </c>
      <c r="BG71" s="147">
        <f t="shared" si="107"/>
        <v>1295.0039815685841</v>
      </c>
      <c r="BH71" s="94">
        <f t="shared" si="108"/>
        <v>0.92663807762698169</v>
      </c>
      <c r="BJ71" s="342">
        <f t="shared" si="109"/>
        <v>92.66380776269817</v>
      </c>
      <c r="BK71" s="343">
        <f t="shared" si="69"/>
        <v>102.40706817157894</v>
      </c>
      <c r="BL71" s="343">
        <f t="shared" si="70"/>
        <v>113.28619921736249</v>
      </c>
      <c r="BM71" s="343">
        <f t="shared" si="71"/>
        <v>98.427993005973335</v>
      </c>
      <c r="BN71" s="343">
        <f t="shared" si="72"/>
        <v>90.050417488451828</v>
      </c>
      <c r="BO71" s="343">
        <f t="shared" si="73"/>
        <v>104.8175663863617</v>
      </c>
      <c r="BP71" s="343">
        <f t="shared" si="74"/>
        <v>106.6335234945835</v>
      </c>
      <c r="BQ71" s="343">
        <f t="shared" si="75"/>
        <v>79.690585611454836</v>
      </c>
      <c r="BR71" s="343">
        <f t="shared" si="76"/>
        <v>106.23891367247579</v>
      </c>
      <c r="BS71" s="343">
        <f t="shared" si="77"/>
        <v>104.36183912197055</v>
      </c>
      <c r="BT71" s="343">
        <f t="shared" si="78"/>
        <v>104.70502072260186</v>
      </c>
      <c r="BU71" s="344">
        <f t="shared" si="79"/>
        <v>96.71706534448694</v>
      </c>
      <c r="BV71" s="392">
        <f t="shared" si="110"/>
        <v>1200</v>
      </c>
    </row>
    <row r="72" spans="1:74" x14ac:dyDescent="0.55000000000000004">
      <c r="A72" s="160"/>
      <c r="B72" s="145">
        <v>1995</v>
      </c>
      <c r="C72" s="146">
        <v>-11.777301927194861</v>
      </c>
      <c r="D72" s="147">
        <v>25.606796116504849</v>
      </c>
      <c r="E72" s="147">
        <v>13.33333333333333</v>
      </c>
      <c r="F72" s="147">
        <v>-18.41432225063938</v>
      </c>
      <c r="G72" s="147">
        <v>-14.942528735632177</v>
      </c>
      <c r="H72" s="147">
        <v>18.550368550368535</v>
      </c>
      <c r="I72" s="147">
        <v>-3.2124352331606154</v>
      </c>
      <c r="J72" s="147">
        <v>-22.055674518201297</v>
      </c>
      <c r="K72" s="147">
        <v>28.296703296703306</v>
      </c>
      <c r="L72" s="147">
        <v>-2.8907922912205564</v>
      </c>
      <c r="M72" s="147">
        <v>4.5203969128996713</v>
      </c>
      <c r="N72" s="148">
        <v>-9.1772151898734222</v>
      </c>
      <c r="O72" s="94">
        <v>1107.9999999999998</v>
      </c>
      <c r="Q72" s="163">
        <f t="shared" si="80"/>
        <v>-5.2862888729370949</v>
      </c>
      <c r="R72" s="150">
        <f t="shared" si="81"/>
        <v>12.615555753148236</v>
      </c>
      <c r="S72" s="150">
        <f t="shared" si="82"/>
        <v>11.704371489802908</v>
      </c>
      <c r="T72" s="150">
        <f t="shared" si="83"/>
        <v>-14.377448789530058</v>
      </c>
      <c r="U72" s="150">
        <f t="shared" si="84"/>
        <v>-8.6002568730941693</v>
      </c>
      <c r="V72" s="150">
        <f t="shared" si="85"/>
        <v>16.478288667594253</v>
      </c>
      <c r="W72" s="150">
        <f t="shared" si="86"/>
        <v>0.83183714526402819</v>
      </c>
      <c r="X72" s="150">
        <f t="shared" si="87"/>
        <v>-23.975971561926979</v>
      </c>
      <c r="Y72" s="150">
        <f t="shared" si="88"/>
        <v>31.924888392757264</v>
      </c>
      <c r="Z72" s="150">
        <f t="shared" si="89"/>
        <v>-1.6427144146702652</v>
      </c>
      <c r="AA72" s="150">
        <f t="shared" si="90"/>
        <v>2.835025012656692</v>
      </c>
      <c r="AB72" s="150">
        <f t="shared" si="91"/>
        <v>-7.8336572570513257</v>
      </c>
      <c r="AC72" s="148">
        <f t="shared" si="58"/>
        <v>14.673628692013491</v>
      </c>
      <c r="AE72" s="163">
        <v>100</v>
      </c>
      <c r="AF72" s="150">
        <f t="shared" si="92"/>
        <v>112.61555575314824</v>
      </c>
      <c r="AG72" s="150">
        <f t="shared" si="59"/>
        <v>125.79649875380282</v>
      </c>
      <c r="AH72" s="150">
        <f t="shared" si="60"/>
        <v>107.71017156645298</v>
      </c>
      <c r="AI72" s="150">
        <f t="shared" si="61"/>
        <v>98.446820133287588</v>
      </c>
      <c r="AJ72" s="150">
        <f t="shared" si="62"/>
        <v>114.66917133891802</v>
      </c>
      <c r="AK72" s="150">
        <f t="shared" si="63"/>
        <v>115.62303210028159</v>
      </c>
      <c r="AL72" s="150">
        <f t="shared" si="64"/>
        <v>87.901286804880371</v>
      </c>
      <c r="AM72" s="150">
        <f t="shared" si="65"/>
        <v>115.96367451313589</v>
      </c>
      <c r="AN72" s="150">
        <f t="shared" si="66"/>
        <v>114.05872251612729</v>
      </c>
      <c r="AO72" s="150">
        <f t="shared" si="67"/>
        <v>117.29231582857618</v>
      </c>
      <c r="AP72" s="150">
        <f t="shared" si="68"/>
        <v>108.10403781770736</v>
      </c>
      <c r="AQ72" s="164">
        <f t="shared" si="93"/>
        <v>102.3893460953542</v>
      </c>
      <c r="AR72" s="150">
        <f t="shared" si="94"/>
        <v>1.0238934609535419</v>
      </c>
      <c r="AS72" s="176">
        <f t="shared" si="95"/>
        <v>1.001969643802286</v>
      </c>
      <c r="AU72" s="146">
        <v>100</v>
      </c>
      <c r="AV72" s="147">
        <f t="shared" si="96"/>
        <v>112.12098051799158</v>
      </c>
      <c r="AW72" s="147">
        <f t="shared" si="97"/>
        <v>124.69400069326358</v>
      </c>
      <c r="AX72" s="147">
        <f t="shared" si="98"/>
        <v>106.2972981259674</v>
      </c>
      <c r="AY72" s="147">
        <f t="shared" si="99"/>
        <v>96.728778522369311</v>
      </c>
      <c r="AZ72" s="147">
        <f t="shared" si="100"/>
        <v>112.17322020304758</v>
      </c>
      <c r="BA72" s="147">
        <f t="shared" si="101"/>
        <v>112.60958819034364</v>
      </c>
      <c r="BB72" s="147">
        <f t="shared" si="102"/>
        <v>85.234369256644925</v>
      </c>
      <c r="BC72" s="147">
        <f t="shared" si="103"/>
        <v>111.95151878912344</v>
      </c>
      <c r="BD72" s="147">
        <f t="shared" si="104"/>
        <v>109.6288926302054</v>
      </c>
      <c r="BE72" s="147">
        <f t="shared" si="105"/>
        <v>112.24179101677015</v>
      </c>
      <c r="BF72" s="147">
        <f t="shared" si="106"/>
        <v>102.99483478360879</v>
      </c>
      <c r="BG72" s="147">
        <f t="shared" si="107"/>
        <v>1286.6752727293358</v>
      </c>
      <c r="BH72" s="94">
        <f t="shared" si="108"/>
        <v>0.93263624896942532</v>
      </c>
      <c r="BJ72" s="342">
        <f t="shared" si="109"/>
        <v>93.263624896942531</v>
      </c>
      <c r="BK72" s="343">
        <f t="shared" si="69"/>
        <v>104.56809070107369</v>
      </c>
      <c r="BL72" s="343">
        <f t="shared" si="70"/>
        <v>116.29414507555626</v>
      </c>
      <c r="BM72" s="343">
        <f t="shared" si="71"/>
        <v>99.136713399786956</v>
      </c>
      <c r="BN72" s="343">
        <f t="shared" si="72"/>
        <v>90.21276516849683</v>
      </c>
      <c r="BO72" s="343">
        <f t="shared" si="73"/>
        <v>104.61681132499164</v>
      </c>
      <c r="BP72" s="343">
        <f t="shared" si="74"/>
        <v>105.02378392783379</v>
      </c>
      <c r="BQ72" s="343">
        <f t="shared" si="75"/>
        <v>79.492662426792222</v>
      </c>
      <c r="BR72" s="343">
        <f t="shared" si="76"/>
        <v>104.41004454991823</v>
      </c>
      <c r="BS72" s="343">
        <f t="shared" si="77"/>
        <v>102.24387920130664</v>
      </c>
      <c r="BT72" s="343">
        <f t="shared" si="78"/>
        <v>104.68076295149065</v>
      </c>
      <c r="BU72" s="344">
        <f t="shared" si="79"/>
        <v>96.056716375810595</v>
      </c>
      <c r="BV72" s="392">
        <f t="shared" si="110"/>
        <v>1199.9999999999998</v>
      </c>
    </row>
    <row r="73" spans="1:74" x14ac:dyDescent="0.55000000000000004">
      <c r="A73" s="160"/>
      <c r="B73" s="145">
        <v>1996</v>
      </c>
      <c r="C73" s="146">
        <v>-2.3228803716608626</v>
      </c>
      <c r="D73" s="147">
        <v>23.424494649227114</v>
      </c>
      <c r="E73" s="147">
        <v>0.9633911368015502</v>
      </c>
      <c r="F73" s="147">
        <v>-18.511450381679385</v>
      </c>
      <c r="G73" s="147">
        <v>-1.5222482435597318</v>
      </c>
      <c r="H73" s="147">
        <v>6.7776456599286661</v>
      </c>
      <c r="I73" s="147">
        <v>15.924276169265038</v>
      </c>
      <c r="J73" s="147">
        <v>-32.180595581171957</v>
      </c>
      <c r="K73" s="147">
        <v>47.167138810198317</v>
      </c>
      <c r="L73" s="147">
        <v>5.004812319537999</v>
      </c>
      <c r="M73" s="147">
        <v>-2.2914757103574712</v>
      </c>
      <c r="N73" s="148">
        <v>-10.787992495309574</v>
      </c>
      <c r="O73" s="94">
        <v>1141.3999999999999</v>
      </c>
      <c r="Q73" s="163">
        <f t="shared" si="80"/>
        <v>-4.3814459374645507</v>
      </c>
      <c r="R73" s="150">
        <f t="shared" si="81"/>
        <v>13.835231098514285</v>
      </c>
      <c r="S73" s="150">
        <f t="shared" si="82"/>
        <v>10.497827712643373</v>
      </c>
      <c r="T73" s="150">
        <f t="shared" si="83"/>
        <v>-15.775301532243352</v>
      </c>
      <c r="U73" s="150">
        <f t="shared" si="84"/>
        <v>-6.5194135535575342</v>
      </c>
      <c r="V73" s="150">
        <f t="shared" si="85"/>
        <v>14.066819790330237</v>
      </c>
      <c r="W73" s="150">
        <f t="shared" si="86"/>
        <v>3.7195280332879492</v>
      </c>
      <c r="X73" s="150">
        <f t="shared" si="87"/>
        <v>-24.454513468393696</v>
      </c>
      <c r="Y73" s="150">
        <f t="shared" si="88"/>
        <v>31.924888392757257</v>
      </c>
      <c r="Z73" s="150">
        <f t="shared" si="89"/>
        <v>-5.7663277164848502E-2</v>
      </c>
      <c r="AA73" s="150">
        <f t="shared" si="90"/>
        <v>1.9352758004778223</v>
      </c>
      <c r="AB73" s="150">
        <f t="shared" si="91"/>
        <v>-8.3295726729362567</v>
      </c>
      <c r="AC73" s="148">
        <f t="shared" si="58"/>
        <v>16.461660386250685</v>
      </c>
      <c r="AE73" s="163">
        <v>100</v>
      </c>
      <c r="AF73" s="150">
        <f t="shared" si="92"/>
        <v>113.83523109851429</v>
      </c>
      <c r="AG73" s="150">
        <f t="shared" si="59"/>
        <v>125.78545753552575</v>
      </c>
      <c r="AH73" s="150">
        <f t="shared" si="60"/>
        <v>105.94242232558464</v>
      </c>
      <c r="AI73" s="150">
        <f t="shared" si="61"/>
        <v>99.035597685523314</v>
      </c>
      <c r="AJ73" s="150">
        <f t="shared" si="62"/>
        <v>112.96675674022235</v>
      </c>
      <c r="AK73" s="150">
        <f t="shared" si="63"/>
        <v>117.16858692547112</v>
      </c>
      <c r="AL73" s="150">
        <f t="shared" si="64"/>
        <v>88.515579055055198</v>
      </c>
      <c r="AM73" s="150">
        <f t="shared" si="65"/>
        <v>116.77407887858439</v>
      </c>
      <c r="AN73" s="150">
        <f t="shared" si="66"/>
        <v>116.70674311782393</v>
      </c>
      <c r="AO73" s="150">
        <f t="shared" si="67"/>
        <v>118.96534047490901</v>
      </c>
      <c r="AP73" s="150">
        <f t="shared" si="68"/>
        <v>109.05603598444543</v>
      </c>
      <c r="AQ73" s="164">
        <f t="shared" si="93"/>
        <v>104.27780472624507</v>
      </c>
      <c r="AR73" s="150">
        <f t="shared" si="94"/>
        <v>1.0427780472624506</v>
      </c>
      <c r="AS73" s="176">
        <f t="shared" si="95"/>
        <v>1.0034967955018714</v>
      </c>
      <c r="AU73" s="146">
        <v>100</v>
      </c>
      <c r="AV73" s="147">
        <f t="shared" si="96"/>
        <v>113.33529939890904</v>
      </c>
      <c r="AW73" s="147">
        <f t="shared" si="97"/>
        <v>124.68305624176345</v>
      </c>
      <c r="AX73" s="147">
        <f t="shared" si="98"/>
        <v>104.55273709393336</v>
      </c>
      <c r="AY73" s="147">
        <f t="shared" si="99"/>
        <v>97.30728104151666</v>
      </c>
      <c r="AZ73" s="147">
        <f t="shared" si="100"/>
        <v>110.50786128027354</v>
      </c>
      <c r="BA73" s="147">
        <f t="shared" si="101"/>
        <v>114.1148617437931</v>
      </c>
      <c r="BB73" s="147">
        <f t="shared" si="102"/>
        <v>85.830023932316749</v>
      </c>
      <c r="BC73" s="147">
        <f t="shared" si="103"/>
        <v>112.7338844732586</v>
      </c>
      <c r="BD73" s="147">
        <f t="shared" si="104"/>
        <v>112.17406900796929</v>
      </c>
      <c r="BE73" s="147">
        <f t="shared" si="105"/>
        <v>113.84277639584684</v>
      </c>
      <c r="BF73" s="147">
        <f t="shared" si="106"/>
        <v>103.90183970106456</v>
      </c>
      <c r="BG73" s="147">
        <f t="shared" si="107"/>
        <v>1292.9836903106452</v>
      </c>
      <c r="BH73" s="94">
        <f t="shared" si="108"/>
        <v>0.92808595266325022</v>
      </c>
      <c r="BJ73" s="342">
        <f t="shared" si="109"/>
        <v>92.808595266325028</v>
      </c>
      <c r="BK73" s="343">
        <f t="shared" si="69"/>
        <v>105.18489931301119</v>
      </c>
      <c r="BL73" s="343">
        <f t="shared" si="70"/>
        <v>115.71659303310264</v>
      </c>
      <c r="BM73" s="343">
        <f t="shared" si="71"/>
        <v>97.033926609373481</v>
      </c>
      <c r="BN73" s="343">
        <f t="shared" si="72"/>
        <v>90.309520626486616</v>
      </c>
      <c r="BO73" s="343">
        <f t="shared" si="73"/>
        <v>102.56079371308097</v>
      </c>
      <c r="BP73" s="343">
        <f t="shared" si="74"/>
        <v>105.90840017452331</v>
      </c>
      <c r="BQ73" s="343">
        <f t="shared" si="75"/>
        <v>79.65763952833376</v>
      </c>
      <c r="BR73" s="343">
        <f t="shared" si="76"/>
        <v>104.626734568793</v>
      </c>
      <c r="BS73" s="343">
        <f t="shared" si="77"/>
        <v>104.10717769937436</v>
      </c>
      <c r="BT73" s="343">
        <f t="shared" si="78"/>
        <v>105.65588158516888</v>
      </c>
      <c r="BU73" s="344">
        <f t="shared" si="79"/>
        <v>96.42983788242681</v>
      </c>
      <c r="BV73" s="392">
        <f t="shared" si="110"/>
        <v>1200.0000000000002</v>
      </c>
    </row>
    <row r="74" spans="1:74" x14ac:dyDescent="0.55000000000000004">
      <c r="A74" s="160"/>
      <c r="B74" s="145">
        <v>1997</v>
      </c>
      <c r="C74" s="146">
        <v>10.410094637223978</v>
      </c>
      <c r="D74" s="147">
        <v>1.0476190476190528</v>
      </c>
      <c r="E74" s="147">
        <v>17.719132893496713</v>
      </c>
      <c r="F74" s="147">
        <v>-17.614091273018417</v>
      </c>
      <c r="G74" s="147">
        <v>0.77745383867833251</v>
      </c>
      <c r="H74" s="147">
        <v>10.414657666345217</v>
      </c>
      <c r="I74" s="147">
        <v>4.1921397379912628</v>
      </c>
      <c r="J74" s="147">
        <v>-34.953897736797991</v>
      </c>
      <c r="K74" s="147">
        <v>40.979381443298976</v>
      </c>
      <c r="L74" s="147">
        <v>-0.36563071297989191</v>
      </c>
      <c r="M74" s="147">
        <v>-9.0825688073394524</v>
      </c>
      <c r="N74" s="148">
        <v>-1.0090817356205872</v>
      </c>
      <c r="O74" s="94">
        <v>1269.5999999999999</v>
      </c>
      <c r="Q74" s="163">
        <f t="shared" si="80"/>
        <v>-4.3814459374645516</v>
      </c>
      <c r="R74" s="150">
        <f t="shared" si="81"/>
        <v>13.434840420186559</v>
      </c>
      <c r="S74" s="150">
        <f t="shared" si="82"/>
        <v>10.497827712643373</v>
      </c>
      <c r="T74" s="150">
        <f t="shared" si="83"/>
        <v>-16.785417068037678</v>
      </c>
      <c r="U74" s="150">
        <f t="shared" si="84"/>
        <v>-5.1472950025147268</v>
      </c>
      <c r="V74" s="150">
        <f t="shared" si="85"/>
        <v>12.333696546523337</v>
      </c>
      <c r="W74" s="150">
        <f t="shared" si="86"/>
        <v>5.1964281063513438</v>
      </c>
      <c r="X74" s="150">
        <f t="shared" si="87"/>
        <v>-26.728735697564307</v>
      </c>
      <c r="Y74" s="150">
        <f t="shared" si="88"/>
        <v>34.629372758719633</v>
      </c>
      <c r="Z74" s="150">
        <f t="shared" si="89"/>
        <v>-3.592977165620681E-2</v>
      </c>
      <c r="AA74" s="150">
        <f t="shared" si="90"/>
        <v>0.34256169146645316</v>
      </c>
      <c r="AB74" s="150">
        <f t="shared" si="91"/>
        <v>-8.2829515780151066</v>
      </c>
      <c r="AC74" s="148">
        <f t="shared" si="58"/>
        <v>15.072952180638124</v>
      </c>
      <c r="AE74" s="163">
        <v>100</v>
      </c>
      <c r="AF74" s="150">
        <f t="shared" si="92"/>
        <v>113.43484042018656</v>
      </c>
      <c r="AG74" s="150">
        <f t="shared" si="59"/>
        <v>125.3430345336097</v>
      </c>
      <c r="AH74" s="150">
        <f t="shared" si="60"/>
        <v>104.30368342140882</v>
      </c>
      <c r="AI74" s="150">
        <f t="shared" si="61"/>
        <v>98.934865137219859</v>
      </c>
      <c r="AJ74" s="150">
        <f t="shared" si="62"/>
        <v>111.13719118195668</v>
      </c>
      <c r="AK74" s="150">
        <f t="shared" si="63"/>
        <v>116.91235542114531</v>
      </c>
      <c r="AL74" s="150">
        <f t="shared" si="64"/>
        <v>85.663160942830388</v>
      </c>
      <c r="AM74" s="150">
        <f t="shared" si="65"/>
        <v>115.32777626262505</v>
      </c>
      <c r="AN74" s="150">
        <f t="shared" si="66"/>
        <v>115.2863392559577</v>
      </c>
      <c r="AO74" s="150">
        <f t="shared" si="67"/>
        <v>115.68126608974266</v>
      </c>
      <c r="AP74" s="150">
        <f t="shared" si="68"/>
        <v>106.09944283469447</v>
      </c>
      <c r="AQ74" s="164">
        <f t="shared" si="93"/>
        <v>101.45075310694124</v>
      </c>
      <c r="AR74" s="150">
        <f t="shared" si="94"/>
        <v>1.0145075310694123</v>
      </c>
      <c r="AS74" s="176">
        <f t="shared" si="95"/>
        <v>1.0012009959258463</v>
      </c>
      <c r="AU74" s="146">
        <v>100</v>
      </c>
      <c r="AV74" s="147">
        <f t="shared" si="96"/>
        <v>112.93666712165269</v>
      </c>
      <c r="AW74" s="147">
        <f t="shared" si="97"/>
        <v>124.24451069674312</v>
      </c>
      <c r="AX74" s="147">
        <f t="shared" si="98"/>
        <v>102.93549412314924</v>
      </c>
      <c r="AY74" s="147">
        <f t="shared" si="99"/>
        <v>97.208306424137987</v>
      </c>
      <c r="AZ74" s="147">
        <f t="shared" si="100"/>
        <v>108.71811903441157</v>
      </c>
      <c r="BA74" s="147">
        <f t="shared" si="101"/>
        <v>113.86530831434752</v>
      </c>
      <c r="BB74" s="147">
        <f t="shared" si="102"/>
        <v>83.064147942453388</v>
      </c>
      <c r="BC74" s="147">
        <f t="shared" si="103"/>
        <v>111.33762159037634</v>
      </c>
      <c r="BD74" s="147">
        <f t="shared" si="104"/>
        <v>110.80883100574596</v>
      </c>
      <c r="BE74" s="147">
        <f t="shared" si="105"/>
        <v>110.70011194916563</v>
      </c>
      <c r="BF74" s="147">
        <f t="shared" si="106"/>
        <v>101.084980783228</v>
      </c>
      <c r="BG74" s="147">
        <f t="shared" si="107"/>
        <v>1276.9040989854113</v>
      </c>
      <c r="BH74" s="94">
        <f t="shared" si="108"/>
        <v>0.93977300327681856</v>
      </c>
      <c r="BJ74" s="342">
        <f t="shared" si="109"/>
        <v>93.97730032768186</v>
      </c>
      <c r="BK74" s="343">
        <f t="shared" si="69"/>
        <v>106.13483084098988</v>
      </c>
      <c r="BL74" s="343">
        <f t="shared" si="70"/>
        <v>116.76163695813709</v>
      </c>
      <c r="BM74" s="343">
        <f t="shared" si="71"/>
        <v>96.73599845589527</v>
      </c>
      <c r="BN74" s="343">
        <f t="shared" si="72"/>
        <v>91.353742071665408</v>
      </c>
      <c r="BO74" s="343">
        <f t="shared" si="73"/>
        <v>102.17035323557562</v>
      </c>
      <c r="BP74" s="343">
        <f t="shared" si="74"/>
        <v>107.00754276361526</v>
      </c>
      <c r="BQ74" s="343">
        <f t="shared" si="75"/>
        <v>78.061443776509392</v>
      </c>
      <c r="BR74" s="343">
        <f t="shared" si="76"/>
        <v>104.63209101968593</v>
      </c>
      <c r="BS74" s="343">
        <f t="shared" si="77"/>
        <v>104.13514790386333</v>
      </c>
      <c r="BT74" s="343">
        <f t="shared" si="78"/>
        <v>104.03297666954741</v>
      </c>
      <c r="BU74" s="344">
        <f t="shared" si="79"/>
        <v>94.996935976833669</v>
      </c>
      <c r="BV74" s="392">
        <f t="shared" si="110"/>
        <v>1200</v>
      </c>
    </row>
    <row r="75" spans="1:74" x14ac:dyDescent="0.55000000000000004">
      <c r="A75" s="160"/>
      <c r="B75" s="145">
        <v>1998</v>
      </c>
      <c r="C75" s="146">
        <v>0.10193679918450993</v>
      </c>
      <c r="D75" s="147">
        <v>11.405295315682284</v>
      </c>
      <c r="E75" s="147">
        <v>4.8446069469835429</v>
      </c>
      <c r="F75" s="147">
        <v>-21.36006974716652</v>
      </c>
      <c r="G75" s="147">
        <v>-5.8758314855875788</v>
      </c>
      <c r="H75" s="147">
        <v>24.263839811542987</v>
      </c>
      <c r="I75" s="147">
        <v>4.8341232227488096</v>
      </c>
      <c r="J75" s="147">
        <v>-33.544303797468359</v>
      </c>
      <c r="K75" s="147">
        <v>44.081632653061241</v>
      </c>
      <c r="L75" s="147">
        <v>7.3654390934844161</v>
      </c>
      <c r="M75" s="147">
        <v>-7.3878627968337778</v>
      </c>
      <c r="N75" s="148">
        <v>-7.312440645773977</v>
      </c>
      <c r="O75" s="94">
        <v>1209.5</v>
      </c>
      <c r="Q75" s="163">
        <f t="shared" si="80"/>
        <v>-2.7342101996885688</v>
      </c>
      <c r="R75" s="150">
        <f t="shared" si="81"/>
        <v>12.183089370339681</v>
      </c>
      <c r="S75" s="150">
        <f t="shared" si="82"/>
        <v>9.7695363712822409</v>
      </c>
      <c r="T75" s="150">
        <f t="shared" si="83"/>
        <v>-18.564735159294575</v>
      </c>
      <c r="U75" s="150">
        <f t="shared" si="84"/>
        <v>-5.7313433331166079</v>
      </c>
      <c r="V75" s="150">
        <f t="shared" si="85"/>
        <v>14.994403991497101</v>
      </c>
      <c r="W75" s="150">
        <f t="shared" si="86"/>
        <v>5.4413676465914103</v>
      </c>
      <c r="X75" s="150">
        <f t="shared" si="87"/>
        <v>-28.643507244108818</v>
      </c>
      <c r="Y75" s="150">
        <f t="shared" si="88"/>
        <v>38.46853754864015</v>
      </c>
      <c r="Z75" s="150">
        <f t="shared" si="89"/>
        <v>-0.53141423351907824</v>
      </c>
      <c r="AA75" s="150">
        <f t="shared" si="90"/>
        <v>0.42147945863264508</v>
      </c>
      <c r="AB75" s="150">
        <f t="shared" si="91"/>
        <v>-8.5842604929835531</v>
      </c>
      <c r="AC75" s="148">
        <f t="shared" si="58"/>
        <v>16.488943724272026</v>
      </c>
      <c r="AE75" s="163">
        <v>100</v>
      </c>
      <c r="AF75" s="150">
        <f t="shared" si="92"/>
        <v>112.1830893703397</v>
      </c>
      <c r="AG75" s="150">
        <f t="shared" si="59"/>
        <v>123.1428570888031</v>
      </c>
      <c r="AH75" s="150">
        <f t="shared" si="60"/>
        <v>100.2817118026782</v>
      </c>
      <c r="AI75" s="150">
        <f t="shared" si="61"/>
        <v>94.53422259894019</v>
      </c>
      <c r="AJ75" s="150">
        <f t="shared" si="62"/>
        <v>108.70906584564644</v>
      </c>
      <c r="AK75" s="150">
        <f t="shared" si="63"/>
        <v>114.6243257834832</v>
      </c>
      <c r="AL75" s="150">
        <f t="shared" si="64"/>
        <v>81.791898724180299</v>
      </c>
      <c r="AM75" s="150">
        <f t="shared" si="65"/>
        <v>113.25604599663731</v>
      </c>
      <c r="AN75" s="150">
        <f t="shared" si="66"/>
        <v>112.65418724789028</v>
      </c>
      <c r="AO75" s="150">
        <f t="shared" si="67"/>
        <v>113.12900150642969</v>
      </c>
      <c r="AP75" s="150">
        <f t="shared" si="68"/>
        <v>103.41771332400647</v>
      </c>
      <c r="AQ75" s="164">
        <f t="shared" si="93"/>
        <v>100.59005565801681</v>
      </c>
      <c r="AR75" s="150">
        <f t="shared" si="94"/>
        <v>1.0059005565801682</v>
      </c>
      <c r="AS75" s="176">
        <f t="shared" si="95"/>
        <v>1.0004903882404854</v>
      </c>
      <c r="AU75" s="146">
        <v>100</v>
      </c>
      <c r="AV75" s="147">
        <f t="shared" si="96"/>
        <v>111.69041340355271</v>
      </c>
      <c r="AW75" s="147">
        <f t="shared" si="97"/>
        <v>122.06361591393245</v>
      </c>
      <c r="AX75" s="147">
        <f t="shared" si="98"/>
        <v>98.96628016691092</v>
      </c>
      <c r="AY75" s="147">
        <f t="shared" si="99"/>
        <v>92.884461561855431</v>
      </c>
      <c r="AZ75" s="147">
        <f t="shared" si="100"/>
        <v>106.34284558601884</v>
      </c>
      <c r="BA75" s="147">
        <f t="shared" si="101"/>
        <v>111.63691081789574</v>
      </c>
      <c r="BB75" s="147">
        <f t="shared" si="102"/>
        <v>79.310339489499086</v>
      </c>
      <c r="BC75" s="147">
        <f t="shared" si="103"/>
        <v>109.33756984337474</v>
      </c>
      <c r="BD75" s="147">
        <f t="shared" si="104"/>
        <v>108.27890691477604</v>
      </c>
      <c r="BE75" s="147">
        <f t="shared" si="105"/>
        <v>108.25774608780436</v>
      </c>
      <c r="BF75" s="147">
        <f t="shared" si="106"/>
        <v>98.529994924574012</v>
      </c>
      <c r="BG75" s="147">
        <f t="shared" si="107"/>
        <v>1247.2990847101944</v>
      </c>
      <c r="BH75" s="94">
        <f t="shared" si="108"/>
        <v>0.9620787946611985</v>
      </c>
      <c r="BJ75" s="342">
        <f t="shared" si="109"/>
        <v>96.207879466119849</v>
      </c>
      <c r="BK75" s="343">
        <f t="shared" si="69"/>
        <v>107.45497830250096</v>
      </c>
      <c r="BL75" s="343">
        <f t="shared" si="70"/>
        <v>117.43481647046362</v>
      </c>
      <c r="BM75" s="343">
        <f t="shared" si="71"/>
        <v>95.213359535084138</v>
      </c>
      <c r="BN75" s="343">
        <f t="shared" si="72"/>
        <v>89.362170822184297</v>
      </c>
      <c r="BO75" s="343">
        <f t="shared" si="73"/>
        <v>102.31019670223895</v>
      </c>
      <c r="BP75" s="343">
        <f t="shared" si="74"/>
        <v>107.40350459938084</v>
      </c>
      <c r="BQ75" s="343">
        <f t="shared" si="75"/>
        <v>76.302795820227729</v>
      </c>
      <c r="BR75" s="343">
        <f t="shared" si="76"/>
        <v>105.19135740609858</v>
      </c>
      <c r="BS75" s="343">
        <f t="shared" si="77"/>
        <v>104.17284025179985</v>
      </c>
      <c r="BT75" s="343">
        <f t="shared" si="78"/>
        <v>104.15248186889291</v>
      </c>
      <c r="BU75" s="344">
        <f t="shared" si="79"/>
        <v>94.793618755008168</v>
      </c>
      <c r="BV75" s="392">
        <f t="shared" si="110"/>
        <v>1200</v>
      </c>
    </row>
    <row r="76" spans="1:74" x14ac:dyDescent="0.55000000000000004">
      <c r="A76" s="160"/>
      <c r="B76" s="145">
        <v>1999</v>
      </c>
      <c r="C76" s="146">
        <v>-2.3565573770491732</v>
      </c>
      <c r="D76" s="147">
        <v>13.431269674711444</v>
      </c>
      <c r="E76" s="147">
        <v>12.303422756706773</v>
      </c>
      <c r="F76" s="147">
        <v>-28.418451400329491</v>
      </c>
      <c r="G76" s="147">
        <v>-1.1507479861910253</v>
      </c>
      <c r="H76" s="147">
        <v>22.235157159487763</v>
      </c>
      <c r="I76" s="147">
        <v>2.0000000000000018</v>
      </c>
      <c r="J76" s="147">
        <v>-24.08963585434174</v>
      </c>
      <c r="K76" s="147">
        <v>43.173431734317361</v>
      </c>
      <c r="L76" s="147">
        <v>-7.903780068728528</v>
      </c>
      <c r="M76" s="147">
        <v>5.0373134328358216</v>
      </c>
      <c r="N76" s="148">
        <v>-13.321492007104796</v>
      </c>
      <c r="O76" s="94">
        <v>1224.7999999999997</v>
      </c>
      <c r="Q76" s="163">
        <f t="shared" si="80"/>
        <v>-2.5282642609119743</v>
      </c>
      <c r="R76" s="150">
        <f t="shared" si="81"/>
        <v>13.330664191922169</v>
      </c>
      <c r="S76" s="150">
        <f t="shared" si="82"/>
        <v>11.659541641266445</v>
      </c>
      <c r="T76" s="150">
        <f t="shared" si="83"/>
        <v>-20.279818065498102</v>
      </c>
      <c r="U76" s="150">
        <f t="shared" si="84"/>
        <v>-5.9231346641484448</v>
      </c>
      <c r="V76" s="150">
        <f t="shared" si="85"/>
        <v>17.570655908090284</v>
      </c>
      <c r="W76" s="150">
        <f t="shared" si="86"/>
        <v>3.1206549517139037</v>
      </c>
      <c r="X76" s="150">
        <f t="shared" si="87"/>
        <v>-28.438678781996135</v>
      </c>
      <c r="Y76" s="150">
        <f t="shared" si="88"/>
        <v>40.947992288242496</v>
      </c>
      <c r="Z76" s="150">
        <f t="shared" si="89"/>
        <v>-3.076284093887903</v>
      </c>
      <c r="AA76" s="150">
        <f t="shared" si="90"/>
        <v>1.2610316974386153</v>
      </c>
      <c r="AB76" s="150">
        <f t="shared" si="91"/>
        <v>-9.5836119433442892</v>
      </c>
      <c r="AC76" s="148">
        <f t="shared" si="58"/>
        <v>18.06074886888706</v>
      </c>
      <c r="AE76" s="163">
        <v>100</v>
      </c>
      <c r="AF76" s="150">
        <f t="shared" si="92"/>
        <v>113.33066419192217</v>
      </c>
      <c r="AG76" s="150">
        <f t="shared" si="59"/>
        <v>126.54450017570318</v>
      </c>
      <c r="AH76" s="150">
        <f t="shared" si="60"/>
        <v>100.88150576817665</v>
      </c>
      <c r="AI76" s="150">
        <f t="shared" si="61"/>
        <v>94.906158330306866</v>
      </c>
      <c r="AJ76" s="150">
        <f t="shared" si="62"/>
        <v>111.58179284611246</v>
      </c>
      <c r="AK76" s="150">
        <f t="shared" si="63"/>
        <v>115.06387558977582</v>
      </c>
      <c r="AL76" s="150">
        <f t="shared" si="64"/>
        <v>82.341229616683819</v>
      </c>
      <c r="AM76" s="150">
        <f t="shared" si="65"/>
        <v>116.05830997016756</v>
      </c>
      <c r="AN76" s="150">
        <f t="shared" si="66"/>
        <v>112.48802664092017</v>
      </c>
      <c r="AO76" s="150">
        <f t="shared" si="67"/>
        <v>113.90653631268536</v>
      </c>
      <c r="AP76" s="150">
        <f t="shared" si="68"/>
        <v>102.99017589437304</v>
      </c>
      <c r="AQ76" s="164">
        <f t="shared" si="93"/>
        <v>100.38631208498524</v>
      </c>
      <c r="AR76" s="150">
        <f t="shared" si="94"/>
        <v>1.0038631208498523</v>
      </c>
      <c r="AS76" s="176">
        <f t="shared" si="95"/>
        <v>1.0003213581378292</v>
      </c>
      <c r="AU76" s="146">
        <v>100</v>
      </c>
      <c r="AV76" s="147">
        <f t="shared" si="96"/>
        <v>112.83294840551659</v>
      </c>
      <c r="AW76" s="147">
        <f t="shared" si="97"/>
        <v>125.43544652637493</v>
      </c>
      <c r="AX76" s="147">
        <f t="shared" si="98"/>
        <v>99.55820641712036</v>
      </c>
      <c r="AY76" s="147">
        <f t="shared" si="99"/>
        <v>93.249906468407147</v>
      </c>
      <c r="AZ76" s="147">
        <f t="shared" si="100"/>
        <v>109.15304325853964</v>
      </c>
      <c r="BA76" s="147">
        <f t="shared" si="101"/>
        <v>112.06500478651634</v>
      </c>
      <c r="BB76" s="147">
        <f t="shared" si="102"/>
        <v>79.843003729553516</v>
      </c>
      <c r="BC76" s="147">
        <f t="shared" si="103"/>
        <v>112.04288001228646</v>
      </c>
      <c r="BD76" s="147">
        <f t="shared" si="104"/>
        <v>108.11919967854675</v>
      </c>
      <c r="BE76" s="147">
        <f t="shared" si="105"/>
        <v>109.00180079092372</v>
      </c>
      <c r="BF76" s="147">
        <f t="shared" si="106"/>
        <v>98.122663729386304</v>
      </c>
      <c r="BG76" s="147">
        <f t="shared" si="107"/>
        <v>1259.4241038031714</v>
      </c>
      <c r="BH76" s="94">
        <f t="shared" si="108"/>
        <v>0.95281644711759583</v>
      </c>
      <c r="BJ76" s="342">
        <f t="shared" si="109"/>
        <v>95.281644711759583</v>
      </c>
      <c r="BK76" s="343">
        <f t="shared" si="69"/>
        <v>107.50908901754731</v>
      </c>
      <c r="BL76" s="343">
        <f t="shared" si="70"/>
        <v>119.51695650186974</v>
      </c>
      <c r="BM76" s="343">
        <f t="shared" si="71"/>
        <v>94.86069651976085</v>
      </c>
      <c r="BN76" s="343">
        <f t="shared" si="72"/>
        <v>88.850044575275817</v>
      </c>
      <c r="BO76" s="343">
        <f t="shared" si="73"/>
        <v>104.00281486967498</v>
      </c>
      <c r="BP76" s="343">
        <f t="shared" si="74"/>
        <v>106.77737970690487</v>
      </c>
      <c r="BQ76" s="343">
        <f t="shared" si="75"/>
        <v>76.075727140790136</v>
      </c>
      <c r="BR76" s="343">
        <f t="shared" si="76"/>
        <v>106.75629885812988</v>
      </c>
      <c r="BS76" s="343">
        <f t="shared" si="77"/>
        <v>103.01775170291083</v>
      </c>
      <c r="BT76" s="343">
        <f t="shared" si="78"/>
        <v>103.85870855902789</v>
      </c>
      <c r="BU76" s="344">
        <f t="shared" si="79"/>
        <v>93.492887836348444</v>
      </c>
      <c r="BV76" s="392">
        <f t="shared" si="110"/>
        <v>1200.0000000000005</v>
      </c>
    </row>
    <row r="77" spans="1:74" x14ac:dyDescent="0.55000000000000004">
      <c r="A77" s="160"/>
      <c r="B77" s="145">
        <v>2000</v>
      </c>
      <c r="C77" s="146">
        <v>-3.1762295081967151</v>
      </c>
      <c r="D77" s="147">
        <v>23.174603174603181</v>
      </c>
      <c r="E77" s="147">
        <v>10.309278350515472</v>
      </c>
      <c r="F77" s="147">
        <v>-22.196261682242991</v>
      </c>
      <c r="G77" s="147">
        <v>-5.2052052052052105</v>
      </c>
      <c r="H77" s="147">
        <v>23.125659978880677</v>
      </c>
      <c r="I77" s="147">
        <v>-3.4305317324185292</v>
      </c>
      <c r="J77" s="147">
        <v>-21.84724689165186</v>
      </c>
      <c r="K77" s="147">
        <v>19.772727272727273</v>
      </c>
      <c r="L77" s="147">
        <v>3.8899430740037877</v>
      </c>
      <c r="M77" s="147">
        <v>1.2785388127853903</v>
      </c>
      <c r="N77" s="148">
        <v>-7.5743913435527555</v>
      </c>
      <c r="O77" s="94">
        <v>1279.4000000000001</v>
      </c>
      <c r="Q77" s="163">
        <f t="shared" si="80"/>
        <v>-2.4142534926702504</v>
      </c>
      <c r="R77" s="150">
        <f t="shared" si="81"/>
        <v>17.001893465445896</v>
      </c>
      <c r="S77" s="150">
        <f t="shared" si="82"/>
        <v>11.534654510649775</v>
      </c>
      <c r="T77" s="150">
        <f t="shared" si="83"/>
        <v>-21.043513133702202</v>
      </c>
      <c r="U77" s="150">
        <f t="shared" si="84"/>
        <v>-5.4031402982513699</v>
      </c>
      <c r="V77" s="150">
        <f t="shared" si="85"/>
        <v>18.736186132490623</v>
      </c>
      <c r="W77" s="150">
        <f t="shared" si="86"/>
        <v>1.4756092612602185</v>
      </c>
      <c r="X77" s="150">
        <f t="shared" si="87"/>
        <v>-27.015229547994249</v>
      </c>
      <c r="Y77" s="150">
        <f t="shared" si="88"/>
        <v>38.565728433375888</v>
      </c>
      <c r="Z77" s="150">
        <f t="shared" si="89"/>
        <v>-1.278033028424387</v>
      </c>
      <c r="AA77" s="150">
        <f t="shared" si="90"/>
        <v>0.9738088041348677</v>
      </c>
      <c r="AB77" s="150">
        <f t="shared" si="91"/>
        <v>-9.419173827864773</v>
      </c>
      <c r="AC77" s="148">
        <f t="shared" si="58"/>
        <v>21.714537278450038</v>
      </c>
      <c r="AE77" s="163">
        <v>100</v>
      </c>
      <c r="AF77" s="150">
        <f t="shared" si="92"/>
        <v>117.0018934654459</v>
      </c>
      <c r="AG77" s="150">
        <f t="shared" si="59"/>
        <v>130.4976576476036</v>
      </c>
      <c r="AH77" s="150">
        <f t="shared" si="60"/>
        <v>103.03636592135639</v>
      </c>
      <c r="AI77" s="150">
        <f t="shared" si="61"/>
        <v>97.469166512405849</v>
      </c>
      <c r="AJ77" s="150">
        <f t="shared" si="62"/>
        <v>115.73117097195741</v>
      </c>
      <c r="AK77" s="150">
        <f t="shared" si="63"/>
        <v>117.43891084898451</v>
      </c>
      <c r="AL77" s="150">
        <f t="shared" si="64"/>
        <v>85.712519504467025</v>
      </c>
      <c r="AM77" s="150">
        <f t="shared" si="65"/>
        <v>118.76817700996411</v>
      </c>
      <c r="AN77" s="150">
        <f t="shared" si="66"/>
        <v>117.25028048051921</v>
      </c>
      <c r="AO77" s="150">
        <f t="shared" si="67"/>
        <v>118.39207403471133</v>
      </c>
      <c r="AP77" s="150">
        <f t="shared" si="68"/>
        <v>107.24051878296751</v>
      </c>
      <c r="AQ77" s="164">
        <f t="shared" si="93"/>
        <v>104.65146081269202</v>
      </c>
      <c r="AR77" s="150">
        <f t="shared" si="94"/>
        <v>1.0465146081269203</v>
      </c>
      <c r="AS77" s="176">
        <f t="shared" si="95"/>
        <v>1.0037959549429314</v>
      </c>
      <c r="AU77" s="146">
        <v>100</v>
      </c>
      <c r="AV77" s="147">
        <f t="shared" si="96"/>
        <v>116.48805469257434</v>
      </c>
      <c r="AW77" s="147">
        <f t="shared" si="97"/>
        <v>129.35395797482516</v>
      </c>
      <c r="AX77" s="147">
        <f t="shared" si="98"/>
        <v>101.68480048703135</v>
      </c>
      <c r="AY77" s="147">
        <f t="shared" si="99"/>
        <v>95.768186393158572</v>
      </c>
      <c r="AZ77" s="147">
        <f t="shared" si="100"/>
        <v>113.2121037783059</v>
      </c>
      <c r="BA77" s="147">
        <f t="shared" si="101"/>
        <v>114.37814030647981</v>
      </c>
      <c r="BB77" s="147">
        <f t="shared" si="102"/>
        <v>83.112008969537698</v>
      </c>
      <c r="BC77" s="147">
        <f t="shared" si="103"/>
        <v>114.6589900320448</v>
      </c>
      <c r="BD77" s="147">
        <f t="shared" si="104"/>
        <v>112.69649638450772</v>
      </c>
      <c r="BE77" s="147">
        <f t="shared" si="105"/>
        <v>113.29419440628466</v>
      </c>
      <c r="BF77" s="147">
        <f t="shared" si="106"/>
        <v>102.17212730560038</v>
      </c>
      <c r="BG77" s="147">
        <f t="shared" si="107"/>
        <v>1296.8190607303504</v>
      </c>
      <c r="BH77" s="94">
        <f t="shared" si="108"/>
        <v>0.92534111838561095</v>
      </c>
      <c r="BJ77" s="342">
        <f t="shared" si="109"/>
        <v>92.534111838561088</v>
      </c>
      <c r="BK77" s="343">
        <f t="shared" si="69"/>
        <v>107.79118680779095</v>
      </c>
      <c r="BL77" s="343">
        <f t="shared" si="70"/>
        <v>119.69653614003003</v>
      </c>
      <c r="BM77" s="343">
        <f t="shared" si="71"/>
        <v>94.093127005487304</v>
      </c>
      <c r="BN77" s="343">
        <f t="shared" si="72"/>
        <v>88.618240702807</v>
      </c>
      <c r="BO77" s="343">
        <f t="shared" si="73"/>
        <v>104.75981472500544</v>
      </c>
      <c r="BP77" s="343">
        <f t="shared" si="74"/>
        <v>105.83879627006435</v>
      </c>
      <c r="BQ77" s="343">
        <f t="shared" si="75"/>
        <v>76.906959331146936</v>
      </c>
      <c r="BR77" s="343">
        <f t="shared" si="76"/>
        <v>106.09867806921694</v>
      </c>
      <c r="BS77" s="343">
        <f t="shared" si="77"/>
        <v>104.28270200258034</v>
      </c>
      <c r="BT77" s="343">
        <f t="shared" si="78"/>
        <v>104.83577655850827</v>
      </c>
      <c r="BU77" s="344">
        <f t="shared" si="79"/>
        <v>94.544070548801272</v>
      </c>
      <c r="BV77" s="392">
        <f t="shared" si="110"/>
        <v>1200</v>
      </c>
    </row>
    <row r="78" spans="1:74" x14ac:dyDescent="0.55000000000000004">
      <c r="A78" s="160"/>
      <c r="B78" s="145">
        <v>2001</v>
      </c>
      <c r="C78" s="146">
        <v>-7.8048780487804841</v>
      </c>
      <c r="D78" s="147">
        <v>21.164021164021165</v>
      </c>
      <c r="E78" s="147">
        <v>5.8515283842794696</v>
      </c>
      <c r="F78" s="147">
        <v>-20.627062706270628</v>
      </c>
      <c r="G78" s="147">
        <v>-2.5987525987525961</v>
      </c>
      <c r="H78" s="147">
        <v>17.929562433297754</v>
      </c>
      <c r="I78" s="147">
        <v>4.5248868778280604</v>
      </c>
      <c r="J78" s="147">
        <v>-19.826839826839837</v>
      </c>
      <c r="K78" s="147">
        <v>16.630669546436284</v>
      </c>
      <c r="L78" s="147">
        <v>6.0185185185185119</v>
      </c>
      <c r="M78" s="147">
        <v>-4.9781659388646311</v>
      </c>
      <c r="N78" s="148">
        <v>-13.143382352941179</v>
      </c>
      <c r="O78" s="94">
        <v>1264.5</v>
      </c>
      <c r="Q78" s="163">
        <f t="shared" si="80"/>
        <v>-2.9680545486090963</v>
      </c>
      <c r="R78" s="150">
        <f t="shared" si="81"/>
        <v>17.696418369216541</v>
      </c>
      <c r="S78" s="150">
        <f t="shared" si="82"/>
        <v>10.593688207494928</v>
      </c>
      <c r="T78" s="150">
        <f t="shared" si="83"/>
        <v>-20.751007863990576</v>
      </c>
      <c r="U78" s="150">
        <f t="shared" si="84"/>
        <v>-4.6862485669415141</v>
      </c>
      <c r="V78" s="150">
        <f t="shared" si="85"/>
        <v>19.419874266653824</v>
      </c>
      <c r="W78" s="150">
        <f t="shared" si="86"/>
        <v>1.4846971454981646</v>
      </c>
      <c r="X78" s="150">
        <f t="shared" si="87"/>
        <v>-26.299848215982735</v>
      </c>
      <c r="Y78" s="150">
        <f t="shared" si="88"/>
        <v>35.521972231559239</v>
      </c>
      <c r="Z78" s="150">
        <f t="shared" si="89"/>
        <v>1.0423500694501191</v>
      </c>
      <c r="AA78" s="150">
        <f t="shared" si="90"/>
        <v>-0.63687588125583261</v>
      </c>
      <c r="AB78" s="150">
        <f t="shared" si="91"/>
        <v>-9.389488885504166</v>
      </c>
      <c r="AC78" s="148">
        <f t="shared" si="58"/>
        <v>21.027476327588893</v>
      </c>
      <c r="AE78" s="163">
        <v>100</v>
      </c>
      <c r="AF78" s="150">
        <f t="shared" si="92"/>
        <v>117.69641836921656</v>
      </c>
      <c r="AG78" s="150">
        <f t="shared" si="59"/>
        <v>130.16480996264013</v>
      </c>
      <c r="AH78" s="150">
        <f t="shared" si="60"/>
        <v>103.15430001114427</v>
      </c>
      <c r="AI78" s="150">
        <f t="shared" si="61"/>
        <v>98.320233105133468</v>
      </c>
      <c r="AJ78" s="150">
        <f t="shared" si="62"/>
        <v>117.41389875283134</v>
      </c>
      <c r="AK78" s="150">
        <f t="shared" si="63"/>
        <v>119.15713955603273</v>
      </c>
      <c r="AL78" s="150">
        <f t="shared" si="64"/>
        <v>87.818992714289394</v>
      </c>
      <c r="AM78" s="150">
        <f t="shared" si="65"/>
        <v>119.0140309202943</v>
      </c>
      <c r="AN78" s="150">
        <f t="shared" si="66"/>
        <v>120.25457375424737</v>
      </c>
      <c r="AO78" s="150">
        <f t="shared" si="67"/>
        <v>119.48870137789956</v>
      </c>
      <c r="AP78" s="150">
        <f t="shared" si="68"/>
        <v>108.26932304258843</v>
      </c>
      <c r="AQ78" s="164">
        <f t="shared" si="93"/>
        <v>105.0558304752746</v>
      </c>
      <c r="AR78" s="150">
        <f t="shared" si="94"/>
        <v>1.050558304752746</v>
      </c>
      <c r="AS78" s="176">
        <f t="shared" si="95"/>
        <v>1.0041186033698486</v>
      </c>
      <c r="AU78" s="146">
        <v>100</v>
      </c>
      <c r="AV78" s="147">
        <f t="shared" si="96"/>
        <v>117.17952944208072</v>
      </c>
      <c r="AW78" s="147">
        <f t="shared" si="97"/>
        <v>129.02402741339662</v>
      </c>
      <c r="AX78" s="147">
        <f t="shared" si="98"/>
        <v>101.80118759253013</v>
      </c>
      <c r="AY78" s="147">
        <f t="shared" si="99"/>
        <v>96.604400623788678</v>
      </c>
      <c r="AZ78" s="147">
        <f t="shared" si="100"/>
        <v>114.85820439717114</v>
      </c>
      <c r="BA78" s="147">
        <f t="shared" si="101"/>
        <v>116.05158740091088</v>
      </c>
      <c r="BB78" s="147">
        <f t="shared" si="102"/>
        <v>85.154571961747067</v>
      </c>
      <c r="BC78" s="147">
        <f t="shared" si="103"/>
        <v>114.8963377944132</v>
      </c>
      <c r="BD78" s="147">
        <f t="shared" si="104"/>
        <v>115.58410846247592</v>
      </c>
      <c r="BE78" s="147">
        <f t="shared" si="105"/>
        <v>114.34360174561371</v>
      </c>
      <c r="BF78" s="147">
        <f t="shared" si="106"/>
        <v>103.15230831348288</v>
      </c>
      <c r="BG78" s="147">
        <f t="shared" si="107"/>
        <v>1308.6498651476109</v>
      </c>
      <c r="BH78" s="94">
        <f t="shared" si="108"/>
        <v>0.91697560360398189</v>
      </c>
      <c r="BJ78" s="342">
        <f t="shared" si="109"/>
        <v>91.697560360398185</v>
      </c>
      <c r="BK78" s="343">
        <f t="shared" si="69"/>
        <v>107.45076974018254</v>
      </c>
      <c r="BL78" s="343">
        <f t="shared" si="70"/>
        <v>118.31188541681608</v>
      </c>
      <c r="BM78" s="343">
        <f t="shared" si="71"/>
        <v>93.349205440262509</v>
      </c>
      <c r="BN78" s="343">
        <f t="shared" si="72"/>
        <v>88.583878572799506</v>
      </c>
      <c r="BO78" s="343">
        <f t="shared" si="73"/>
        <v>105.32217130596553</v>
      </c>
      <c r="BP78" s="343">
        <f t="shared" si="74"/>
        <v>106.41647440615051</v>
      </c>
      <c r="BQ78" s="343">
        <f t="shared" si="75"/>
        <v>78.084665024261724</v>
      </c>
      <c r="BR78" s="343">
        <f t="shared" si="76"/>
        <v>105.35713870091904</v>
      </c>
      <c r="BS78" s="343">
        <f t="shared" si="77"/>
        <v>105.98780762440697</v>
      </c>
      <c r="BT78" s="343">
        <f t="shared" si="78"/>
        <v>104.85029322893745</v>
      </c>
      <c r="BU78" s="344">
        <f t="shared" si="79"/>
        <v>94.588150178899994</v>
      </c>
      <c r="BV78" s="392">
        <f t="shared" si="110"/>
        <v>1200</v>
      </c>
    </row>
    <row r="79" spans="1:74" x14ac:dyDescent="0.55000000000000004">
      <c r="A79" s="160"/>
      <c r="B79" s="145">
        <v>2002</v>
      </c>
      <c r="C79" s="146">
        <v>7.7248677248677122</v>
      </c>
      <c r="D79" s="147">
        <v>13.948919449901776</v>
      </c>
      <c r="E79" s="147">
        <v>6.1206896551724066</v>
      </c>
      <c r="F79" s="147">
        <v>-16.734362307067418</v>
      </c>
      <c r="G79" s="147">
        <v>2.3414634146341484</v>
      </c>
      <c r="H79" s="147">
        <v>3.6224976167778866</v>
      </c>
      <c r="I79" s="147">
        <v>10.763569457221722</v>
      </c>
      <c r="J79" s="147">
        <v>-23.089700996677752</v>
      </c>
      <c r="K79" s="147">
        <v>28.725701943844495</v>
      </c>
      <c r="L79" s="147">
        <v>1.7617449664429463</v>
      </c>
      <c r="M79" s="147">
        <v>0.24732069249793209</v>
      </c>
      <c r="N79" s="148">
        <v>-9.2927631578947345</v>
      </c>
      <c r="O79" s="94">
        <v>1342.3999999999999</v>
      </c>
      <c r="Q79" s="163">
        <f t="shared" si="80"/>
        <v>-1.3056234636058361</v>
      </c>
      <c r="R79" s="150">
        <f t="shared" si="81"/>
        <v>17.758100571357826</v>
      </c>
      <c r="S79" s="150">
        <f t="shared" si="82"/>
        <v>8.7938099044985005</v>
      </c>
      <c r="T79" s="150">
        <f t="shared" si="83"/>
        <v>-19.78720967350289</v>
      </c>
      <c r="U79" s="150">
        <f t="shared" si="84"/>
        <v>-2.5958886134363017</v>
      </c>
      <c r="V79" s="150">
        <f t="shared" si="85"/>
        <v>16.505508574718103</v>
      </c>
      <c r="W79" s="150">
        <f t="shared" si="86"/>
        <v>3.8503806771048725</v>
      </c>
      <c r="X79" s="150">
        <f t="shared" si="87"/>
        <v>-26.13452627325216</v>
      </c>
      <c r="Y79" s="150">
        <f t="shared" si="88"/>
        <v>34.171596390658785</v>
      </c>
      <c r="Z79" s="150">
        <f t="shared" si="89"/>
        <v>2.2364326457171324</v>
      </c>
      <c r="AA79" s="150">
        <f t="shared" si="90"/>
        <v>-1.4352080046454809</v>
      </c>
      <c r="AB79" s="150">
        <f t="shared" si="91"/>
        <v>-9.548030864224275</v>
      </c>
      <c r="AC79" s="148">
        <f t="shared" si="58"/>
        <v>22.50934187138828</v>
      </c>
      <c r="AE79" s="163">
        <v>100</v>
      </c>
      <c r="AF79" s="150">
        <f t="shared" si="92"/>
        <v>117.75810057135783</v>
      </c>
      <c r="AG79" s="150">
        <f t="shared" si="59"/>
        <v>128.11352408275121</v>
      </c>
      <c r="AH79" s="150">
        <f t="shared" si="60"/>
        <v>102.76343245238363</v>
      </c>
      <c r="AI79" s="150">
        <f t="shared" si="61"/>
        <v>100.09580821057588</v>
      </c>
      <c r="AJ79" s="150">
        <f t="shared" si="62"/>
        <v>116.61713041770587</v>
      </c>
      <c r="AK79" s="150">
        <f t="shared" si="63"/>
        <v>121.10733387350339</v>
      </c>
      <c r="AL79" s="150">
        <f t="shared" si="64"/>
        <v>89.456505883497428</v>
      </c>
      <c r="AM79" s="150">
        <f t="shared" si="65"/>
        <v>120.0252220191921</v>
      </c>
      <c r="AN79" s="150">
        <f t="shared" si="66"/>
        <v>122.70950526752378</v>
      </c>
      <c r="AO79" s="150">
        <f t="shared" si="67"/>
        <v>120.94836862546343</v>
      </c>
      <c r="AP79" s="150">
        <f t="shared" si="68"/>
        <v>109.40018105932845</v>
      </c>
      <c r="AQ79" s="164">
        <f t="shared" si="93"/>
        <v>107.97182662619058</v>
      </c>
      <c r="AR79" s="150">
        <f t="shared" si="94"/>
        <v>1.0797182662619058</v>
      </c>
      <c r="AS79" s="176">
        <f t="shared" si="95"/>
        <v>1.0064121489117983</v>
      </c>
      <c r="AU79" s="146">
        <v>100</v>
      </c>
      <c r="AV79" s="147">
        <f t="shared" si="96"/>
        <v>117.24094075367383</v>
      </c>
      <c r="AW79" s="147">
        <f t="shared" si="97"/>
        <v>126.99071928906206</v>
      </c>
      <c r="AX79" s="147">
        <f t="shared" si="98"/>
        <v>101.41544718549981</v>
      </c>
      <c r="AY79" s="147">
        <f t="shared" si="99"/>
        <v>98.348989335660121</v>
      </c>
      <c r="AZ79" s="147">
        <f t="shared" si="100"/>
        <v>114.07877895209938</v>
      </c>
      <c r="BA79" s="147">
        <f t="shared" si="101"/>
        <v>117.95095446465514</v>
      </c>
      <c r="BB79" s="147">
        <f t="shared" si="102"/>
        <v>86.742403120996343</v>
      </c>
      <c r="BC79" s="147">
        <f t="shared" si="103"/>
        <v>115.87254331552083</v>
      </c>
      <c r="BD79" s="147">
        <f t="shared" si="104"/>
        <v>117.94369497498867</v>
      </c>
      <c r="BE79" s="147">
        <f t="shared" si="105"/>
        <v>115.74041674579271</v>
      </c>
      <c r="BF79" s="147">
        <f t="shared" si="106"/>
        <v>104.22971982325703</v>
      </c>
      <c r="BG79" s="147">
        <f t="shared" si="107"/>
        <v>1316.5546079612061</v>
      </c>
      <c r="BH79" s="94">
        <f t="shared" si="108"/>
        <v>0.91146997833861176</v>
      </c>
      <c r="BJ79" s="342">
        <f t="shared" si="109"/>
        <v>91.146997833861178</v>
      </c>
      <c r="BK79" s="343">
        <f t="shared" si="69"/>
        <v>106.86159772914955</v>
      </c>
      <c r="BL79" s="343">
        <f t="shared" si="70"/>
        <v>115.74822815960611</v>
      </c>
      <c r="BM79" s="343">
        <f t="shared" si="71"/>
        <v>92.437135449368142</v>
      </c>
      <c r="BN79" s="343">
        <f t="shared" si="72"/>
        <v>89.642151179398496</v>
      </c>
      <c r="BO79" s="343">
        <f t="shared" si="73"/>
        <v>103.97938218036531</v>
      </c>
      <c r="BP79" s="343">
        <f t="shared" si="74"/>
        <v>107.5087539109178</v>
      </c>
      <c r="BQ79" s="343">
        <f t="shared" si="75"/>
        <v>79.063096293733665</v>
      </c>
      <c r="BR79" s="343">
        <f t="shared" si="76"/>
        <v>105.61434454583762</v>
      </c>
      <c r="BS79" s="343">
        <f t="shared" si="77"/>
        <v>107.50213710402876</v>
      </c>
      <c r="BT79" s="343">
        <f t="shared" si="78"/>
        <v>105.49391514418959</v>
      </c>
      <c r="BU79" s="344">
        <f t="shared" si="79"/>
        <v>95.002260469543657</v>
      </c>
      <c r="BV79" s="392">
        <f t="shared" si="110"/>
        <v>1199.9999999999998</v>
      </c>
    </row>
    <row r="80" spans="1:74" x14ac:dyDescent="0.55000000000000004">
      <c r="A80" s="160"/>
      <c r="B80" s="145">
        <v>2003</v>
      </c>
      <c r="C80" s="146">
        <v>1.6319129646418906</v>
      </c>
      <c r="D80" s="147">
        <v>4.4603033006244353</v>
      </c>
      <c r="E80" s="147">
        <v>3.5866780529462128</v>
      </c>
      <c r="F80" s="147">
        <v>-16.735366859027202</v>
      </c>
      <c r="G80" s="147">
        <v>0.29702970297029729</v>
      </c>
      <c r="H80" s="147">
        <v>10.957551826258637</v>
      </c>
      <c r="I80" s="147">
        <v>5.1601423487544373</v>
      </c>
      <c r="J80" s="147">
        <v>-25.296108291032148</v>
      </c>
      <c r="K80" s="147">
        <v>36.57984144960362</v>
      </c>
      <c r="L80" s="147">
        <v>2.8192371475953548</v>
      </c>
      <c r="M80" s="147">
        <v>-7.9838709677419351</v>
      </c>
      <c r="N80" s="148">
        <v>-5.43382997370726</v>
      </c>
      <c r="O80" s="94">
        <v>1338.3</v>
      </c>
      <c r="Q80" s="163">
        <f t="shared" si="80"/>
        <v>0.26717503863122732</v>
      </c>
      <c r="R80" s="150">
        <f t="shared" si="81"/>
        <v>14.59740201325738</v>
      </c>
      <c r="S80" s="150">
        <f t="shared" si="82"/>
        <v>7.1693673577673129</v>
      </c>
      <c r="T80" s="150">
        <f t="shared" si="83"/>
        <v>-19.507383774900855</v>
      </c>
      <c r="U80" s="150">
        <f t="shared" si="84"/>
        <v>-1.5670784153433226</v>
      </c>
      <c r="V80" s="150">
        <f t="shared" si="85"/>
        <v>15.240039120699784</v>
      </c>
      <c r="W80" s="150">
        <f t="shared" si="86"/>
        <v>5.245810274090716</v>
      </c>
      <c r="X80" s="150">
        <f t="shared" si="87"/>
        <v>-26.674598568723965</v>
      </c>
      <c r="Y80" s="150">
        <f t="shared" si="88"/>
        <v>35.552119416142162</v>
      </c>
      <c r="Z80" s="150">
        <f t="shared" si="89"/>
        <v>3.1881042188531183</v>
      </c>
      <c r="AA80" s="150">
        <f t="shared" si="90"/>
        <v>-3.5192526514190821</v>
      </c>
      <c r="AB80" s="150">
        <f t="shared" si="91"/>
        <v>-8.9241333281965805</v>
      </c>
      <c r="AC80" s="148">
        <f t="shared" si="58"/>
        <v>21.067570700857893</v>
      </c>
      <c r="AE80" s="163">
        <v>100</v>
      </c>
      <c r="AF80" s="150">
        <f t="shared" si="92"/>
        <v>114.59740201325738</v>
      </c>
      <c r="AG80" s="150">
        <f t="shared" si="59"/>
        <v>122.81331074604525</v>
      </c>
      <c r="AH80" s="150">
        <f t="shared" si="60"/>
        <v>98.855646892152635</v>
      </c>
      <c r="AI80" s="150">
        <f t="shared" si="61"/>
        <v>97.306501387357713</v>
      </c>
      <c r="AJ80" s="150">
        <f t="shared" si="62"/>
        <v>112.1360502657753</v>
      </c>
      <c r="AK80" s="150">
        <f t="shared" si="63"/>
        <v>118.01849471157686</v>
      </c>
      <c r="AL80" s="150">
        <f t="shared" si="64"/>
        <v>86.537535010413009</v>
      </c>
      <c r="AM80" s="150">
        <f t="shared" si="65"/>
        <v>117.30346279710085</v>
      </c>
      <c r="AN80" s="150">
        <f t="shared" si="66"/>
        <v>121.04321944339601</v>
      </c>
      <c r="AO80" s="150">
        <f t="shared" si="67"/>
        <v>116.7834027337713</v>
      </c>
      <c r="AP80" s="150">
        <f t="shared" si="68"/>
        <v>106.36149616860479</v>
      </c>
      <c r="AQ80" s="164">
        <f t="shared" si="93"/>
        <v>106.64566753708201</v>
      </c>
      <c r="AR80" s="150">
        <f t="shared" si="94"/>
        <v>1.06645667537082</v>
      </c>
      <c r="AS80" s="176">
        <f t="shared" si="95"/>
        <v>1.0053762031004536</v>
      </c>
      <c r="AU80" s="146">
        <v>100</v>
      </c>
      <c r="AV80" s="147">
        <f t="shared" si="96"/>
        <v>114.09412307750108</v>
      </c>
      <c r="AW80" s="147">
        <f t="shared" si="97"/>
        <v>121.73695776128599</v>
      </c>
      <c r="AX80" s="147">
        <f t="shared" si="98"/>
        <v>97.558921467759717</v>
      </c>
      <c r="AY80" s="147">
        <f t="shared" si="99"/>
        <v>95.608360013466552</v>
      </c>
      <c r="AZ80" s="147">
        <f t="shared" si="100"/>
        <v>109.6952364117565</v>
      </c>
      <c r="BA80" s="147">
        <f t="shared" si="101"/>
        <v>114.94261867123751</v>
      </c>
      <c r="BB80" s="147">
        <f t="shared" si="102"/>
        <v>83.911993575364349</v>
      </c>
      <c r="BC80" s="147">
        <f t="shared" si="103"/>
        <v>113.24495256375569</v>
      </c>
      <c r="BD80" s="147">
        <f t="shared" si="104"/>
        <v>116.34212461127792</v>
      </c>
      <c r="BE80" s="147">
        <f t="shared" si="105"/>
        <v>111.75479136270695</v>
      </c>
      <c r="BF80" s="147">
        <f t="shared" si="106"/>
        <v>101.33464897671492</v>
      </c>
      <c r="BG80" s="147">
        <f t="shared" si="107"/>
        <v>1280.2247284928274</v>
      </c>
      <c r="BH80" s="94">
        <f t="shared" si="108"/>
        <v>0.93733543282883336</v>
      </c>
      <c r="BJ80" s="342">
        <f t="shared" si="109"/>
        <v>93.733543282883332</v>
      </c>
      <c r="BK80" s="343">
        <f t="shared" si="69"/>
        <v>106.94446423807565</v>
      </c>
      <c r="BL80" s="343">
        <f t="shared" si="70"/>
        <v>114.10836399444041</v>
      </c>
      <c r="BM80" s="343">
        <f t="shared" si="71"/>
        <v>91.445433880296719</v>
      </c>
      <c r="BN80" s="343">
        <f t="shared" si="72"/>
        <v>89.617103515277591</v>
      </c>
      <c r="BO80" s="343">
        <f t="shared" si="73"/>
        <v>102.82123190127497</v>
      </c>
      <c r="BP80" s="343">
        <f t="shared" si="74"/>
        <v>107.73978922268395</v>
      </c>
      <c r="BQ80" s="343">
        <f t="shared" si="75"/>
        <v>78.653684817494423</v>
      </c>
      <c r="BR80" s="343">
        <f t="shared" si="76"/>
        <v>106.14850662702864</v>
      </c>
      <c r="BS80" s="343">
        <f t="shared" si="77"/>
        <v>109.05159572873826</v>
      </c>
      <c r="BT80" s="343">
        <f t="shared" si="78"/>
        <v>104.75172573265888</v>
      </c>
      <c r="BU80" s="344">
        <f t="shared" si="79"/>
        <v>94.984557059146965</v>
      </c>
      <c r="BV80" s="392">
        <f t="shared" si="110"/>
        <v>1199.9999999999995</v>
      </c>
    </row>
    <row r="81" spans="1:74" x14ac:dyDescent="0.55000000000000004">
      <c r="A81" s="160"/>
      <c r="B81" s="145">
        <v>2004</v>
      </c>
      <c r="C81" s="146">
        <v>1.6682113067655102</v>
      </c>
      <c r="D81" s="147">
        <v>10.300820419325429</v>
      </c>
      <c r="E81" s="147">
        <v>11.652892561983474</v>
      </c>
      <c r="F81" s="147">
        <v>-16.284233900814215</v>
      </c>
      <c r="G81" s="147">
        <v>-12.555260831122894</v>
      </c>
      <c r="H81" s="147">
        <v>25.581395348837212</v>
      </c>
      <c r="I81" s="147">
        <v>-1.2882447665056418</v>
      </c>
      <c r="J81" s="147">
        <v>-24.306688417618272</v>
      </c>
      <c r="K81" s="147">
        <v>38.469827586206897</v>
      </c>
      <c r="L81" s="147">
        <v>-7.2373540856031093</v>
      </c>
      <c r="M81" s="147">
        <v>2.6006711409396033</v>
      </c>
      <c r="N81" s="148">
        <v>-13.818479149632045</v>
      </c>
      <c r="O81" s="94">
        <v>1392.8000000000002</v>
      </c>
      <c r="Q81" s="163">
        <f t="shared" si="80"/>
        <v>0.9323569850356227</v>
      </c>
      <c r="R81" s="150">
        <f t="shared" si="81"/>
        <v>12.451771554044425</v>
      </c>
      <c r="S81" s="150">
        <f t="shared" si="82"/>
        <v>8.5137364426068576</v>
      </c>
      <c r="T81" s="150">
        <f t="shared" si="83"/>
        <v>-19.211202429132197</v>
      </c>
      <c r="U81" s="150">
        <f t="shared" si="84"/>
        <v>-2.292675622347963</v>
      </c>
      <c r="V81" s="150">
        <f t="shared" si="85"/>
        <v>18.154404812635502</v>
      </c>
      <c r="W81" s="150">
        <f t="shared" si="86"/>
        <v>3.2371745701361547</v>
      </c>
      <c r="X81" s="150">
        <f t="shared" si="87"/>
        <v>-25.362280708131689</v>
      </c>
      <c r="Y81" s="150">
        <f t="shared" si="88"/>
        <v>34.616818571666442</v>
      </c>
      <c r="Z81" s="150">
        <f t="shared" si="89"/>
        <v>1.1477431513296004</v>
      </c>
      <c r="AA81" s="150">
        <f t="shared" si="90"/>
        <v>-2.7038948428695693</v>
      </c>
      <c r="AB81" s="150">
        <f t="shared" si="91"/>
        <v>-9.3463832468291166</v>
      </c>
      <c r="AC81" s="148">
        <f t="shared" si="58"/>
        <v>20.137569238144074</v>
      </c>
      <c r="AE81" s="163">
        <v>100</v>
      </c>
      <c r="AF81" s="150">
        <f t="shared" si="92"/>
        <v>112.45177155404443</v>
      </c>
      <c r="AG81" s="150">
        <f t="shared" si="59"/>
        <v>122.02561900919812</v>
      </c>
      <c r="AH81" s="150">
        <f t="shared" si="60"/>
        <v>98.583030325939447</v>
      </c>
      <c r="AI81" s="150">
        <f t="shared" si="61"/>
        <v>96.322841221884744</v>
      </c>
      <c r="AJ81" s="150">
        <f t="shared" si="62"/>
        <v>113.80967974433784</v>
      </c>
      <c r="AK81" s="150">
        <f t="shared" si="63"/>
        <v>117.49389775537493</v>
      </c>
      <c r="AL81" s="150">
        <f t="shared" si="64"/>
        <v>87.694765591731496</v>
      </c>
      <c r="AM81" s="150">
        <f t="shared" si="65"/>
        <v>118.05190349346937</v>
      </c>
      <c r="AN81" s="150">
        <f t="shared" si="66"/>
        <v>119.4068361308299</v>
      </c>
      <c r="AO81" s="150">
        <f t="shared" si="67"/>
        <v>116.17820084665468</v>
      </c>
      <c r="AP81" s="150">
        <f t="shared" si="68"/>
        <v>105.31974094625546</v>
      </c>
      <c r="AQ81" s="164">
        <f t="shared" si="93"/>
        <v>106.3016969075893</v>
      </c>
      <c r="AR81" s="150">
        <f t="shared" si="94"/>
        <v>1.063016969075893</v>
      </c>
      <c r="AS81" s="176">
        <f t="shared" si="95"/>
        <v>1.0051055778206484</v>
      </c>
      <c r="AU81" s="146">
        <v>100</v>
      </c>
      <c r="AV81" s="147">
        <f t="shared" si="96"/>
        <v>111.957915612135</v>
      </c>
      <c r="AW81" s="147">
        <f t="shared" si="97"/>
        <v>120.95616946468387</v>
      </c>
      <c r="AX81" s="147">
        <f t="shared" si="98"/>
        <v>97.289880912059161</v>
      </c>
      <c r="AY81" s="147">
        <f t="shared" si="99"/>
        <v>94.641866162690164</v>
      </c>
      <c r="AZ81" s="147">
        <f t="shared" si="100"/>
        <v>111.33243676687403</v>
      </c>
      <c r="BA81" s="147">
        <f t="shared" si="101"/>
        <v>114.43169410775978</v>
      </c>
      <c r="BB81" s="147">
        <f t="shared" si="102"/>
        <v>85.03411387949744</v>
      </c>
      <c r="BC81" s="147">
        <f t="shared" si="103"/>
        <v>113.96749842161874</v>
      </c>
      <c r="BD81" s="147">
        <f t="shared" si="104"/>
        <v>114.76929540087006</v>
      </c>
      <c r="BE81" s="147">
        <f t="shared" si="105"/>
        <v>111.17564904416004</v>
      </c>
      <c r="BF81" s="147">
        <f t="shared" si="106"/>
        <v>100.34212909330631</v>
      </c>
      <c r="BG81" s="147">
        <f t="shared" si="107"/>
        <v>1275.8986488656546</v>
      </c>
      <c r="BH81" s="94">
        <f t="shared" si="108"/>
        <v>0.94051357532737201</v>
      </c>
      <c r="BJ81" s="342">
        <f t="shared" si="109"/>
        <v>94.0513575327372</v>
      </c>
      <c r="BK81" s="343">
        <f t="shared" si="69"/>
        <v>105.29793949856929</v>
      </c>
      <c r="BL81" s="343">
        <f t="shared" si="70"/>
        <v>113.76091940113332</v>
      </c>
      <c r="BM81" s="343">
        <f t="shared" si="71"/>
        <v>91.502453739775007</v>
      </c>
      <c r="BN81" s="343">
        <f t="shared" si="72"/>
        <v>89.011959920326362</v>
      </c>
      <c r="BO81" s="343">
        <f t="shared" si="73"/>
        <v>104.70966815352125</v>
      </c>
      <c r="BP81" s="343">
        <f t="shared" si="74"/>
        <v>107.62456175605732</v>
      </c>
      <c r="BQ81" s="343">
        <f t="shared" si="75"/>
        <v>79.97573846960104</v>
      </c>
      <c r="BR81" s="343">
        <f t="shared" si="76"/>
        <v>107.18797941163326</v>
      </c>
      <c r="BS81" s="343">
        <f t="shared" si="77"/>
        <v>107.94208035527562</v>
      </c>
      <c r="BT81" s="343">
        <f t="shared" si="78"/>
        <v>104.56220717186409</v>
      </c>
      <c r="BU81" s="344">
        <f t="shared" si="79"/>
        <v>94.373134589506236</v>
      </c>
      <c r="BV81" s="392">
        <f t="shared" si="110"/>
        <v>1200</v>
      </c>
    </row>
    <row r="82" spans="1:74" x14ac:dyDescent="0.55000000000000004">
      <c r="A82" s="160"/>
      <c r="B82" s="145">
        <v>2005</v>
      </c>
      <c r="C82" s="146">
        <v>7.5901328273244806</v>
      </c>
      <c r="D82" s="147">
        <v>12.345679012345689</v>
      </c>
      <c r="E82" s="147">
        <v>9.2621664050235317</v>
      </c>
      <c r="F82" s="147">
        <v>-16.091954022988496</v>
      </c>
      <c r="G82" s="147">
        <v>-11.986301369863018</v>
      </c>
      <c r="H82" s="147">
        <v>21.498054474708184</v>
      </c>
      <c r="I82" s="147">
        <v>-2.6421136909527743</v>
      </c>
      <c r="J82" s="147">
        <v>-22.03947368421052</v>
      </c>
      <c r="K82" s="147">
        <v>38.713080168776372</v>
      </c>
      <c r="L82" s="147">
        <v>-10.570342205323202</v>
      </c>
      <c r="M82" s="147">
        <v>11.309523809523814</v>
      </c>
      <c r="N82" s="148">
        <v>-7.7158135981665428</v>
      </c>
      <c r="O82" s="94">
        <v>1441.7</v>
      </c>
      <c r="Q82" s="163">
        <f t="shared" si="80"/>
        <v>0.9099011687784172</v>
      </c>
      <c r="R82" s="150">
        <f t="shared" si="81"/>
        <v>13.7660008393313</v>
      </c>
      <c r="S82" s="150">
        <f t="shared" si="82"/>
        <v>8.0068603839929828</v>
      </c>
      <c r="T82" s="150">
        <f t="shared" si="83"/>
        <v>-18.989559533764826</v>
      </c>
      <c r="U82" s="150">
        <f t="shared" si="84"/>
        <v>-4.4199681571048544</v>
      </c>
      <c r="V82" s="150">
        <f t="shared" si="85"/>
        <v>20.001637614029338</v>
      </c>
      <c r="W82" s="150">
        <f t="shared" si="86"/>
        <v>2.0981323319788161</v>
      </c>
      <c r="X82" s="150">
        <f t="shared" si="87"/>
        <v>-23.444809022588714</v>
      </c>
      <c r="Y82" s="150">
        <f t="shared" si="88"/>
        <v>34.239101692579339</v>
      </c>
      <c r="Z82" s="150">
        <f t="shared" si="89"/>
        <v>-0.1086150746285061</v>
      </c>
      <c r="AA82" s="150">
        <f t="shared" si="90"/>
        <v>-0.53369744277327691</v>
      </c>
      <c r="AB82" s="150">
        <f t="shared" si="91"/>
        <v>-9.7267138509056643</v>
      </c>
      <c r="AC82" s="148">
        <f t="shared" si="58"/>
        <v>21.798270948924355</v>
      </c>
      <c r="AE82" s="163">
        <v>100</v>
      </c>
      <c r="AF82" s="150">
        <f t="shared" si="92"/>
        <v>113.7660008393313</v>
      </c>
      <c r="AG82" s="150">
        <f t="shared" si="59"/>
        <v>122.87508569098884</v>
      </c>
      <c r="AH82" s="150">
        <f t="shared" si="60"/>
        <v>99.541648141533955</v>
      </c>
      <c r="AI82" s="150">
        <f t="shared" si="61"/>
        <v>95.141938990620801</v>
      </c>
      <c r="AJ82" s="150">
        <f t="shared" si="62"/>
        <v>114.17188484648564</v>
      </c>
      <c r="AK82" s="150">
        <f t="shared" si="63"/>
        <v>116.56736207647938</v>
      </c>
      <c r="AL82" s="150">
        <f t="shared" si="64"/>
        <v>89.238366654979288</v>
      </c>
      <c r="AM82" s="150">
        <f t="shared" si="65"/>
        <v>119.79278176277447</v>
      </c>
      <c r="AN82" s="150">
        <f t="shared" si="66"/>
        <v>119.66266874346327</v>
      </c>
      <c r="AO82" s="150">
        <f t="shared" si="67"/>
        <v>119.02403214042515</v>
      </c>
      <c r="AP82" s="150">
        <f t="shared" si="68"/>
        <v>107.446905120316</v>
      </c>
      <c r="AQ82" s="164">
        <f t="shared" si="93"/>
        <v>108.424565765822</v>
      </c>
      <c r="AR82" s="150">
        <f t="shared" si="94"/>
        <v>1.08424565765822</v>
      </c>
      <c r="AS82" s="176">
        <f t="shared" si="95"/>
        <v>1.0067631423517545</v>
      </c>
      <c r="AU82" s="146">
        <v>100</v>
      </c>
      <c r="AV82" s="147">
        <f t="shared" si="96"/>
        <v>113.2663731791768</v>
      </c>
      <c r="AW82" s="147">
        <f t="shared" si="97"/>
        <v>121.79819130199604</v>
      </c>
      <c r="AX82" s="147">
        <f t="shared" si="98"/>
        <v>98.235924189599061</v>
      </c>
      <c r="AY82" s="147">
        <f t="shared" si="99"/>
        <v>93.481572409881807</v>
      </c>
      <c r="AZ82" s="147">
        <f t="shared" si="100"/>
        <v>111.68675791707931</v>
      </c>
      <c r="BA82" s="147">
        <f t="shared" si="101"/>
        <v>113.5293064143321</v>
      </c>
      <c r="BB82" s="147">
        <f t="shared" si="102"/>
        <v>86.530882218075462</v>
      </c>
      <c r="BC82" s="147">
        <f t="shared" si="103"/>
        <v>115.64814511631803</v>
      </c>
      <c r="BD82" s="147">
        <f t="shared" si="104"/>
        <v>115.01519194786781</v>
      </c>
      <c r="BE82" s="147">
        <f t="shared" si="105"/>
        <v>113.89894083943167</v>
      </c>
      <c r="BF82" s="147">
        <f t="shared" si="106"/>
        <v>102.36875943096693</v>
      </c>
      <c r="BG82" s="147">
        <f t="shared" si="107"/>
        <v>1285.4600449647248</v>
      </c>
      <c r="BH82" s="94">
        <f t="shared" si="108"/>
        <v>0.93351792978748704</v>
      </c>
      <c r="BJ82" s="342">
        <f t="shared" si="109"/>
        <v>93.351792978748705</v>
      </c>
      <c r="BK82" s="343">
        <f t="shared" si="69"/>
        <v>105.73619020476207</v>
      </c>
      <c r="BL82" s="343">
        <f t="shared" si="70"/>
        <v>113.70079539609965</v>
      </c>
      <c r="BM82" s="343">
        <f t="shared" si="71"/>
        <v>91.704996580235033</v>
      </c>
      <c r="BN82" s="343">
        <f t="shared" si="72"/>
        <v>87.266723949351928</v>
      </c>
      <c r="BO82" s="343">
        <f t="shared" si="73"/>
        <v>104.2615910354281</v>
      </c>
      <c r="BP82" s="343">
        <f t="shared" si="74"/>
        <v>105.98164309411658</v>
      </c>
      <c r="BQ82" s="343">
        <f t="shared" si="75"/>
        <v>80.778130030902673</v>
      </c>
      <c r="BR82" s="343">
        <f t="shared" si="76"/>
        <v>107.9596170127481</v>
      </c>
      <c r="BS82" s="343">
        <f t="shared" si="77"/>
        <v>107.368743881284</v>
      </c>
      <c r="BT82" s="343">
        <f t="shared" si="78"/>
        <v>106.32670345741371</v>
      </c>
      <c r="BU82" s="344">
        <f t="shared" si="79"/>
        <v>95.563072378909538</v>
      </c>
      <c r="BV82" s="392">
        <f t="shared" si="110"/>
        <v>1200.0000000000002</v>
      </c>
    </row>
    <row r="83" spans="1:74" x14ac:dyDescent="0.55000000000000004">
      <c r="A83" s="160"/>
      <c r="B83" s="145">
        <v>2006</v>
      </c>
      <c r="C83" s="146">
        <v>-8.2781456953640031E-2</v>
      </c>
      <c r="D83" s="147">
        <v>13.504556752278374</v>
      </c>
      <c r="E83" s="147">
        <v>11.678832116788328</v>
      </c>
      <c r="F83" s="147">
        <v>-18.366013071895427</v>
      </c>
      <c r="G83" s="147">
        <v>-10.648518815052055</v>
      </c>
      <c r="H83" s="147">
        <v>24.551971326164889</v>
      </c>
      <c r="I83" s="147">
        <v>-4.7482014388489198</v>
      </c>
      <c r="J83" s="147">
        <v>-15.861027190332322</v>
      </c>
      <c r="K83" s="147">
        <v>24.05745062836624</v>
      </c>
      <c r="L83" s="147">
        <v>2.1707670043415339</v>
      </c>
      <c r="M83" s="147">
        <v>5.311614730878178</v>
      </c>
      <c r="N83" s="148">
        <v>-7.0611970410221936</v>
      </c>
      <c r="O83" s="94">
        <v>1596.3000000000002</v>
      </c>
      <c r="Q83" s="163">
        <f t="shared" si="80"/>
        <v>0.87911479275539206</v>
      </c>
      <c r="R83" s="150">
        <f t="shared" si="81"/>
        <v>14.115877745430646</v>
      </c>
      <c r="S83" s="150">
        <f t="shared" si="82"/>
        <v>9.1458979122937798</v>
      </c>
      <c r="T83" s="150">
        <f t="shared" si="83"/>
        <v>-18.490550087886316</v>
      </c>
      <c r="U83" s="150">
        <f t="shared" si="84"/>
        <v>-5.2154160453489347</v>
      </c>
      <c r="V83" s="150">
        <f t="shared" si="85"/>
        <v>20.049659533132985</v>
      </c>
      <c r="W83" s="150">
        <f t="shared" si="86"/>
        <v>0.72068983945092546</v>
      </c>
      <c r="X83" s="150">
        <f t="shared" si="87"/>
        <v>-22.533264278556661</v>
      </c>
      <c r="Y83" s="150">
        <f t="shared" si="88"/>
        <v>31.053104841587484</v>
      </c>
      <c r="Z83" s="150">
        <f t="shared" si="89"/>
        <v>-0.74990699365800229</v>
      </c>
      <c r="AA83" s="150">
        <f t="shared" si="90"/>
        <v>1.5828821451787156</v>
      </c>
      <c r="AB83" s="150">
        <f t="shared" si="91"/>
        <v>-9.6848399167803674</v>
      </c>
      <c r="AC83" s="148">
        <f t="shared" si="58"/>
        <v>20.873249487599644</v>
      </c>
      <c r="AE83" s="163">
        <v>100</v>
      </c>
      <c r="AF83" s="150">
        <f t="shared" si="92"/>
        <v>114.11587774543064</v>
      </c>
      <c r="AG83" s="150">
        <f t="shared" si="59"/>
        <v>124.55279942574569</v>
      </c>
      <c r="AH83" s="150">
        <f t="shared" si="60"/>
        <v>101.5223016620636</v>
      </c>
      <c r="AI83" s="150">
        <f t="shared" si="61"/>
        <v>96.227491251572786</v>
      </c>
      <c r="AJ83" s="150">
        <f t="shared" si="62"/>
        <v>115.52077562478846</v>
      </c>
      <c r="AK83" s="150">
        <f t="shared" si="63"/>
        <v>116.35332211717122</v>
      </c>
      <c r="AL83" s="150">
        <f t="shared" si="64"/>
        <v>90.135120547628702</v>
      </c>
      <c r="AM83" s="150">
        <f t="shared" si="65"/>
        <v>118.12487403037508</v>
      </c>
      <c r="AN83" s="150">
        <f t="shared" si="66"/>
        <v>117.2390473387716</v>
      </c>
      <c r="AO83" s="150">
        <f t="shared" si="67"/>
        <v>119.09480328627464</v>
      </c>
      <c r="AP83" s="150">
        <f t="shared" si="68"/>
        <v>107.56066223879446</v>
      </c>
      <c r="AQ83" s="164">
        <f t="shared" si="93"/>
        <v>108.50624393172137</v>
      </c>
      <c r="AR83" s="150">
        <f t="shared" si="94"/>
        <v>1.0850624393172137</v>
      </c>
      <c r="AS83" s="176">
        <f t="shared" si="95"/>
        <v>1.0068263215985678</v>
      </c>
      <c r="AU83" s="146">
        <v>100</v>
      </c>
      <c r="AV83" s="147">
        <f t="shared" si="96"/>
        <v>113.61471352621062</v>
      </c>
      <c r="AW83" s="147">
        <f t="shared" si="97"/>
        <v>123.46120131958244</v>
      </c>
      <c r="AX83" s="147">
        <f t="shared" si="98"/>
        <v>100.19059675853181</v>
      </c>
      <c r="AY83" s="147">
        <f t="shared" si="99"/>
        <v>94.548180189411056</v>
      </c>
      <c r="AZ83" s="147">
        <f t="shared" si="100"/>
        <v>113.00628800993407</v>
      </c>
      <c r="BA83" s="147">
        <f t="shared" si="101"/>
        <v>113.32084490596181</v>
      </c>
      <c r="BB83" s="147">
        <f t="shared" si="102"/>
        <v>87.400428674068536</v>
      </c>
      <c r="BC83" s="147">
        <f t="shared" si="103"/>
        <v>114.0379442958785</v>
      </c>
      <c r="BD83" s="147">
        <f t="shared" si="104"/>
        <v>112.68569951721531</v>
      </c>
      <c r="BE83" s="147">
        <f t="shared" si="105"/>
        <v>113.96666462940325</v>
      </c>
      <c r="BF83" s="147">
        <f t="shared" si="106"/>
        <v>102.4771401710361</v>
      </c>
      <c r="BG83" s="147">
        <f t="shared" si="107"/>
        <v>1288.7097019972334</v>
      </c>
      <c r="BH83" s="94">
        <f t="shared" si="108"/>
        <v>0.9311639371848045</v>
      </c>
      <c r="BJ83" s="342">
        <f t="shared" si="109"/>
        <v>93.116393718480452</v>
      </c>
      <c r="BK83" s="343">
        <f t="shared" si="69"/>
        <v>105.79392396918995</v>
      </c>
      <c r="BL83" s="343">
        <f t="shared" si="70"/>
        <v>114.96261831030817</v>
      </c>
      <c r="BM83" s="343">
        <f t="shared" si="71"/>
        <v>93.293870546569593</v>
      </c>
      <c r="BN83" s="343">
        <f t="shared" si="72"/>
        <v>88.039855718830339</v>
      </c>
      <c r="BO83" s="343">
        <f t="shared" si="73"/>
        <v>105.22738006997017</v>
      </c>
      <c r="BP83" s="343">
        <f t="shared" si="74"/>
        <v>105.52028410774399</v>
      </c>
      <c r="BQ83" s="343">
        <f t="shared" si="75"/>
        <v>81.384127275785346</v>
      </c>
      <c r="BR83" s="343">
        <f t="shared" si="76"/>
        <v>106.18802119901164</v>
      </c>
      <c r="BS83" s="343">
        <f t="shared" si="77"/>
        <v>104.92885962687403</v>
      </c>
      <c r="BT83" s="343">
        <f t="shared" si="78"/>
        <v>106.12164814413534</v>
      </c>
      <c r="BU83" s="344">
        <f t="shared" si="79"/>
        <v>95.423017313101056</v>
      </c>
      <c r="BV83" s="392">
        <f t="shared" si="110"/>
        <v>1200</v>
      </c>
    </row>
    <row r="84" spans="1:74" x14ac:dyDescent="0.55000000000000004">
      <c r="A84" s="160"/>
      <c r="B84" s="145">
        <v>2007</v>
      </c>
      <c r="C84" s="146">
        <v>-6.1505065123010123</v>
      </c>
      <c r="D84" s="147">
        <v>12.181958365458767</v>
      </c>
      <c r="E84" s="147">
        <v>6.9415807560137432</v>
      </c>
      <c r="F84" s="147">
        <v>-17.73778920308483</v>
      </c>
      <c r="G84" s="147">
        <v>-1.5625</v>
      </c>
      <c r="H84" s="147">
        <v>15.158730158730149</v>
      </c>
      <c r="I84" s="147">
        <v>-11.578221915920039</v>
      </c>
      <c r="J84" s="147">
        <v>-1.5588464536243296</v>
      </c>
      <c r="K84" s="147">
        <v>18.368962787015054</v>
      </c>
      <c r="L84" s="147">
        <v>9.0301003344481536</v>
      </c>
      <c r="M84" s="147">
        <v>-0.42944785276073372</v>
      </c>
      <c r="N84" s="148">
        <v>-10.536044362292063</v>
      </c>
      <c r="O84" s="94">
        <v>1704.5</v>
      </c>
      <c r="Q84" s="163">
        <f t="shared" si="80"/>
        <v>0.24678993688008552</v>
      </c>
      <c r="R84" s="150">
        <f t="shared" si="81"/>
        <v>13.907659193888534</v>
      </c>
      <c r="S84" s="150">
        <f t="shared" si="82"/>
        <v>8.3563560188313506</v>
      </c>
      <c r="T84" s="150">
        <f t="shared" si="83"/>
        <v>-17.747471341359958</v>
      </c>
      <c r="U84" s="150">
        <f t="shared" si="84"/>
        <v>-5.284041380983763</v>
      </c>
      <c r="V84" s="150">
        <f t="shared" si="85"/>
        <v>18.87025503300671</v>
      </c>
      <c r="W84" s="150">
        <f t="shared" si="86"/>
        <v>-0.40401040035722779</v>
      </c>
      <c r="X84" s="150">
        <f t="shared" si="87"/>
        <v>-21.16182950122176</v>
      </c>
      <c r="Y84" s="150">
        <f t="shared" si="88"/>
        <v>27.66241861129393</v>
      </c>
      <c r="Z84" s="150">
        <f t="shared" si="89"/>
        <v>1.5704761042165047</v>
      </c>
      <c r="AA84" s="150">
        <f t="shared" si="90"/>
        <v>0.67175526424595644</v>
      </c>
      <c r="AB84" s="150">
        <f t="shared" si="91"/>
        <v>-9.2205986426449105</v>
      </c>
      <c r="AC84" s="148">
        <f t="shared" si="58"/>
        <v>17.467758895795448</v>
      </c>
      <c r="AE84" s="163">
        <v>100</v>
      </c>
      <c r="AF84" s="150">
        <f t="shared" si="92"/>
        <v>113.90765919388853</v>
      </c>
      <c r="AG84" s="150">
        <f t="shared" si="59"/>
        <v>123.42618872884694</v>
      </c>
      <c r="AH84" s="150">
        <f t="shared" si="60"/>
        <v>101.52116125646198</v>
      </c>
      <c r="AI84" s="150">
        <f t="shared" si="61"/>
        <v>96.156741085215273</v>
      </c>
      <c r="AJ84" s="150">
        <f t="shared" si="62"/>
        <v>114.30176335942335</v>
      </c>
      <c r="AK84" s="150">
        <f t="shared" si="63"/>
        <v>113.83997234765957</v>
      </c>
      <c r="AL84" s="150">
        <f t="shared" si="64"/>
        <v>89.749351495209851</v>
      </c>
      <c r="AM84" s="150">
        <f t="shared" si="65"/>
        <v>114.57619280673639</v>
      </c>
      <c r="AN84" s="150">
        <f t="shared" si="66"/>
        <v>116.37558453588721</v>
      </c>
      <c r="AO84" s="150">
        <f t="shared" si="67"/>
        <v>117.15734365130403</v>
      </c>
      <c r="AP84" s="150">
        <f t="shared" si="68"/>
        <v>106.35473521283306</v>
      </c>
      <c r="AQ84" s="164">
        <f t="shared" si="93"/>
        <v>106.6172079967338</v>
      </c>
      <c r="AR84" s="150">
        <f t="shared" si="94"/>
        <v>1.066172079967338</v>
      </c>
      <c r="AS84" s="176">
        <f t="shared" si="95"/>
        <v>1.0053538424133386</v>
      </c>
      <c r="AU84" s="146">
        <v>100</v>
      </c>
      <c r="AV84" s="147">
        <f t="shared" si="96"/>
        <v>113.40740941085279</v>
      </c>
      <c r="AW84" s="147">
        <f t="shared" si="97"/>
        <v>122.34446439596528</v>
      </c>
      <c r="AX84" s="147">
        <f t="shared" si="98"/>
        <v>100.18947131204467</v>
      </c>
      <c r="AY84" s="147">
        <f t="shared" si="99"/>
        <v>94.478664717374983</v>
      </c>
      <c r="AZ84" s="147">
        <f t="shared" si="100"/>
        <v>111.81380942413472</v>
      </c>
      <c r="BA84" s="147">
        <f t="shared" si="101"/>
        <v>110.87299971991334</v>
      </c>
      <c r="BB84" s="147">
        <f t="shared" si="102"/>
        <v>87.026363821813959</v>
      </c>
      <c r="BC84" s="147">
        <f t="shared" si="103"/>
        <v>110.61204170739339</v>
      </c>
      <c r="BD84" s="147">
        <f t="shared" si="104"/>
        <v>111.8557720130369</v>
      </c>
      <c r="BE84" s="147">
        <f t="shared" si="105"/>
        <v>112.11263064673705</v>
      </c>
      <c r="BF84" s="147">
        <f t="shared" si="106"/>
        <v>101.32820755660939</v>
      </c>
      <c r="BG84" s="147">
        <f t="shared" si="107"/>
        <v>1276.0418347258765</v>
      </c>
      <c r="BH84" s="94">
        <f t="shared" si="108"/>
        <v>0.94040803941023454</v>
      </c>
      <c r="BJ84" s="342">
        <f t="shared" si="109"/>
        <v>94.040803941023455</v>
      </c>
      <c r="BK84" s="343">
        <f t="shared" si="69"/>
        <v>106.64923953865386</v>
      </c>
      <c r="BL84" s="343">
        <f t="shared" si="70"/>
        <v>115.05371789530496</v>
      </c>
      <c r="BM84" s="343">
        <f t="shared" si="71"/>
        <v>94.218984286107869</v>
      </c>
      <c r="BN84" s="343">
        <f t="shared" si="72"/>
        <v>88.848495852963509</v>
      </c>
      <c r="BO84" s="343">
        <f t="shared" si="73"/>
        <v>105.15060529954013</v>
      </c>
      <c r="BP84" s="343">
        <f t="shared" si="74"/>
        <v>104.26586029013518</v>
      </c>
      <c r="BQ84" s="343">
        <f t="shared" si="75"/>
        <v>81.840292178673835</v>
      </c>
      <c r="BR84" s="343">
        <f t="shared" si="76"/>
        <v>104.02045327721291</v>
      </c>
      <c r="BS84" s="343">
        <f t="shared" si="77"/>
        <v>105.19006725549821</v>
      </c>
      <c r="BT84" s="343">
        <f t="shared" si="78"/>
        <v>105.43161917962176</v>
      </c>
      <c r="BU84" s="344">
        <f t="shared" si="79"/>
        <v>95.289861005264342</v>
      </c>
      <c r="BV84" s="392">
        <f t="shared" si="110"/>
        <v>1200.0000000000002</v>
      </c>
    </row>
    <row r="85" spans="1:74" x14ac:dyDescent="0.55000000000000004">
      <c r="A85" s="160"/>
      <c r="B85" s="145">
        <v>2008</v>
      </c>
      <c r="C85" s="146">
        <v>-0.48209366391184227</v>
      </c>
      <c r="D85" s="147">
        <v>11.833910034602081</v>
      </c>
      <c r="E85" s="147">
        <v>-0.18564356435643026</v>
      </c>
      <c r="F85" s="147">
        <v>-15.871047737135779</v>
      </c>
      <c r="G85" s="147">
        <v>0.14738393515107973</v>
      </c>
      <c r="H85" s="147">
        <v>11.552612214863856</v>
      </c>
      <c r="I85" s="147">
        <v>5.0131926121371961</v>
      </c>
      <c r="J85" s="147">
        <v>-29.773869346733662</v>
      </c>
      <c r="K85" s="147">
        <v>36.135957066189619</v>
      </c>
      <c r="L85" s="147">
        <v>-4.6649145860709567</v>
      </c>
      <c r="M85" s="147">
        <v>-17.436250861474846</v>
      </c>
      <c r="N85" s="148">
        <v>-17.529215358931548</v>
      </c>
      <c r="O85" s="94">
        <v>1677.4999999999998</v>
      </c>
      <c r="Q85" s="163">
        <f t="shared" si="80"/>
        <v>0.69581257759423121</v>
      </c>
      <c r="R85" s="150">
        <f t="shared" si="81"/>
        <v>12.352640672318687</v>
      </c>
      <c r="S85" s="150">
        <f t="shared" si="82"/>
        <v>7.2359226359031403</v>
      </c>
      <c r="T85" s="150">
        <f t="shared" si="83"/>
        <v>-16.991619894146265</v>
      </c>
      <c r="U85" s="150">
        <f t="shared" si="84"/>
        <v>-4.3919431909243825</v>
      </c>
      <c r="V85" s="150">
        <f t="shared" si="85"/>
        <v>16.941413739003909</v>
      </c>
      <c r="W85" s="150">
        <f t="shared" si="86"/>
        <v>1.0032769904020595</v>
      </c>
      <c r="X85" s="150">
        <f t="shared" si="87"/>
        <v>-21.736639734451813</v>
      </c>
      <c r="Y85" s="150">
        <f t="shared" si="88"/>
        <v>30.389623576870985</v>
      </c>
      <c r="Z85" s="150">
        <f t="shared" si="89"/>
        <v>0.14466649420404684</v>
      </c>
      <c r="AA85" s="150">
        <f t="shared" si="90"/>
        <v>-0.8719796991752643</v>
      </c>
      <c r="AB85" s="150">
        <f t="shared" si="91"/>
        <v>-10.261279943658126</v>
      </c>
      <c r="AC85" s="148">
        <f t="shared" si="58"/>
        <v>14.509894223941208</v>
      </c>
      <c r="AE85" s="163">
        <v>100</v>
      </c>
      <c r="AF85" s="150">
        <f t="shared" si="92"/>
        <v>112.35264067231869</v>
      </c>
      <c r="AG85" s="150">
        <f t="shared" si="59"/>
        <v>120.4823908307619</v>
      </c>
      <c r="AH85" s="150">
        <f t="shared" si="60"/>
        <v>100.0104809414191</v>
      </c>
      <c r="AI85" s="150">
        <f t="shared" si="61"/>
        <v>95.618077433501725</v>
      </c>
      <c r="AJ85" s="150">
        <f t="shared" si="62"/>
        <v>111.81713154079237</v>
      </c>
      <c r="AK85" s="150">
        <f t="shared" si="63"/>
        <v>112.93896709286875</v>
      </c>
      <c r="AL85" s="150">
        <f t="shared" si="64"/>
        <v>88.389830696080793</v>
      </c>
      <c r="AM85" s="150">
        <f t="shared" si="65"/>
        <v>115.2511675248533</v>
      </c>
      <c r="AN85" s="150">
        <f t="shared" si="66"/>
        <v>115.41789734844073</v>
      </c>
      <c r="AO85" s="150">
        <f t="shared" si="67"/>
        <v>114.41147671434737</v>
      </c>
      <c r="AP85" s="150">
        <f t="shared" si="68"/>
        <v>102.67139480101496</v>
      </c>
      <c r="AQ85" s="164">
        <f t="shared" si="93"/>
        <v>103.38579527963184</v>
      </c>
      <c r="AR85" s="150">
        <f t="shared" si="94"/>
        <v>1.0338579527963183</v>
      </c>
      <c r="AS85" s="176">
        <f t="shared" si="95"/>
        <v>1.00277863579247</v>
      </c>
      <c r="AU85" s="146">
        <v>100</v>
      </c>
      <c r="AV85" s="147">
        <f t="shared" si="96"/>
        <v>111.85922008482201</v>
      </c>
      <c r="AW85" s="147">
        <f t="shared" si="97"/>
        <v>119.42646635324513</v>
      </c>
      <c r="AX85" s="147">
        <f t="shared" si="98"/>
        <v>98.698607139369287</v>
      </c>
      <c r="AY85" s="147">
        <f t="shared" si="99"/>
        <v>93.949401537577941</v>
      </c>
      <c r="AZ85" s="147">
        <f t="shared" si="100"/>
        <v>109.38325944404431</v>
      </c>
      <c r="BA85" s="147">
        <f t="shared" si="101"/>
        <v>109.99547705979724</v>
      </c>
      <c r="BB85" s="147">
        <f t="shared" si="102"/>
        <v>85.708090767833809</v>
      </c>
      <c r="BC85" s="147">
        <f t="shared" si="103"/>
        <v>111.26366339112064</v>
      </c>
      <c r="BD85" s="147">
        <f t="shared" si="104"/>
        <v>110.93527962517021</v>
      </c>
      <c r="BE85" s="147">
        <f t="shared" si="105"/>
        <v>109.48499881322302</v>
      </c>
      <c r="BF85" s="147">
        <f t="shared" si="106"/>
        <v>97.818948838570492</v>
      </c>
      <c r="BG85" s="147">
        <f t="shared" si="107"/>
        <v>1258.5234130547744</v>
      </c>
      <c r="BH85" s="94">
        <f t="shared" si="108"/>
        <v>0.9534983517607174</v>
      </c>
      <c r="BJ85" s="342">
        <f t="shared" si="109"/>
        <v>95.349835176071736</v>
      </c>
      <c r="BK85" s="343">
        <f t="shared" si="69"/>
        <v>106.65758198011713</v>
      </c>
      <c r="BL85" s="343">
        <f t="shared" si="70"/>
        <v>113.87293882442602</v>
      </c>
      <c r="BM85" s="343">
        <f t="shared" si="71"/>
        <v>94.108959228467185</v>
      </c>
      <c r="BN85" s="343">
        <f t="shared" si="72"/>
        <v>89.580599514986375</v>
      </c>
      <c r="BO85" s="343">
        <f t="shared" si="73"/>
        <v>104.29675759011118</v>
      </c>
      <c r="BP85" s="343">
        <f t="shared" si="74"/>
        <v>104.88050607765047</v>
      </c>
      <c r="BQ85" s="343">
        <f t="shared" si="75"/>
        <v>81.722523279687493</v>
      </c>
      <c r="BR85" s="343">
        <f t="shared" si="76"/>
        <v>106.08971965429281</v>
      </c>
      <c r="BS85" s="343">
        <f t="shared" si="77"/>
        <v>105.7766062747141</v>
      </c>
      <c r="BT85" s="343">
        <f t="shared" si="78"/>
        <v>104.39376591093225</v>
      </c>
      <c r="BU85" s="344">
        <f t="shared" si="79"/>
        <v>93.270206488542911</v>
      </c>
      <c r="BV85" s="392">
        <f t="shared" si="110"/>
        <v>1199.9999999999998</v>
      </c>
    </row>
    <row r="86" spans="1:74" x14ac:dyDescent="0.55000000000000004">
      <c r="A86" s="160"/>
      <c r="B86" s="145">
        <v>2009</v>
      </c>
      <c r="C86" s="146">
        <v>-23.582995951417008</v>
      </c>
      <c r="D86" s="147">
        <v>-20.662251655629138</v>
      </c>
      <c r="E86" s="147">
        <v>15.692821368948252</v>
      </c>
      <c r="F86" s="147">
        <v>-7.7922077922077948</v>
      </c>
      <c r="G86" s="147">
        <v>18.779342723004699</v>
      </c>
      <c r="H86" s="147">
        <v>28.590250329380741</v>
      </c>
      <c r="I86" s="147">
        <v>8.811475409836067</v>
      </c>
      <c r="J86" s="147">
        <v>-23.634651600753298</v>
      </c>
      <c r="K86" s="147">
        <v>46.855733662145504</v>
      </c>
      <c r="L86" s="147">
        <v>-0.92359361880771651</v>
      </c>
      <c r="M86" s="147">
        <v>4.6610169491525522</v>
      </c>
      <c r="N86" s="148">
        <v>-8.0971659919028323</v>
      </c>
      <c r="O86" s="94">
        <v>1103.5</v>
      </c>
      <c r="Q86" s="163">
        <f t="shared" si="80"/>
        <v>0.69581257759423154</v>
      </c>
      <c r="R86" s="150">
        <f t="shared" si="81"/>
        <v>10.771204647439129</v>
      </c>
      <c r="S86" s="150">
        <f t="shared" si="82"/>
        <v>8.2071399246546139</v>
      </c>
      <c r="T86" s="150">
        <f t="shared" si="83"/>
        <v>-16.575792338352993</v>
      </c>
      <c r="U86" s="150">
        <f t="shared" si="84"/>
        <v>-3.5685738553599244</v>
      </c>
      <c r="V86" s="150">
        <f t="shared" si="85"/>
        <v>18.216719224927157</v>
      </c>
      <c r="W86" s="150">
        <f t="shared" si="86"/>
        <v>1.7177084124033941</v>
      </c>
      <c r="X86" s="150">
        <f t="shared" si="87"/>
        <v>-22.371275030104055</v>
      </c>
      <c r="Y86" s="150">
        <f t="shared" si="88"/>
        <v>33.780309807164542</v>
      </c>
      <c r="Z86" s="150">
        <f t="shared" si="89"/>
        <v>-1.0123521953503241</v>
      </c>
      <c r="AA86" s="150">
        <f t="shared" si="90"/>
        <v>0.73455078216093295</v>
      </c>
      <c r="AB86" s="150">
        <f t="shared" si="91"/>
        <v>-9.4202438834850657</v>
      </c>
      <c r="AC86" s="148">
        <f t="shared" si="58"/>
        <v>21.175208073691635</v>
      </c>
      <c r="AE86" s="163">
        <v>100</v>
      </c>
      <c r="AF86" s="150">
        <f t="shared" si="92"/>
        <v>110.77120464743913</v>
      </c>
      <c r="AG86" s="150">
        <f t="shared" si="59"/>
        <v>119.86235240907997</v>
      </c>
      <c r="AH86" s="150">
        <f t="shared" si="60"/>
        <v>99.994217781886036</v>
      </c>
      <c r="AI86" s="150">
        <f t="shared" si="61"/>
        <v>96.425850269249992</v>
      </c>
      <c r="AJ86" s="150">
        <f t="shared" si="62"/>
        <v>113.99147667304793</v>
      </c>
      <c r="AK86" s="150">
        <f t="shared" si="63"/>
        <v>115.94951785728374</v>
      </c>
      <c r="AL86" s="150">
        <f t="shared" si="64"/>
        <v>90.010132321351179</v>
      </c>
      <c r="AM86" s="150">
        <f t="shared" si="65"/>
        <v>120.41583387734235</v>
      </c>
      <c r="AN86" s="150">
        <f t="shared" si="66"/>
        <v>119.19680153953568</v>
      </c>
      <c r="AO86" s="150">
        <f t="shared" si="67"/>
        <v>120.07236257755515</v>
      </c>
      <c r="AP86" s="150">
        <f t="shared" si="68"/>
        <v>108.761253186087</v>
      </c>
      <c r="AQ86" s="164">
        <f t="shared" si="93"/>
        <v>109.51802766530488</v>
      </c>
      <c r="AR86" s="150">
        <f t="shared" si="94"/>
        <v>1.095180276653049</v>
      </c>
      <c r="AS86" s="176">
        <f t="shared" si="95"/>
        <v>1.0076053570854266</v>
      </c>
      <c r="AU86" s="146">
        <v>100</v>
      </c>
      <c r="AV86" s="147">
        <f t="shared" si="96"/>
        <v>110.28472927358243</v>
      </c>
      <c r="AW86" s="147">
        <f t="shared" si="97"/>
        <v>118.81186203477067</v>
      </c>
      <c r="AX86" s="147">
        <f t="shared" si="98"/>
        <v>98.682557309606551</v>
      </c>
      <c r="AY86" s="147">
        <f t="shared" si="99"/>
        <v>94.743077550878255</v>
      </c>
      <c r="AZ86" s="147">
        <f t="shared" si="100"/>
        <v>111.51027660541406</v>
      </c>
      <c r="BA86" s="147">
        <f t="shared" si="101"/>
        <v>112.92756485968178</v>
      </c>
      <c r="BB86" s="147">
        <f t="shared" si="102"/>
        <v>87.279232579921256</v>
      </c>
      <c r="BC86" s="147">
        <f t="shared" si="103"/>
        <v>116.24964063466459</v>
      </c>
      <c r="BD86" s="147">
        <f t="shared" si="104"/>
        <v>114.56741816474403</v>
      </c>
      <c r="BE86" s="147">
        <f t="shared" si="105"/>
        <v>114.90213090358588</v>
      </c>
      <c r="BF86" s="147">
        <f t="shared" si="106"/>
        <v>103.62098890005034</v>
      </c>
      <c r="BG86" s="147">
        <f t="shared" si="107"/>
        <v>1283.5794788169001</v>
      </c>
      <c r="BH86" s="94">
        <f t="shared" si="108"/>
        <v>0.93488562243614481</v>
      </c>
      <c r="BJ86" s="342">
        <f t="shared" si="109"/>
        <v>93.488562243614481</v>
      </c>
      <c r="BK86" s="343">
        <f t="shared" si="69"/>
        <v>103.10360777213484</v>
      </c>
      <c r="BL86" s="343">
        <f t="shared" si="70"/>
        <v>111.07550159117395</v>
      </c>
      <c r="BM86" s="343">
        <f t="shared" si="71"/>
        <v>92.256904013982052</v>
      </c>
      <c r="BN86" s="343">
        <f t="shared" si="72"/>
        <v>88.573941027668752</v>
      </c>
      <c r="BO86" s="343">
        <f t="shared" si="73"/>
        <v>104.2493543522792</v>
      </c>
      <c r="BP86" s="343">
        <f t="shared" si="74"/>
        <v>105.57435676404171</v>
      </c>
      <c r="BQ86" s="343">
        <f t="shared" si="75"/>
        <v>81.596099676228732</v>
      </c>
      <c r="BR86" s="343">
        <f t="shared" si="76"/>
        <v>108.68011764271655</v>
      </c>
      <c r="BS86" s="343">
        <f t="shared" si="77"/>
        <v>107.10743204184881</v>
      </c>
      <c r="BT86" s="343">
        <f t="shared" si="78"/>
        <v>107.42035016903829</v>
      </c>
      <c r="BU86" s="344">
        <f t="shared" si="79"/>
        <v>96.873772705272415</v>
      </c>
      <c r="BV86" s="392">
        <f t="shared" si="110"/>
        <v>1199.9999999999998</v>
      </c>
    </row>
    <row r="87" spans="1:74" x14ac:dyDescent="0.55000000000000004">
      <c r="A87" s="160"/>
      <c r="B87" s="145">
        <v>2010</v>
      </c>
      <c r="C87" s="146">
        <v>-3.9647577092510988</v>
      </c>
      <c r="D87" s="147">
        <v>11.651376146788994</v>
      </c>
      <c r="E87" s="147">
        <v>12.900575184880857</v>
      </c>
      <c r="F87" s="147">
        <v>-22.416302765647757</v>
      </c>
      <c r="G87" s="147">
        <v>-3.1894934333958624</v>
      </c>
      <c r="H87" s="147">
        <v>21.220930232558132</v>
      </c>
      <c r="I87" s="147">
        <v>1.1990407673860837</v>
      </c>
      <c r="J87" s="147">
        <v>-20.379146919431278</v>
      </c>
      <c r="K87" s="147">
        <v>33.531746031746025</v>
      </c>
      <c r="L87" s="147">
        <v>-18.499257057949471</v>
      </c>
      <c r="M87" s="147">
        <v>7.1103008204193241</v>
      </c>
      <c r="N87" s="148">
        <v>-6.8085106382978715</v>
      </c>
      <c r="O87" s="94">
        <v>1401.7</v>
      </c>
      <c r="Q87" s="163">
        <f t="shared" si="80"/>
        <v>-1.230002511835032</v>
      </c>
      <c r="R87" s="150">
        <f t="shared" si="81"/>
        <v>10.462341213190898</v>
      </c>
      <c r="S87" s="150">
        <f t="shared" si="82"/>
        <v>9.3371208462726898</v>
      </c>
      <c r="T87" s="150">
        <f t="shared" si="83"/>
        <v>-16.847734132490991</v>
      </c>
      <c r="U87" s="150">
        <f t="shared" si="84"/>
        <v>-4.4903999966982608</v>
      </c>
      <c r="V87" s="150">
        <f t="shared" si="85"/>
        <v>19.927282292643731</v>
      </c>
      <c r="W87" s="150">
        <f t="shared" si="86"/>
        <v>0.44896930532839691</v>
      </c>
      <c r="X87" s="150">
        <f t="shared" si="87"/>
        <v>-21.919516017229636</v>
      </c>
      <c r="Y87" s="150">
        <f t="shared" si="88"/>
        <v>34.581317155148128</v>
      </c>
      <c r="Z87" s="150">
        <f t="shared" si="89"/>
        <v>-3.0677000573113502</v>
      </c>
      <c r="AA87" s="150">
        <f t="shared" si="90"/>
        <v>1.8783808034811649</v>
      </c>
      <c r="AB87" s="150">
        <f t="shared" si="91"/>
        <v>-9.0062017968855912</v>
      </c>
      <c r="AC87" s="148">
        <f t="shared" si="58"/>
        <v>20.073857103614145</v>
      </c>
      <c r="AE87" s="163">
        <v>100</v>
      </c>
      <c r="AF87" s="150">
        <f t="shared" si="92"/>
        <v>110.4623412131909</v>
      </c>
      <c r="AG87" s="150">
        <f t="shared" si="59"/>
        <v>120.7763435018886</v>
      </c>
      <c r="AH87" s="150">
        <f t="shared" si="60"/>
        <v>100.42826625374637</v>
      </c>
      <c r="AI87" s="150">
        <f t="shared" si="61"/>
        <v>95.918635389204027</v>
      </c>
      <c r="AJ87" s="150">
        <f t="shared" si="62"/>
        <v>115.03261263446238</v>
      </c>
      <c r="AK87" s="150">
        <f t="shared" si="63"/>
        <v>115.54907375630843</v>
      </c>
      <c r="AL87" s="150">
        <f t="shared" si="64"/>
        <v>90.2212760265339</v>
      </c>
      <c r="AM87" s="150">
        <f t="shared" si="65"/>
        <v>121.4209816306912</v>
      </c>
      <c r="AN87" s="150">
        <f t="shared" si="66"/>
        <v>117.69615010761846</v>
      </c>
      <c r="AO87" s="150">
        <f t="shared" si="67"/>
        <v>119.90693199767635</v>
      </c>
      <c r="AP87" s="150">
        <f t="shared" si="68"/>
        <v>109.10787173351123</v>
      </c>
      <c r="AQ87" s="164">
        <f t="shared" si="93"/>
        <v>107.76584217057929</v>
      </c>
      <c r="AR87" s="150">
        <f t="shared" si="94"/>
        <v>1.077658421705793</v>
      </c>
      <c r="AS87" s="176">
        <f t="shared" si="95"/>
        <v>1.0062520093395178</v>
      </c>
      <c r="AU87" s="146">
        <v>100</v>
      </c>
      <c r="AV87" s="147">
        <f t="shared" si="96"/>
        <v>109.97722227898947</v>
      </c>
      <c r="AW87" s="147">
        <f t="shared" si="97"/>
        <v>119.71784278216305</v>
      </c>
      <c r="AX87" s="147">
        <f t="shared" si="98"/>
        <v>99.110912210016252</v>
      </c>
      <c r="AY87" s="147">
        <f t="shared" si="99"/>
        <v>94.244714315490953</v>
      </c>
      <c r="AZ87" s="147">
        <f t="shared" si="100"/>
        <v>112.52875063899609</v>
      </c>
      <c r="BA87" s="147">
        <f t="shared" si="101"/>
        <v>112.53755739763071</v>
      </c>
      <c r="BB87" s="147">
        <f t="shared" si="102"/>
        <v>87.483970203088347</v>
      </c>
      <c r="BC87" s="147">
        <f t="shared" si="103"/>
        <v>117.22001190021233</v>
      </c>
      <c r="BD87" s="147">
        <f t="shared" si="104"/>
        <v>113.1250492597113</v>
      </c>
      <c r="BE87" s="147">
        <f t="shared" si="105"/>
        <v>114.74382364838873</v>
      </c>
      <c r="BF87" s="147">
        <f t="shared" si="106"/>
        <v>103.95122559375361</v>
      </c>
      <c r="BG87" s="147">
        <f t="shared" si="107"/>
        <v>1284.6410802284408</v>
      </c>
      <c r="BH87" s="94">
        <f t="shared" si="108"/>
        <v>0.93411305186240068</v>
      </c>
      <c r="BJ87" s="342">
        <f t="shared" si="109"/>
        <v>93.411305186240071</v>
      </c>
      <c r="BK87" s="343">
        <f t="shared" si="69"/>
        <v>102.73115873837646</v>
      </c>
      <c r="BL87" s="343">
        <f t="shared" si="70"/>
        <v>111.82999948362941</v>
      </c>
      <c r="BM87" s="343">
        <f t="shared" si="71"/>
        <v>92.580796677364745</v>
      </c>
      <c r="BN87" s="343">
        <f t="shared" si="72"/>
        <v>88.035217711143332</v>
      </c>
      <c r="BO87" s="343">
        <f t="shared" si="73"/>
        <v>105.11457468165571</v>
      </c>
      <c r="BP87" s="343">
        <f t="shared" si="74"/>
        <v>105.1228011898409</v>
      </c>
      <c r="BQ87" s="343">
        <f t="shared" si="75"/>
        <v>81.719918395446186</v>
      </c>
      <c r="BR87" s="343">
        <f t="shared" si="76"/>
        <v>109.49674305545426</v>
      </c>
      <c r="BS87" s="343">
        <f t="shared" si="77"/>
        <v>105.67158500607334</v>
      </c>
      <c r="BT87" s="343">
        <f t="shared" si="78"/>
        <v>107.1837032905575</v>
      </c>
      <c r="BU87" s="344">
        <f t="shared" si="79"/>
        <v>97.102196584218078</v>
      </c>
      <c r="BV87" s="392">
        <f t="shared" si="110"/>
        <v>1199.9999999999998</v>
      </c>
    </row>
    <row r="88" spans="1:74" x14ac:dyDescent="0.55000000000000004">
      <c r="A88" s="160"/>
      <c r="B88" s="145">
        <v>2011</v>
      </c>
      <c r="C88" s="146">
        <v>-5.3881278538812865</v>
      </c>
      <c r="D88" s="147">
        <v>12.258687258687262</v>
      </c>
      <c r="E88" s="147">
        <v>-49.097162510748063</v>
      </c>
      <c r="F88" s="147">
        <v>-28.88513513513513</v>
      </c>
      <c r="G88" s="147">
        <v>63.657957244655591</v>
      </c>
      <c r="H88" s="147">
        <v>52.975326560232205</v>
      </c>
      <c r="I88" s="147">
        <v>6.6413662239089177</v>
      </c>
      <c r="J88" s="147">
        <v>-9.0747330960854082</v>
      </c>
      <c r="K88" s="147">
        <v>24.951076320939336</v>
      </c>
      <c r="L88" s="147">
        <v>2.4275646045418986</v>
      </c>
      <c r="M88" s="147">
        <v>-8.944954128440374</v>
      </c>
      <c r="N88" s="148">
        <v>1.7632241813602123</v>
      </c>
      <c r="O88" s="94">
        <v>1208.9000000000001</v>
      </c>
      <c r="Q88" s="163">
        <f t="shared" si="80"/>
        <v>-2.4000093149222277</v>
      </c>
      <c r="R88" s="150">
        <f t="shared" si="81"/>
        <v>11.762071872868036</v>
      </c>
      <c r="S88" s="150">
        <f t="shared" si="82"/>
        <v>8.7084005767222497</v>
      </c>
      <c r="T88" s="150">
        <f t="shared" si="83"/>
        <v>-17.79455678359442</v>
      </c>
      <c r="U88" s="150">
        <f t="shared" si="84"/>
        <v>-1.410014493359192</v>
      </c>
      <c r="V88" s="150">
        <f t="shared" si="85"/>
        <v>22.766888645063215</v>
      </c>
      <c r="W88" s="150">
        <f t="shared" si="86"/>
        <v>0.69583995118747721</v>
      </c>
      <c r="X88" s="150">
        <f t="shared" si="87"/>
        <v>-19.215953484738513</v>
      </c>
      <c r="Y88" s="150">
        <f t="shared" si="88"/>
        <v>32.643189633704083</v>
      </c>
      <c r="Z88" s="150">
        <f t="shared" si="89"/>
        <v>-3.1329788144869242</v>
      </c>
      <c r="AA88" s="150">
        <f t="shared" si="90"/>
        <v>1.7182002766980917</v>
      </c>
      <c r="AB88" s="150">
        <f t="shared" si="91"/>
        <v>-9.0062017968855912</v>
      </c>
      <c r="AC88" s="148">
        <f t="shared" si="58"/>
        <v>25.334876268256281</v>
      </c>
      <c r="AE88" s="163">
        <v>100</v>
      </c>
      <c r="AF88" s="150">
        <f t="shared" si="92"/>
        <v>111.76207187286803</v>
      </c>
      <c r="AG88" s="150">
        <f t="shared" si="59"/>
        <v>121.49476078440162</v>
      </c>
      <c r="AH88" s="150">
        <f t="shared" si="60"/>
        <v>99.875306587529067</v>
      </c>
      <c r="AI88" s="150">
        <f t="shared" si="61"/>
        <v>98.467050289357971</v>
      </c>
      <c r="AJ88" s="150">
        <f t="shared" si="62"/>
        <v>120.88493398081449</v>
      </c>
      <c r="AK88" s="150">
        <f t="shared" si="63"/>
        <v>121.72609964641961</v>
      </c>
      <c r="AL88" s="150">
        <f t="shared" si="64"/>
        <v>98.335268959577149</v>
      </c>
      <c r="AM88" s="150">
        <f t="shared" si="65"/>
        <v>130.43503728286487</v>
      </c>
      <c r="AN88" s="150">
        <f t="shared" si="66"/>
        <v>126.34853519812459</v>
      </c>
      <c r="AO88" s="150">
        <f t="shared" si="67"/>
        <v>128.51945607950276</v>
      </c>
      <c r="AP88" s="150">
        <f t="shared" si="68"/>
        <v>116.944734516723</v>
      </c>
      <c r="AQ88" s="164">
        <f t="shared" si="93"/>
        <v>114.13804999501059</v>
      </c>
      <c r="AR88" s="150">
        <f t="shared" si="94"/>
        <v>1.1413804999501058</v>
      </c>
      <c r="AS88" s="176">
        <f t="shared" si="95"/>
        <v>1.01108081702536</v>
      </c>
      <c r="AU88" s="146">
        <v>100</v>
      </c>
      <c r="AV88" s="147">
        <f t="shared" si="96"/>
        <v>111.2712448942286</v>
      </c>
      <c r="AW88" s="147">
        <f t="shared" si="97"/>
        <v>120.42996375541091</v>
      </c>
      <c r="AX88" s="147">
        <f t="shared" si="98"/>
        <v>98.5652059165742</v>
      </c>
      <c r="AY88" s="147">
        <f t="shared" si="99"/>
        <v>96.748655632502036</v>
      </c>
      <c r="AZ88" s="147">
        <f t="shared" si="100"/>
        <v>118.25368719707993</v>
      </c>
      <c r="BA88" s="147">
        <f t="shared" si="101"/>
        <v>118.55359355488365</v>
      </c>
      <c r="BB88" s="147">
        <f t="shared" si="102"/>
        <v>95.351785282246183</v>
      </c>
      <c r="BC88" s="147">
        <f t="shared" si="103"/>
        <v>125.92219579484404</v>
      </c>
      <c r="BD88" s="147">
        <f t="shared" si="104"/>
        <v>121.44139171171594</v>
      </c>
      <c r="BE88" s="147">
        <f t="shared" si="105"/>
        <v>122.98549848693551</v>
      </c>
      <c r="BF88" s="147">
        <f t="shared" si="106"/>
        <v>111.41770329313235</v>
      </c>
      <c r="BG88" s="147">
        <f t="shared" si="107"/>
        <v>1340.9409255195533</v>
      </c>
      <c r="BH88" s="94">
        <f t="shared" si="108"/>
        <v>0.89489400850007983</v>
      </c>
      <c r="BJ88" s="342">
        <f t="shared" si="109"/>
        <v>89.489400850007982</v>
      </c>
      <c r="BK88" s="343">
        <f t="shared" si="69"/>
        <v>99.575970374190277</v>
      </c>
      <c r="BL88" s="343">
        <f t="shared" si="70"/>
        <v>107.772053008599</v>
      </c>
      <c r="BM88" s="343">
        <f t="shared" si="71"/>
        <v>88.205412221318866</v>
      </c>
      <c r="BN88" s="343">
        <f t="shared" si="72"/>
        <v>86.579792255963568</v>
      </c>
      <c r="BO88" s="343">
        <f t="shared" si="73"/>
        <v>105.82451615570943</v>
      </c>
      <c r="BP88" s="343">
        <f t="shared" si="74"/>
        <v>106.09290055841906</v>
      </c>
      <c r="BQ88" s="343">
        <f t="shared" si="75"/>
        <v>85.329741348868197</v>
      </c>
      <c r="BR88" s="343">
        <f t="shared" si="76"/>
        <v>112.68701855397988</v>
      </c>
      <c r="BS88" s="343">
        <f t="shared" si="77"/>
        <v>108.67717382672585</v>
      </c>
      <c r="BT88" s="343">
        <f t="shared" si="78"/>
        <v>110.05898572835423</v>
      </c>
      <c r="BU88" s="344">
        <f t="shared" si="79"/>
        <v>99.707035117863754</v>
      </c>
      <c r="BV88" s="392">
        <f t="shared" si="110"/>
        <v>1200.0000000000002</v>
      </c>
    </row>
    <row r="89" spans="1:74" x14ac:dyDescent="0.55000000000000004">
      <c r="A89" s="160"/>
      <c r="B89" s="145">
        <v>2012</v>
      </c>
      <c r="C89" s="146">
        <v>-1.320132013201325</v>
      </c>
      <c r="D89" s="147">
        <v>13.377926421404673</v>
      </c>
      <c r="E89" s="147">
        <v>3.6135693215339382</v>
      </c>
      <c r="F89" s="147">
        <v>-18.50533807829181</v>
      </c>
      <c r="G89" s="147">
        <v>-3.9301310043668103</v>
      </c>
      <c r="H89" s="147">
        <v>13.636363636363647</v>
      </c>
      <c r="I89" s="147">
        <v>4.8799999999999955</v>
      </c>
      <c r="J89" s="147">
        <v>-20.747520976353918</v>
      </c>
      <c r="K89" s="147">
        <v>4.908565928777664</v>
      </c>
      <c r="L89" s="147">
        <v>3.1192660550458662</v>
      </c>
      <c r="M89" s="147">
        <v>-4.3594306049822062</v>
      </c>
      <c r="N89" s="148">
        <v>-7.8139534883720945</v>
      </c>
      <c r="O89" s="94">
        <v>1408.2</v>
      </c>
      <c r="Q89" s="163">
        <f t="shared" si="80"/>
        <v>-2.8980665349167007</v>
      </c>
      <c r="R89" s="150">
        <f t="shared" si="81"/>
        <v>12.274922873214576</v>
      </c>
      <c r="S89" s="150">
        <f t="shared" si="82"/>
        <v>7.3685133699806613</v>
      </c>
      <c r="T89" s="150">
        <f t="shared" si="83"/>
        <v>-18.164740813174017</v>
      </c>
      <c r="U89" s="150">
        <f t="shared" si="84"/>
        <v>-6.7319432443158078E-2</v>
      </c>
      <c r="V89" s="150">
        <f t="shared" si="85"/>
        <v>20.776050026317623</v>
      </c>
      <c r="W89" s="150">
        <f t="shared" si="86"/>
        <v>1.7238807456050835</v>
      </c>
      <c r="X89" s="150">
        <f t="shared" si="87"/>
        <v>-18.622758911194456</v>
      </c>
      <c r="Y89" s="150">
        <f t="shared" si="88"/>
        <v>29.293045500505443</v>
      </c>
      <c r="Z89" s="150">
        <f t="shared" si="89"/>
        <v>-1.4068754577120959</v>
      </c>
      <c r="AA89" s="150">
        <f t="shared" si="90"/>
        <v>0.55818331904445684</v>
      </c>
      <c r="AB89" s="150">
        <f t="shared" si="91"/>
        <v>-8.0054475200089303</v>
      </c>
      <c r="AC89" s="148">
        <f t="shared" si="58"/>
        <v>22.829387165218485</v>
      </c>
      <c r="AE89" s="163">
        <v>100</v>
      </c>
      <c r="AF89" s="150">
        <f t="shared" si="92"/>
        <v>112.27492287321458</v>
      </c>
      <c r="AG89" s="150">
        <f t="shared" si="59"/>
        <v>120.54791557626288</v>
      </c>
      <c r="AH89" s="150">
        <f t="shared" si="60"/>
        <v>98.650699156150893</v>
      </c>
      <c r="AI89" s="150">
        <f t="shared" si="61"/>
        <v>98.584288065377763</v>
      </c>
      <c r="AJ89" s="150">
        <f t="shared" si="62"/>
        <v>119.06620907192972</v>
      </c>
      <c r="AK89" s="150">
        <f t="shared" si="63"/>
        <v>121.11876852464262</v>
      </c>
      <c r="AL89" s="150">
        <f t="shared" si="64"/>
        <v>98.563112266090755</v>
      </c>
      <c r="AM89" s="150">
        <f t="shared" si="65"/>
        <v>127.43524958891099</v>
      </c>
      <c r="AN89" s="150">
        <f t="shared" si="66"/>
        <v>125.64239433797046</v>
      </c>
      <c r="AO89" s="150">
        <f t="shared" si="67"/>
        <v>126.34370922481307</v>
      </c>
      <c r="AP89" s="150">
        <f t="shared" si="68"/>
        <v>116.22932988798799</v>
      </c>
      <c r="AQ89" s="164">
        <f t="shared" si="93"/>
        <v>112.86092657474629</v>
      </c>
      <c r="AR89" s="150">
        <f t="shared" si="94"/>
        <v>1.1286092657474629</v>
      </c>
      <c r="AS89" s="176">
        <f t="shared" si="95"/>
        <v>1.0101331744367785</v>
      </c>
      <c r="AU89" s="146">
        <v>100</v>
      </c>
      <c r="AV89" s="147">
        <f t="shared" si="96"/>
        <v>111.78184360001067</v>
      </c>
      <c r="AW89" s="147">
        <f t="shared" si="97"/>
        <v>119.49141683073749</v>
      </c>
      <c r="AX89" s="147">
        <f t="shared" si="98"/>
        <v>97.356662105647573</v>
      </c>
      <c r="AY89" s="147">
        <f t="shared" si="99"/>
        <v>96.86384743713036</v>
      </c>
      <c r="AZ89" s="147">
        <f t="shared" si="100"/>
        <v>116.47454963716753</v>
      </c>
      <c r="BA89" s="147">
        <f t="shared" si="101"/>
        <v>117.96209109835604</v>
      </c>
      <c r="BB89" s="147">
        <f t="shared" si="102"/>
        <v>95.572715842263392</v>
      </c>
      <c r="BC89" s="147">
        <f t="shared" si="103"/>
        <v>123.02619590700833</v>
      </c>
      <c r="BD89" s="147">
        <f t="shared" si="104"/>
        <v>120.7626760569032</v>
      </c>
      <c r="BE89" s="147">
        <f t="shared" si="105"/>
        <v>120.90343776501756</v>
      </c>
      <c r="BF89" s="147">
        <f t="shared" si="106"/>
        <v>110.73611005177497</v>
      </c>
      <c r="BG89" s="147">
        <f t="shared" si="107"/>
        <v>1330.9315463320172</v>
      </c>
      <c r="BH89" s="94">
        <f t="shared" si="108"/>
        <v>0.90162413183994461</v>
      </c>
      <c r="BJ89" s="342">
        <f t="shared" si="109"/>
        <v>90.16241318399446</v>
      </c>
      <c r="BK89" s="343">
        <f t="shared" si="69"/>
        <v>100.7852076913281</v>
      </c>
      <c r="BL89" s="343">
        <f t="shared" si="70"/>
        <v>107.73634496233863</v>
      </c>
      <c r="BM89" s="343">
        <f t="shared" si="71"/>
        <v>87.779115949839323</v>
      </c>
      <c r="BN89" s="343">
        <f t="shared" si="72"/>
        <v>87.334782352179502</v>
      </c>
      <c r="BO89" s="343">
        <f t="shared" si="73"/>
        <v>105.0162646980597</v>
      </c>
      <c r="BP89" s="343">
        <f t="shared" si="74"/>
        <v>106.35746797657973</v>
      </c>
      <c r="BQ89" s="343">
        <f t="shared" si="75"/>
        <v>86.170666948866455</v>
      </c>
      <c r="BR89" s="343">
        <f t="shared" si="76"/>
        <v>110.92338707822734</v>
      </c>
      <c r="BS89" s="343">
        <f t="shared" si="77"/>
        <v>108.88254295847382</v>
      </c>
      <c r="BT89" s="343">
        <f t="shared" si="78"/>
        <v>109.00945711134872</v>
      </c>
      <c r="BU89" s="344">
        <f t="shared" si="79"/>
        <v>99.842349088764166</v>
      </c>
      <c r="BV89" s="392">
        <f t="shared" si="110"/>
        <v>1200</v>
      </c>
    </row>
    <row r="90" spans="1:74" x14ac:dyDescent="0.55000000000000004">
      <c r="A90" s="160">
        <v>12</v>
      </c>
      <c r="B90" s="145">
        <v>2013</v>
      </c>
      <c r="C90" s="146">
        <v>9.7880928355196914</v>
      </c>
      <c r="D90" s="147">
        <v>7.3529411764705843</v>
      </c>
      <c r="E90" s="147">
        <v>1.3698630136986356</v>
      </c>
      <c r="F90" s="147">
        <v>-8.4459459459459438</v>
      </c>
      <c r="G90" s="147">
        <v>-2.3062730627306238</v>
      </c>
      <c r="H90" s="147">
        <v>9.1595845136921419</v>
      </c>
      <c r="I90" s="147">
        <v>13.754325259515587</v>
      </c>
      <c r="J90" s="147">
        <v>-25.77946768060837</v>
      </c>
      <c r="K90" s="147">
        <v>30.430327868852469</v>
      </c>
      <c r="L90" s="147">
        <v>0.39277297721915794</v>
      </c>
      <c r="M90" s="147">
        <v>-5.7120500782472554</v>
      </c>
      <c r="N90" s="148">
        <v>-7.7178423236514471</v>
      </c>
      <c r="O90" s="94">
        <v>1389.8</v>
      </c>
      <c r="Q90" s="163">
        <f t="shared" si="80"/>
        <v>-2.8980665349167007</v>
      </c>
      <c r="R90" s="150">
        <f t="shared" si="81"/>
        <v>11.442799900568728</v>
      </c>
      <c r="S90" s="150">
        <f t="shared" si="82"/>
        <v>6.0531294714265131</v>
      </c>
      <c r="T90" s="150">
        <f t="shared" si="83"/>
        <v>-16.890406133666925</v>
      </c>
      <c r="U90" s="150">
        <f t="shared" si="84"/>
        <v>1.323054859610413</v>
      </c>
      <c r="V90" s="150">
        <f t="shared" si="85"/>
        <v>19.118476316343575</v>
      </c>
      <c r="W90" s="150">
        <f t="shared" si="86"/>
        <v>3.6328122624032226</v>
      </c>
      <c r="X90" s="150">
        <f t="shared" si="87"/>
        <v>-19.246091243927431</v>
      </c>
      <c r="Y90" s="150">
        <f t="shared" si="88"/>
        <v>27.912586783851456</v>
      </c>
      <c r="Z90" s="150">
        <f t="shared" si="89"/>
        <v>0.42031040604496389</v>
      </c>
      <c r="AA90" s="150">
        <f t="shared" si="90"/>
        <v>-1.5788751640666401</v>
      </c>
      <c r="AB90" s="150">
        <f t="shared" si="91"/>
        <v>-8.0057856409230812</v>
      </c>
      <c r="AC90" s="148">
        <f t="shared" si="58"/>
        <v>21.283945282748093</v>
      </c>
      <c r="AE90" s="163">
        <v>100</v>
      </c>
      <c r="AF90" s="150">
        <f t="shared" si="92"/>
        <v>111.44279990056873</v>
      </c>
      <c r="AG90" s="150">
        <f t="shared" si="59"/>
        <v>118.18857686513293</v>
      </c>
      <c r="AH90" s="150">
        <f t="shared" si="60"/>
        <v>98.226046229010862</v>
      </c>
      <c r="AI90" s="150">
        <f t="shared" si="61"/>
        <v>99.525630707046943</v>
      </c>
      <c r="AJ90" s="150">
        <f t="shared" si="62"/>
        <v>118.55341484246529</v>
      </c>
      <c r="AK90" s="150">
        <f t="shared" si="63"/>
        <v>122.86023783436012</v>
      </c>
      <c r="AL90" s="150">
        <f t="shared" si="64"/>
        <v>99.214444358252933</v>
      </c>
      <c r="AM90" s="150">
        <f t="shared" si="65"/>
        <v>126.90776224186629</v>
      </c>
      <c r="AN90" s="150">
        <f t="shared" si="66"/>
        <v>127.44116877264766</v>
      </c>
      <c r="AO90" s="150">
        <f t="shared" si="67"/>
        <v>125.42903181010006</v>
      </c>
      <c r="AP90" s="150">
        <f t="shared" si="68"/>
        <v>115.38745239189822</v>
      </c>
      <c r="AQ90" s="164">
        <f t="shared" si="93"/>
        <v>112.04344724863569</v>
      </c>
      <c r="AR90" s="150">
        <f t="shared" si="94"/>
        <v>1.1204344724863569</v>
      </c>
      <c r="AS90" s="176">
        <f t="shared" si="95"/>
        <v>1.0095214206982746</v>
      </c>
      <c r="AU90" s="146">
        <v>100</v>
      </c>
      <c r="AV90" s="147">
        <f t="shared" si="96"/>
        <v>110.95337507289968</v>
      </c>
      <c r="AW90" s="147">
        <f t="shared" si="97"/>
        <v>117.15275569314053</v>
      </c>
      <c r="AX90" s="147">
        <f t="shared" si="98"/>
        <v>96.937579505185653</v>
      </c>
      <c r="AY90" s="147">
        <f t="shared" si="99"/>
        <v>97.788762267049705</v>
      </c>
      <c r="AZ90" s="147">
        <f t="shared" si="100"/>
        <v>115.97291716394982</v>
      </c>
      <c r="BA90" s="147">
        <f t="shared" si="101"/>
        <v>119.65817308350346</v>
      </c>
      <c r="BB90" s="147">
        <f t="shared" si="102"/>
        <v>96.204286574274249</v>
      </c>
      <c r="BC90" s="147">
        <f t="shared" si="103"/>
        <v>122.5169587696752</v>
      </c>
      <c r="BD90" s="147">
        <f t="shared" si="104"/>
        <v>122.49158941850342</v>
      </c>
      <c r="BE90" s="147">
        <f t="shared" si="105"/>
        <v>120.02814571792366</v>
      </c>
      <c r="BF90" s="147">
        <f t="shared" si="106"/>
        <v>109.93402129201912</v>
      </c>
      <c r="BG90" s="147">
        <f t="shared" si="107"/>
        <v>1329.6385645581247</v>
      </c>
      <c r="BH90" s="94">
        <f t="shared" si="108"/>
        <v>0.90250089910621156</v>
      </c>
      <c r="BJ90" s="342">
        <f t="shared" si="109"/>
        <v>90.250089910621156</v>
      </c>
      <c r="BK90" s="343">
        <f t="shared" si="69"/>
        <v>100.13552076216068</v>
      </c>
      <c r="BL90" s="343">
        <f t="shared" si="70"/>
        <v>105.73046734582968</v>
      </c>
      <c r="BM90" s="343">
        <f t="shared" si="71"/>
        <v>87.486252660609921</v>
      </c>
      <c r="BN90" s="343">
        <f t="shared" si="72"/>
        <v>88.254445868495935</v>
      </c>
      <c r="BO90" s="343">
        <f t="shared" si="73"/>
        <v>104.66566201243491</v>
      </c>
      <c r="BP90" s="343">
        <f t="shared" si="74"/>
        <v>107.99160879326855</v>
      </c>
      <c r="BQ90" s="343">
        <f t="shared" si="75"/>
        <v>86.824455131154153</v>
      </c>
      <c r="BR90" s="343">
        <f t="shared" si="76"/>
        <v>110.57166544539052</v>
      </c>
      <c r="BS90" s="343">
        <f t="shared" si="77"/>
        <v>110.54876958314826</v>
      </c>
      <c r="BT90" s="343">
        <f t="shared" si="78"/>
        <v>108.32550942847749</v>
      </c>
      <c r="BU90" s="344">
        <f t="shared" si="79"/>
        <v>99.215553058408659</v>
      </c>
      <c r="BV90" s="392">
        <f t="shared" si="110"/>
        <v>1200</v>
      </c>
    </row>
    <row r="91" spans="1:74" x14ac:dyDescent="0.55000000000000004">
      <c r="A91" s="160">
        <v>11</v>
      </c>
      <c r="B91" s="145">
        <v>2014</v>
      </c>
      <c r="C91" s="146">
        <v>10.881294964028765</v>
      </c>
      <c r="D91" s="147">
        <v>0.56772100567721306</v>
      </c>
      <c r="E91" s="147">
        <v>6.6935483870967927</v>
      </c>
      <c r="F91" s="147">
        <v>-17.157974300831459</v>
      </c>
      <c r="G91" s="147">
        <v>0</v>
      </c>
      <c r="H91" s="147">
        <v>11.405109489051091</v>
      </c>
      <c r="I91" s="147">
        <v>5.7330057330057249</v>
      </c>
      <c r="J91" s="147">
        <v>-29.357087529047242</v>
      </c>
      <c r="K91" s="147">
        <v>35.19736842105263</v>
      </c>
      <c r="L91" s="147">
        <v>-5.2716950527169519</v>
      </c>
      <c r="M91" s="147">
        <v>-9.7602739726027288</v>
      </c>
      <c r="N91" s="148">
        <v>2.8462998102466885</v>
      </c>
      <c r="O91" s="94">
        <v>1395.1000000000004</v>
      </c>
      <c r="Q91" s="163">
        <f t="shared" si="80"/>
        <v>-1.2529208195044788</v>
      </c>
      <c r="R91" s="150">
        <f t="shared" si="81"/>
        <v>9.3077656646141502</v>
      </c>
      <c r="S91" s="150">
        <f t="shared" si="82"/>
        <v>5.2222488498112556</v>
      </c>
      <c r="T91" s="150">
        <f t="shared" si="83"/>
        <v>-16.689066338489599</v>
      </c>
      <c r="U91" s="150">
        <f t="shared" si="84"/>
        <v>1.9780766936715484</v>
      </c>
      <c r="V91" s="150">
        <f t="shared" si="85"/>
        <v>16.927332676824605</v>
      </c>
      <c r="W91" s="150">
        <f t="shared" si="86"/>
        <v>5.3796801243789973</v>
      </c>
      <c r="X91" s="150">
        <f t="shared" si="87"/>
        <v>-21.495434633713256</v>
      </c>
      <c r="Y91" s="150">
        <f t="shared" si="88"/>
        <v>29.769239749299189</v>
      </c>
      <c r="Z91" s="150">
        <f t="shared" si="89"/>
        <v>-0.82009993679811721</v>
      </c>
      <c r="AA91" s="150">
        <f t="shared" si="90"/>
        <v>-4.0908566146467917</v>
      </c>
      <c r="AB91" s="150">
        <f t="shared" si="91"/>
        <v>-6.5350487705260152</v>
      </c>
      <c r="AC91" s="148">
        <f t="shared" si="58"/>
        <v>17.700916644921492</v>
      </c>
      <c r="AE91" s="163">
        <v>100</v>
      </c>
      <c r="AF91" s="150">
        <f t="shared" si="92"/>
        <v>109.30776566461414</v>
      </c>
      <c r="AG91" s="150">
        <f t="shared" si="59"/>
        <v>115.01608919978882</v>
      </c>
      <c r="AH91" s="150">
        <f t="shared" si="60"/>
        <v>95.820977773299688</v>
      </c>
      <c r="AI91" s="150">
        <f t="shared" si="61"/>
        <v>97.716390202281531</v>
      </c>
      <c r="AJ91" s="150">
        <f t="shared" si="62"/>
        <v>114.25716865160577</v>
      </c>
      <c r="AK91" s="150">
        <f t="shared" si="63"/>
        <v>120.40383884423437</v>
      </c>
      <c r="AL91" s="150">
        <f t="shared" si="64"/>
        <v>94.52251036899051</v>
      </c>
      <c r="AM91" s="150">
        <f t="shared" si="65"/>
        <v>122.66114309779147</v>
      </c>
      <c r="AN91" s="150">
        <f t="shared" si="66"/>
        <v>121.65519914077063</v>
      </c>
      <c r="AO91" s="150">
        <f t="shared" si="67"/>
        <v>116.67845937965869</v>
      </c>
      <c r="AP91" s="150">
        <f t="shared" si="68"/>
        <v>109.05346515449961</v>
      </c>
      <c r="AQ91" s="164">
        <f t="shared" si="93"/>
        <v>107.68711158518781</v>
      </c>
      <c r="AR91" s="150">
        <f t="shared" si="94"/>
        <v>1.076871115851878</v>
      </c>
      <c r="AS91" s="176">
        <f t="shared" si="95"/>
        <v>1.0061907272827459</v>
      </c>
      <c r="AU91" s="146">
        <v>100</v>
      </c>
      <c r="AV91" s="147">
        <f t="shared" si="96"/>
        <v>108.82771729521723</v>
      </c>
      <c r="AW91" s="147">
        <f t="shared" si="97"/>
        <v>114.00807215217807</v>
      </c>
      <c r="AX91" s="147">
        <f t="shared" si="98"/>
        <v>94.564059205922533</v>
      </c>
      <c r="AY91" s="147">
        <f t="shared" si="99"/>
        <v>96.011095666521499</v>
      </c>
      <c r="AZ91" s="147">
        <f t="shared" si="100"/>
        <v>111.77018538882076</v>
      </c>
      <c r="BA91" s="147">
        <f t="shared" si="101"/>
        <v>117.26579438797397</v>
      </c>
      <c r="BB91" s="147">
        <f t="shared" si="102"/>
        <v>91.654705462267216</v>
      </c>
      <c r="BC91" s="147">
        <f t="shared" si="103"/>
        <v>118.417265784832</v>
      </c>
      <c r="BD91" s="147">
        <f t="shared" si="104"/>
        <v>116.93033614876785</v>
      </c>
      <c r="BE91" s="147">
        <f t="shared" si="105"/>
        <v>111.65436679578033</v>
      </c>
      <c r="BF91" s="147">
        <f t="shared" si="106"/>
        <v>103.8993903734458</v>
      </c>
      <c r="BG91" s="147">
        <f t="shared" si="107"/>
        <v>1285.0029886617274</v>
      </c>
      <c r="BH91" s="94">
        <f t="shared" si="108"/>
        <v>0.93384996812322263</v>
      </c>
      <c r="BJ91" s="342">
        <f t="shared" si="109"/>
        <v>93.384996812322257</v>
      </c>
      <c r="BK91" s="343">
        <f t="shared" si="69"/>
        <v>101.62876032706168</v>
      </c>
      <c r="BL91" s="343">
        <f t="shared" si="70"/>
        <v>106.46643454510156</v>
      </c>
      <c r="BM91" s="343">
        <f t="shared" si="71"/>
        <v>88.30864367505329</v>
      </c>
      <c r="BN91" s="343">
        <f t="shared" si="72"/>
        <v>89.659958627656778</v>
      </c>
      <c r="BO91" s="343">
        <f t="shared" si="73"/>
        <v>104.37658406247695</v>
      </c>
      <c r="BP91" s="343">
        <f t="shared" si="74"/>
        <v>109.50865835115387</v>
      </c>
      <c r="BQ91" s="343">
        <f t="shared" si="75"/>
        <v>85.591743774281596</v>
      </c>
      <c r="BR91" s="343">
        <f t="shared" si="76"/>
        <v>110.58395987840454</v>
      </c>
      <c r="BS91" s="343">
        <f t="shared" si="77"/>
        <v>109.19539068516457</v>
      </c>
      <c r="BT91" s="343">
        <f t="shared" si="78"/>
        <v>104.26842687305808</v>
      </c>
      <c r="BU91" s="344">
        <f t="shared" si="79"/>
        <v>97.026442388264627</v>
      </c>
      <c r="BV91" s="392">
        <f t="shared" si="110"/>
        <v>1200</v>
      </c>
    </row>
    <row r="92" spans="1:74" x14ac:dyDescent="0.55000000000000004">
      <c r="A92" s="160">
        <v>10</v>
      </c>
      <c r="B92" s="145">
        <v>2015</v>
      </c>
      <c r="C92" s="146">
        <v>1.7527675276752586</v>
      </c>
      <c r="D92" s="147">
        <v>7.0716228467815112</v>
      </c>
      <c r="E92" s="147">
        <v>6.2658763759525948</v>
      </c>
      <c r="F92" s="147">
        <v>-18.326693227091628</v>
      </c>
      <c r="G92" s="147">
        <v>-7.9024390243902403</v>
      </c>
      <c r="H92" s="147">
        <v>27.330508474576277</v>
      </c>
      <c r="I92" s="147">
        <v>4.4093178036605618</v>
      </c>
      <c r="J92" s="147">
        <v>-28.764940239043824</v>
      </c>
      <c r="K92" s="147">
        <v>37.807606263982095</v>
      </c>
      <c r="L92" s="147">
        <v>-1.1363636363636465</v>
      </c>
      <c r="M92" s="147">
        <v>-3.4482758620689724</v>
      </c>
      <c r="N92" s="148">
        <v>-4.336734693877542</v>
      </c>
      <c r="O92" s="94">
        <v>1361</v>
      </c>
      <c r="Q92" s="163">
        <f t="shared" si="80"/>
        <v>6.4291520491567056E-2</v>
      </c>
      <c r="R92" s="150">
        <f t="shared" si="81"/>
        <v>8.4560430781679425</v>
      </c>
      <c r="S92" s="150">
        <f t="shared" si="82"/>
        <v>5.1096314531343969</v>
      </c>
      <c r="T92" s="150">
        <f t="shared" si="83"/>
        <v>-16.787217009157398</v>
      </c>
      <c r="U92" s="150">
        <f t="shared" si="84"/>
        <v>1.5834715262770789</v>
      </c>
      <c r="V92" s="150">
        <f t="shared" si="85"/>
        <v>18.955962396132293</v>
      </c>
      <c r="W92" s="150">
        <f t="shared" si="86"/>
        <v>5.9147262970914101</v>
      </c>
      <c r="X92" s="150">
        <f t="shared" si="87"/>
        <v>-24.777135824206329</v>
      </c>
      <c r="Y92" s="150">
        <f t="shared" si="88"/>
        <v>33.009013662127032</v>
      </c>
      <c r="Z92" s="150">
        <f t="shared" si="89"/>
        <v>-1.5293715520330355</v>
      </c>
      <c r="AA92" s="150">
        <f t="shared" si="90"/>
        <v>-4.5939946161981657</v>
      </c>
      <c r="AB92" s="150">
        <f t="shared" si="91"/>
        <v>-5.5018304924569295</v>
      </c>
      <c r="AC92" s="148">
        <f t="shared" si="58"/>
        <v>19.903590439369861</v>
      </c>
      <c r="AE92" s="163">
        <v>100</v>
      </c>
      <c r="AF92" s="150">
        <f t="shared" si="92"/>
        <v>108.45604307816794</v>
      </c>
      <c r="AG92" s="150">
        <f t="shared" si="59"/>
        <v>113.997747168115</v>
      </c>
      <c r="AH92" s="150">
        <f t="shared" si="60"/>
        <v>94.860697965452943</v>
      </c>
      <c r="AI92" s="150">
        <f t="shared" si="61"/>
        <v>96.362790107363594</v>
      </c>
      <c r="AJ92" s="150">
        <f t="shared" si="62"/>
        <v>114.62928436397934</v>
      </c>
      <c r="AK92" s="150">
        <f t="shared" si="63"/>
        <v>121.40929279042331</v>
      </c>
      <c r="AL92" s="150">
        <f t="shared" si="64"/>
        <v>91.327547412531786</v>
      </c>
      <c r="AM92" s="150">
        <f t="shared" si="65"/>
        <v>121.47387001521993</v>
      </c>
      <c r="AN92" s="150">
        <f t="shared" si="66"/>
        <v>119.61608320405355</v>
      </c>
      <c r="AO92" s="150">
        <f t="shared" si="67"/>
        <v>114.12092678155223</v>
      </c>
      <c r="AP92" s="150">
        <f t="shared" si="68"/>
        <v>107.84218683361034</v>
      </c>
      <c r="AQ92" s="164">
        <f t="shared" si="93"/>
        <v>107.91152021525703</v>
      </c>
      <c r="AR92" s="150">
        <f t="shared" si="94"/>
        <v>1.0791152021525703</v>
      </c>
      <c r="AS92" s="176">
        <f t="shared" si="95"/>
        <v>1.0063652935967724</v>
      </c>
      <c r="AU92" s="146">
        <v>100</v>
      </c>
      <c r="AV92" s="147">
        <f t="shared" si="96"/>
        <v>107.97973523019067</v>
      </c>
      <c r="AW92" s="147">
        <f t="shared" si="97"/>
        <v>112.99865501210306</v>
      </c>
      <c r="AX92" s="147">
        <f t="shared" si="98"/>
        <v>93.616375737086386</v>
      </c>
      <c r="AY92" s="147">
        <f t="shared" si="99"/>
        <v>94.681117881440116</v>
      </c>
      <c r="AZ92" s="147">
        <f t="shared" si="100"/>
        <v>112.13420142955522</v>
      </c>
      <c r="BA92" s="147">
        <f t="shared" si="101"/>
        <v>118.24504352863386</v>
      </c>
      <c r="BB92" s="147">
        <f t="shared" si="102"/>
        <v>88.556677409542672</v>
      </c>
      <c r="BC92" s="147">
        <f t="shared" si="103"/>
        <v>117.27107043211167</v>
      </c>
      <c r="BD92" s="147">
        <f t="shared" si="104"/>
        <v>114.97041570467127</v>
      </c>
      <c r="BE92" s="147">
        <f t="shared" si="105"/>
        <v>109.20695975664584</v>
      </c>
      <c r="BF92" s="147">
        <f t="shared" si="106"/>
        <v>102.74535937649702</v>
      </c>
      <c r="BG92" s="147">
        <f t="shared" si="107"/>
        <v>1272.4056114984778</v>
      </c>
      <c r="BH92" s="94">
        <f t="shared" si="108"/>
        <v>0.94309549498669087</v>
      </c>
      <c r="BJ92" s="342">
        <f t="shared" si="109"/>
        <v>94.309549498669085</v>
      </c>
      <c r="BK92" s="343">
        <f t="shared" si="69"/>
        <v>101.83520184544849</v>
      </c>
      <c r="BL92" s="343">
        <f t="shared" si="70"/>
        <v>106.56852248146966</v>
      </c>
      <c r="BM92" s="343">
        <f t="shared" si="71"/>
        <v>88.28918221462753</v>
      </c>
      <c r="BN92" s="343">
        <f t="shared" si="72"/>
        <v>89.293335734289997</v>
      </c>
      <c r="BO92" s="343">
        <f t="shared" si="73"/>
        <v>105.75326020214368</v>
      </c>
      <c r="BP92" s="343">
        <f t="shared" si="74"/>
        <v>111.51636785635975</v>
      </c>
      <c r="BQ92" s="343">
        <f t="shared" si="75"/>
        <v>83.517403515929345</v>
      </c>
      <c r="BR92" s="343">
        <f t="shared" si="76"/>
        <v>110.59781821679144</v>
      </c>
      <c r="BS92" s="343">
        <f t="shared" si="77"/>
        <v>108.42808110782256</v>
      </c>
      <c r="BT92" s="343">
        <f t="shared" si="78"/>
        <v>102.99259176768554</v>
      </c>
      <c r="BU92" s="344">
        <f t="shared" si="79"/>
        <v>96.898685558762892</v>
      </c>
      <c r="BV92" s="392">
        <f t="shared" si="110"/>
        <v>1200</v>
      </c>
    </row>
    <row r="93" spans="1:74" x14ac:dyDescent="0.55000000000000004">
      <c r="A93" s="160">
        <v>9</v>
      </c>
      <c r="B93" s="145">
        <v>2016</v>
      </c>
      <c r="C93" s="146">
        <v>-1.5111111111111186</v>
      </c>
      <c r="D93" s="147">
        <v>1.9855595667870096</v>
      </c>
      <c r="E93" s="147">
        <v>17.345132743362825</v>
      </c>
      <c r="F93" s="147">
        <v>-26.772247360482659</v>
      </c>
      <c r="G93" s="147">
        <v>2.8836251287332804</v>
      </c>
      <c r="H93" s="147">
        <v>23.623623623623622</v>
      </c>
      <c r="I93" s="147">
        <v>0.4858299595141613</v>
      </c>
      <c r="J93" s="147">
        <v>-18.855761482675259</v>
      </c>
      <c r="K93" s="147">
        <v>28.500496524329687</v>
      </c>
      <c r="L93" s="147">
        <v>-6.3369397217928896</v>
      </c>
      <c r="M93" s="147">
        <v>7.9207920792079278</v>
      </c>
      <c r="N93" s="148">
        <v>-8.8685015290519971</v>
      </c>
      <c r="O93" s="94">
        <v>1402.3000000000002</v>
      </c>
      <c r="Q93" s="163">
        <f t="shared" si="80"/>
        <v>-0.10721138737497959</v>
      </c>
      <c r="R93" s="150">
        <f t="shared" si="81"/>
        <v>6.8146513335320948</v>
      </c>
      <c r="S93" s="150">
        <f t="shared" si="82"/>
        <v>7.7560422753518452</v>
      </c>
      <c r="T93" s="150">
        <f t="shared" si="83"/>
        <v>-18.604083613048541</v>
      </c>
      <c r="U93" s="150">
        <f t="shared" si="84"/>
        <v>2.0395117252074457</v>
      </c>
      <c r="V93" s="150">
        <f t="shared" si="85"/>
        <v>20.967797630925581</v>
      </c>
      <c r="W93" s="150">
        <f t="shared" si="86"/>
        <v>5.2790343229662255</v>
      </c>
      <c r="X93" s="150">
        <f t="shared" si="87"/>
        <v>-23.02691481647766</v>
      </c>
      <c r="Y93" s="150">
        <f t="shared" si="88"/>
        <v>31.736436905150374</v>
      </c>
      <c r="Z93" s="150">
        <f t="shared" si="89"/>
        <v>-1.8080424079866908</v>
      </c>
      <c r="AA93" s="150">
        <f t="shared" si="90"/>
        <v>-1.7822321506944885</v>
      </c>
      <c r="AB93" s="150">
        <f t="shared" si="91"/>
        <v>-5.5018304924569295</v>
      </c>
      <c r="AC93" s="148">
        <f t="shared" si="58"/>
        <v>23.763159325094275</v>
      </c>
      <c r="AE93" s="163">
        <v>100</v>
      </c>
      <c r="AF93" s="150">
        <f t="shared" si="92"/>
        <v>106.8146513335321</v>
      </c>
      <c r="AG93" s="150">
        <f t="shared" si="59"/>
        <v>115.09924084723052</v>
      </c>
      <c r="AH93" s="150">
        <f t="shared" si="60"/>
        <v>93.686081842027633</v>
      </c>
      <c r="AI93" s="150">
        <f t="shared" si="61"/>
        <v>95.59682046608323</v>
      </c>
      <c r="AJ93" s="150">
        <f t="shared" si="62"/>
        <v>115.64136832301081</v>
      </c>
      <c r="AK93" s="150">
        <f t="shared" si="63"/>
        <v>121.74611584833033</v>
      </c>
      <c r="AL93" s="150">
        <f t="shared" si="64"/>
        <v>93.711741459565104</v>
      </c>
      <c r="AM93" s="150">
        <f t="shared" si="65"/>
        <v>123.45250916059764</v>
      </c>
      <c r="AN93" s="150">
        <f t="shared" si="66"/>
        <v>121.22043544125039</v>
      </c>
      <c r="AO93" s="150">
        <f t="shared" si="67"/>
        <v>119.06000586760457</v>
      </c>
      <c r="AP93" s="150">
        <f t="shared" si="68"/>
        <v>112.5095261604597</v>
      </c>
      <c r="AQ93" s="164">
        <f t="shared" si="93"/>
        <v>112.38890313653407</v>
      </c>
      <c r="AR93" s="150">
        <f t="shared" si="94"/>
        <v>1.1238890313653407</v>
      </c>
      <c r="AS93" s="176">
        <f t="shared" si="95"/>
        <v>1.0097804372282595</v>
      </c>
      <c r="AU93" s="146">
        <v>100</v>
      </c>
      <c r="AV93" s="147">
        <f t="shared" si="96"/>
        <v>106.3455520075273</v>
      </c>
      <c r="AW93" s="147">
        <f t="shared" si="97"/>
        <v>114.09049504698402</v>
      </c>
      <c r="AX93" s="147">
        <f t="shared" si="98"/>
        <v>92.457167479969499</v>
      </c>
      <c r="AY93" s="147">
        <f t="shared" si="99"/>
        <v>93.928515535463333</v>
      </c>
      <c r="AZ93" s="147">
        <f t="shared" si="100"/>
        <v>113.12425582233409</v>
      </c>
      <c r="BA93" s="147">
        <f t="shared" si="101"/>
        <v>118.5730880813059</v>
      </c>
      <c r="BB93" s="147">
        <f t="shared" si="102"/>
        <v>90.868535212437209</v>
      </c>
      <c r="BC93" s="147">
        <f t="shared" si="103"/>
        <v>119.18125186082759</v>
      </c>
      <c r="BD93" s="147">
        <f t="shared" si="104"/>
        <v>116.51245786745116</v>
      </c>
      <c r="BE93" s="147">
        <f t="shared" si="105"/>
        <v>113.93336556316267</v>
      </c>
      <c r="BF93" s="147">
        <f t="shared" si="106"/>
        <v>107.19211134387959</v>
      </c>
      <c r="BG93" s="147">
        <f t="shared" si="107"/>
        <v>1286.2067958213422</v>
      </c>
      <c r="BH93" s="94">
        <f t="shared" si="108"/>
        <v>0.93297594438047382</v>
      </c>
      <c r="BJ93" s="342">
        <f t="shared" si="109"/>
        <v>93.297594438047383</v>
      </c>
      <c r="BK93" s="343">
        <f t="shared" si="69"/>
        <v>99.217841814885574</v>
      </c>
      <c r="BL93" s="343">
        <f t="shared" si="70"/>
        <v>106.44368736129569</v>
      </c>
      <c r="BM93" s="343">
        <f t="shared" si="71"/>
        <v>86.260313144368169</v>
      </c>
      <c r="BN93" s="343">
        <f t="shared" si="72"/>
        <v>87.633045485954909</v>
      </c>
      <c r="BO93" s="343">
        <f t="shared" si="73"/>
        <v>105.54220940818047</v>
      </c>
      <c r="BP93" s="343">
        <f t="shared" si="74"/>
        <v>110.62583883076547</v>
      </c>
      <c r="BQ93" s="343">
        <f t="shared" si="75"/>
        <v>84.778157454293947</v>
      </c>
      <c r="BR93" s="343">
        <f t="shared" si="76"/>
        <v>111.19324100730272</v>
      </c>
      <c r="BS93" s="343">
        <f t="shared" si="77"/>
        <v>108.70332041097541</v>
      </c>
      <c r="BT93" s="343">
        <f t="shared" si="78"/>
        <v>106.29708933273744</v>
      </c>
      <c r="BU93" s="344">
        <f t="shared" si="79"/>
        <v>100.00766131119296</v>
      </c>
      <c r="BV93" s="392">
        <f t="shared" si="110"/>
        <v>1200.0000000000002</v>
      </c>
    </row>
    <row r="94" spans="1:74" x14ac:dyDescent="0.55000000000000004">
      <c r="A94" s="160">
        <v>8</v>
      </c>
      <c r="B94" s="145">
        <v>2017</v>
      </c>
      <c r="C94" s="146">
        <v>-4.4463087248322157</v>
      </c>
      <c r="D94" s="147">
        <v>10.184372256365236</v>
      </c>
      <c r="E94" s="147">
        <v>10.836653386454188</v>
      </c>
      <c r="F94" s="147">
        <v>-18.691588785046733</v>
      </c>
      <c r="G94" s="147">
        <v>-7.603890362511045</v>
      </c>
      <c r="H94" s="147">
        <v>24.688995215311003</v>
      </c>
      <c r="I94" s="147">
        <v>-4.0675364543361514</v>
      </c>
      <c r="J94" s="147">
        <v>-15.760000000000007</v>
      </c>
      <c r="K94" s="147">
        <v>23.931623931623935</v>
      </c>
      <c r="L94" s="147">
        <v>-2.1455938697317989</v>
      </c>
      <c r="M94" s="147">
        <v>1.8794048551292075</v>
      </c>
      <c r="N94" s="148">
        <v>-6.6871637202152057</v>
      </c>
      <c r="O94" s="94">
        <v>1466.4</v>
      </c>
      <c r="Q94" s="163">
        <f t="shared" si="80"/>
        <v>4.9758467466531897E-2</v>
      </c>
      <c r="R94" s="150">
        <f t="shared" si="81"/>
        <v>8.4174265419801007</v>
      </c>
      <c r="S94" s="150">
        <f t="shared" si="82"/>
        <v>6.9466809449361664</v>
      </c>
      <c r="T94" s="150">
        <f t="shared" si="83"/>
        <v>-20.311690752898674</v>
      </c>
      <c r="U94" s="150">
        <f t="shared" si="84"/>
        <v>-2.3576937890451766</v>
      </c>
      <c r="V94" s="150">
        <f t="shared" si="85"/>
        <v>20.317588445247292</v>
      </c>
      <c r="W94" s="150">
        <f t="shared" si="86"/>
        <v>3.8914267479125741</v>
      </c>
      <c r="X94" s="150">
        <f t="shared" si="87"/>
        <v>-21.714472883018782</v>
      </c>
      <c r="Y94" s="150">
        <f t="shared" si="88"/>
        <v>29.423773183090677</v>
      </c>
      <c r="Z94" s="150">
        <f t="shared" si="89"/>
        <v>-2.0117091164740377</v>
      </c>
      <c r="AA94" s="150">
        <f t="shared" si="90"/>
        <v>-2.2458341663650461</v>
      </c>
      <c r="AB94" s="150">
        <f t="shared" si="91"/>
        <v>-5.2668301138423246</v>
      </c>
      <c r="AC94" s="148">
        <f t="shared" si="58"/>
        <v>15.138423508989302</v>
      </c>
      <c r="AE94" s="163">
        <v>100</v>
      </c>
      <c r="AF94" s="150">
        <f t="shared" si="92"/>
        <v>108.41742654198011</v>
      </c>
      <c r="AG94" s="150">
        <f t="shared" si="59"/>
        <v>115.948839252562</v>
      </c>
      <c r="AH94" s="150">
        <f t="shared" si="60"/>
        <v>92.397669592006025</v>
      </c>
      <c r="AI94" s="150">
        <f t="shared" si="61"/>
        <v>90.219215474812827</v>
      </c>
      <c r="AJ94" s="150">
        <f t="shared" si="62"/>
        <v>108.54958437351615</v>
      </c>
      <c r="AK94" s="150">
        <f t="shared" si="63"/>
        <v>112.77371193457509</v>
      </c>
      <c r="AL94" s="150">
        <f t="shared" si="64"/>
        <v>88.285494837368063</v>
      </c>
      <c r="AM94" s="150">
        <f t="shared" si="65"/>
        <v>114.26241859188447</v>
      </c>
      <c r="AN94" s="150">
        <f t="shared" si="66"/>
        <v>111.9637911003678</v>
      </c>
      <c r="AO94" s="150">
        <f t="shared" si="67"/>
        <v>109.44927002587816</v>
      </c>
      <c r="AP94" s="150">
        <f t="shared" si="68"/>
        <v>103.6847629127746</v>
      </c>
      <c r="AQ94" s="164">
        <f t="shared" si="93"/>
        <v>103.7363548617963</v>
      </c>
      <c r="AR94" s="150">
        <f t="shared" si="94"/>
        <v>1.0373635486179631</v>
      </c>
      <c r="AS94" s="176">
        <f t="shared" si="95"/>
        <v>1.0030615474152382</v>
      </c>
      <c r="AU94" s="146">
        <v>100</v>
      </c>
      <c r="AV94" s="147">
        <f t="shared" si="96"/>
        <v>107.94128828675882</v>
      </c>
      <c r="AW94" s="147">
        <f t="shared" si="97"/>
        <v>114.93264745339347</v>
      </c>
      <c r="AX94" s="147">
        <f t="shared" si="98"/>
        <v>91.18565580137934</v>
      </c>
      <c r="AY94" s="147">
        <f t="shared" si="99"/>
        <v>88.644757649966124</v>
      </c>
      <c r="AZ94" s="147">
        <f t="shared" si="100"/>
        <v>106.18683547377428</v>
      </c>
      <c r="BA94" s="147">
        <f t="shared" si="101"/>
        <v>109.834528890702</v>
      </c>
      <c r="BB94" s="147">
        <f t="shared" si="102"/>
        <v>85.606920450179985</v>
      </c>
      <c r="BC94" s="147">
        <f t="shared" si="103"/>
        <v>110.30912357327064</v>
      </c>
      <c r="BD94" s="147">
        <f t="shared" si="104"/>
        <v>107.6153244770686</v>
      </c>
      <c r="BE94" s="147">
        <f t="shared" si="105"/>
        <v>104.73646126262003</v>
      </c>
      <c r="BF94" s="147">
        <f t="shared" si="106"/>
        <v>98.784423240383873</v>
      </c>
      <c r="BG94" s="147">
        <f t="shared" si="107"/>
        <v>1225.7779665594971</v>
      </c>
      <c r="BH94" s="94">
        <f t="shared" si="108"/>
        <v>0.97897011753943453</v>
      </c>
      <c r="BJ94" s="342">
        <f t="shared" si="109"/>
        <v>97.897011753943445</v>
      </c>
      <c r="BK94" s="343">
        <f t="shared" si="69"/>
        <v>105.67129568144627</v>
      </c>
      <c r="BL94" s="343">
        <f t="shared" si="70"/>
        <v>112.51562738656699</v>
      </c>
      <c r="BM94" s="343">
        <f t="shared" si="71"/>
        <v>89.26803217778675</v>
      </c>
      <c r="BN94" s="343">
        <f t="shared" si="72"/>
        <v>86.780568815842031</v>
      </c>
      <c r="BO94" s="343">
        <f t="shared" si="73"/>
        <v>103.95373880490141</v>
      </c>
      <c r="BP94" s="343">
        <f t="shared" si="74"/>
        <v>107.52472165801896</v>
      </c>
      <c r="BQ94" s="343">
        <f t="shared" si="75"/>
        <v>83.806616975301722</v>
      </c>
      <c r="BR94" s="343">
        <f t="shared" si="76"/>
        <v>107.98933567019677</v>
      </c>
      <c r="BS94" s="343">
        <f t="shared" si="77"/>
        <v>105.35218685236023</v>
      </c>
      <c r="BT94" s="343">
        <f t="shared" si="78"/>
        <v>102.53386579293156</v>
      </c>
      <c r="BU94" s="344">
        <f t="shared" si="79"/>
        <v>96.706998430703848</v>
      </c>
      <c r="BV94" s="392">
        <f t="shared" si="110"/>
        <v>1199.9999999999998</v>
      </c>
    </row>
    <row r="95" spans="1:74" x14ac:dyDescent="0.55000000000000004">
      <c r="A95" s="160">
        <v>7</v>
      </c>
      <c r="B95" s="145">
        <v>2018</v>
      </c>
      <c r="C95" s="146">
        <v>-8.8138385502471213</v>
      </c>
      <c r="D95" s="147">
        <v>17.976513098464309</v>
      </c>
      <c r="E95" s="147">
        <v>9.2649310872894297</v>
      </c>
      <c r="F95" s="147">
        <v>-17.238962859145058</v>
      </c>
      <c r="G95" s="147">
        <v>-8.4674005080440313</v>
      </c>
      <c r="H95" s="147">
        <v>14.616096207215556</v>
      </c>
      <c r="I95" s="147">
        <v>-3.4705407586763659</v>
      </c>
      <c r="J95" s="147">
        <v>-12.458193979933107</v>
      </c>
      <c r="K95" s="147">
        <v>14.899713467048702</v>
      </c>
      <c r="L95" s="147">
        <v>11.305070656691619</v>
      </c>
      <c r="M95" s="147">
        <v>0.37341299477222645</v>
      </c>
      <c r="N95" s="148">
        <v>-11.011904761904766</v>
      </c>
      <c r="O95" s="94">
        <v>1466.6000000000001</v>
      </c>
      <c r="Q95" s="163">
        <f t="shared" si="80"/>
        <v>-0.18746988997183264</v>
      </c>
      <c r="R95" s="150">
        <f t="shared" si="81"/>
        <v>8.7051849210827115</v>
      </c>
      <c r="S95" s="150">
        <f t="shared" si="82"/>
        <v>6.340740262004263</v>
      </c>
      <c r="T95" s="150">
        <f t="shared" si="83"/>
        <v>-19.448800768481561</v>
      </c>
      <c r="U95" s="150">
        <f t="shared" si="84"/>
        <v>-3.1431847208775743</v>
      </c>
      <c r="V95" s="150">
        <f t="shared" si="85"/>
        <v>19.216782774356862</v>
      </c>
      <c r="W95" s="150">
        <f t="shared" si="86"/>
        <v>3.113163160235501</v>
      </c>
      <c r="X95" s="150">
        <f t="shared" si="87"/>
        <v>-20.394314059769084</v>
      </c>
      <c r="Y95" s="150">
        <f t="shared" si="88"/>
        <v>26.318434422307799</v>
      </c>
      <c r="Z95" s="150">
        <f t="shared" si="89"/>
        <v>-0.43567482033424582</v>
      </c>
      <c r="AA95" s="150">
        <f t="shared" si="90"/>
        <v>-3.3686488039728957</v>
      </c>
      <c r="AB95" s="150">
        <f t="shared" si="91"/>
        <v>-5.6101619289680125</v>
      </c>
      <c r="AC95" s="148">
        <f t="shared" si="58"/>
        <v>11.106050547611932</v>
      </c>
      <c r="AE95" s="163">
        <v>100</v>
      </c>
      <c r="AF95" s="150">
        <f t="shared" si="92"/>
        <v>108.70518492108273</v>
      </c>
      <c r="AG95" s="150">
        <f t="shared" si="59"/>
        <v>115.59789834826</v>
      </c>
      <c r="AH95" s="150">
        <f t="shared" si="60"/>
        <v>93.115493405955078</v>
      </c>
      <c r="AI95" s="150">
        <f t="shared" si="61"/>
        <v>90.18870144444935</v>
      </c>
      <c r="AJ95" s="150">
        <f t="shared" si="62"/>
        <v>107.52006828804242</v>
      </c>
      <c r="AK95" s="150">
        <f t="shared" si="63"/>
        <v>110.86734344384583</v>
      </c>
      <c r="AL95" s="150">
        <f t="shared" si="64"/>
        <v>88.256709232185088</v>
      </c>
      <c r="AM95" s="150">
        <f t="shared" si="65"/>
        <v>111.4844933747446</v>
      </c>
      <c r="AN95" s="150">
        <f t="shared" si="66"/>
        <v>110.99878350853365</v>
      </c>
      <c r="AO95" s="150">
        <f t="shared" si="67"/>
        <v>107.25962431544899</v>
      </c>
      <c r="AP95" s="150">
        <f t="shared" si="68"/>
        <v>101.24218570694956</v>
      </c>
      <c r="AQ95" s="164">
        <f t="shared" si="93"/>
        <v>101.05238709279965</v>
      </c>
      <c r="AR95" s="150">
        <f t="shared" si="94"/>
        <v>1.0105238709279964</v>
      </c>
      <c r="AS95" s="176">
        <f t="shared" si="95"/>
        <v>1.0008727873632681</v>
      </c>
      <c r="AU95" s="146">
        <v>100</v>
      </c>
      <c r="AV95" s="147">
        <f t="shared" si="96"/>
        <v>108.22778291355777</v>
      </c>
      <c r="AW95" s="147">
        <f t="shared" si="97"/>
        <v>114.58478224412426</v>
      </c>
      <c r="AX95" s="147">
        <f t="shared" si="98"/>
        <v>91.89406365964912</v>
      </c>
      <c r="AY95" s="147">
        <f t="shared" si="99"/>
        <v>88.614776134251784</v>
      </c>
      <c r="AZ95" s="147">
        <f t="shared" si="100"/>
        <v>105.17972839163536</v>
      </c>
      <c r="BA95" s="147">
        <f t="shared" si="101"/>
        <v>107.97784543602596</v>
      </c>
      <c r="BB95" s="147">
        <f t="shared" si="102"/>
        <v>85.579008197804342</v>
      </c>
      <c r="BC95" s="147">
        <f t="shared" si="103"/>
        <v>107.62731007911316</v>
      </c>
      <c r="BD95" s="147">
        <f t="shared" si="104"/>
        <v>106.68779599578511</v>
      </c>
      <c r="BE95" s="147">
        <f t="shared" si="105"/>
        <v>102.64110015993744</v>
      </c>
      <c r="BF95" s="147">
        <f t="shared" si="106"/>
        <v>96.45728689248557</v>
      </c>
      <c r="BG95" s="147">
        <f t="shared" si="107"/>
        <v>1215.4714801043699</v>
      </c>
      <c r="BH95" s="94">
        <f t="shared" si="108"/>
        <v>0.98727121091887615</v>
      </c>
      <c r="BJ95" s="342">
        <f t="shared" si="109"/>
        <v>98.727121091887611</v>
      </c>
      <c r="BK95" s="343">
        <f t="shared" si="69"/>
        <v>106.85017429213345</v>
      </c>
      <c r="BL95" s="343">
        <f t="shared" si="70"/>
        <v>113.1262567190323</v>
      </c>
      <c r="BM95" s="343">
        <f t="shared" si="71"/>
        <v>90.724363505518085</v>
      </c>
      <c r="BN95" s="343">
        <f t="shared" si="72"/>
        <v>87.486817339367889</v>
      </c>
      <c r="BO95" s="343">
        <f t="shared" si="73"/>
        <v>103.84091781332835</v>
      </c>
      <c r="BP95" s="343">
        <f t="shared" si="74"/>
        <v>106.60341821603659</v>
      </c>
      <c r="BQ95" s="343">
        <f t="shared" si="75"/>
        <v>84.489691052682716</v>
      </c>
      <c r="BR95" s="343">
        <f t="shared" si="76"/>
        <v>106.25734474974742</v>
      </c>
      <c r="BS95" s="343">
        <f t="shared" si="77"/>
        <v>105.32978954302479</v>
      </c>
      <c r="BT95" s="343">
        <f t="shared" si="78"/>
        <v>101.33460324494709</v>
      </c>
      <c r="BU95" s="344">
        <f t="shared" si="79"/>
        <v>95.229502432293671</v>
      </c>
      <c r="BV95" s="392">
        <f t="shared" si="110"/>
        <v>1200</v>
      </c>
    </row>
    <row r="96" spans="1:74" ht="14" thickBot="1" x14ac:dyDescent="0.6">
      <c r="A96" s="160">
        <v>6</v>
      </c>
      <c r="B96" s="145">
        <v>2019</v>
      </c>
      <c r="C96" s="146">
        <v>-1.5050167224080258</v>
      </c>
      <c r="D96" s="147">
        <v>11.969439728353159</v>
      </c>
      <c r="E96" s="147">
        <v>3.5633055344958198</v>
      </c>
      <c r="F96" s="147">
        <v>-9.5168374816983921</v>
      </c>
      <c r="G96" s="147">
        <v>-3.9644012944983764</v>
      </c>
      <c r="H96" s="147">
        <v>3.6225779275484316</v>
      </c>
      <c r="I96" s="147">
        <v>12.113821138211378</v>
      </c>
      <c r="J96" s="147">
        <v>-25.235678027556208</v>
      </c>
      <c r="K96" s="147">
        <v>22.696411251212425</v>
      </c>
      <c r="L96" s="147">
        <v>-6.3241106719367561</v>
      </c>
      <c r="M96" s="147">
        <v>3.2911392405063244</v>
      </c>
      <c r="N96" s="148">
        <v>-10.375816993464049</v>
      </c>
      <c r="O96" s="94">
        <v>1469.7</v>
      </c>
      <c r="Q96" s="163">
        <f t="shared" si="80"/>
        <v>0.4597152986070438</v>
      </c>
      <c r="R96" s="150">
        <f t="shared" si="81"/>
        <v>8.6569769993603618</v>
      </c>
      <c r="S96" s="150">
        <f t="shared" si="82"/>
        <v>6.7063140154704604</v>
      </c>
      <c r="T96" s="150">
        <f t="shared" si="83"/>
        <v>-16.572899122017517</v>
      </c>
      <c r="U96" s="150">
        <f t="shared" si="84"/>
        <v>-4.2845224580828498</v>
      </c>
      <c r="V96" s="150">
        <f t="shared" si="85"/>
        <v>16.188295447542842</v>
      </c>
      <c r="W96" s="150">
        <f t="shared" si="86"/>
        <v>4.02523897928591</v>
      </c>
      <c r="X96" s="150">
        <f t="shared" si="87"/>
        <v>-22.523894734372934</v>
      </c>
      <c r="Y96" s="150">
        <f t="shared" si="88"/>
        <v>25.942656910686637</v>
      </c>
      <c r="Z96" s="150">
        <f t="shared" si="89"/>
        <v>-1.8942873664140214</v>
      </c>
      <c r="AA96" s="150">
        <f t="shared" si="90"/>
        <v>-1.3292999091484461</v>
      </c>
      <c r="AB96" s="150">
        <f t="shared" si="91"/>
        <v>-7.6333354581053898</v>
      </c>
      <c r="AC96" s="148">
        <f t="shared" si="58"/>
        <v>7.7409586028120918</v>
      </c>
      <c r="AE96" s="163">
        <v>100</v>
      </c>
      <c r="AF96" s="150">
        <f t="shared" si="92"/>
        <v>108.65697699936035</v>
      </c>
      <c r="AG96" s="150">
        <f t="shared" si="59"/>
        <v>115.94385507665497</v>
      </c>
      <c r="AH96" s="150">
        <f t="shared" si="60"/>
        <v>96.728596936622765</v>
      </c>
      <c r="AI96" s="150">
        <f t="shared" si="61"/>
        <v>92.584238477484718</v>
      </c>
      <c r="AJ96" s="150">
        <f t="shared" si="62"/>
        <v>107.57204854007757</v>
      </c>
      <c r="AK96" s="150">
        <f t="shared" si="63"/>
        <v>111.90208056872915</v>
      </c>
      <c r="AL96" s="150">
        <f t="shared" si="64"/>
        <v>86.697373735855422</v>
      </c>
      <c r="AM96" s="150">
        <f t="shared" si="65"/>
        <v>109.18897595472414</v>
      </c>
      <c r="AN96" s="150">
        <f t="shared" si="66"/>
        <v>107.12062297769697</v>
      </c>
      <c r="AO96" s="150">
        <f t="shared" si="67"/>
        <v>105.69666863377519</v>
      </c>
      <c r="AP96" s="150">
        <f t="shared" si="68"/>
        <v>97.628487348917062</v>
      </c>
      <c r="AQ96" s="164">
        <f t="shared" si="93"/>
        <v>98.077300441058668</v>
      </c>
      <c r="AR96" s="150">
        <f t="shared" si="94"/>
        <v>0.98077300441058668</v>
      </c>
      <c r="AS96" s="176">
        <f t="shared" si="95"/>
        <v>0.99838345483312785</v>
      </c>
      <c r="AU96" s="146">
        <v>100</v>
      </c>
      <c r="AV96" s="147">
        <f t="shared" si="96"/>
        <v>108.17978670720689</v>
      </c>
      <c r="AW96" s="147">
        <f t="shared" si="97"/>
        <v>114.92770695949926</v>
      </c>
      <c r="AX96" s="147">
        <f t="shared" si="98"/>
        <v>95.45977279903542</v>
      </c>
      <c r="AY96" s="147">
        <f t="shared" si="99"/>
        <v>90.968507527473918</v>
      </c>
      <c r="AZ96" s="147">
        <f t="shared" si="100"/>
        <v>105.23057721342126</v>
      </c>
      <c r="BA96" s="147">
        <f t="shared" si="101"/>
        <v>108.98561455781574</v>
      </c>
      <c r="BB96" s="147">
        <f t="shared" si="102"/>
        <v>84.066982807502797</v>
      </c>
      <c r="BC96" s="147">
        <f t="shared" si="103"/>
        <v>105.41121385193583</v>
      </c>
      <c r="BD96" s="147">
        <f t="shared" si="104"/>
        <v>102.9602560491784</v>
      </c>
      <c r="BE96" s="147">
        <f t="shared" si="105"/>
        <v>101.14544425314048</v>
      </c>
      <c r="BF96" s="147">
        <f t="shared" si="106"/>
        <v>93.014378811929205</v>
      </c>
      <c r="BG96" s="147">
        <f t="shared" si="107"/>
        <v>1210.3502415381392</v>
      </c>
      <c r="BH96" s="94">
        <f t="shared" si="108"/>
        <v>0.99144855663846032</v>
      </c>
      <c r="BJ96" s="342">
        <f t="shared" si="109"/>
        <v>99.14485566384603</v>
      </c>
      <c r="BK96" s="343">
        <f t="shared" si="69"/>
        <v>107.25469338831677</v>
      </c>
      <c r="BL96" s="343">
        <f t="shared" si="70"/>
        <v>113.94490918276347</v>
      </c>
      <c r="BM96" s="343">
        <f t="shared" si="71"/>
        <v>94.643453958639029</v>
      </c>
      <c r="BN96" s="343">
        <f t="shared" si="72"/>
        <v>90.190595487668929</v>
      </c>
      <c r="BO96" s="343">
        <f t="shared" si="73"/>
        <v>104.33070389247855</v>
      </c>
      <c r="BP96" s="343">
        <f t="shared" si="74"/>
        <v>108.05363024770197</v>
      </c>
      <c r="BQ96" s="343">
        <f t="shared" si="75"/>
        <v>83.348088765448907</v>
      </c>
      <c r="BR96" s="343">
        <f t="shared" si="76"/>
        <v>104.50979582700985</v>
      </c>
      <c r="BS96" s="343">
        <f t="shared" si="77"/>
        <v>102.07979725108423</v>
      </c>
      <c r="BT96" s="343">
        <f t="shared" si="78"/>
        <v>100.28050471533199</v>
      </c>
      <c r="BU96" s="344">
        <f t="shared" si="79"/>
        <v>92.218971619710203</v>
      </c>
      <c r="BV96" s="392">
        <f t="shared" si="110"/>
        <v>1200</v>
      </c>
    </row>
    <row r="97" spans="1:74" ht="14" thickBot="1" x14ac:dyDescent="0.6">
      <c r="A97" s="160">
        <v>5</v>
      </c>
      <c r="B97" s="142">
        <v>2020</v>
      </c>
      <c r="C97" s="146">
        <v>5.3783044667274238</v>
      </c>
      <c r="D97" s="147">
        <v>0.69204152249136008</v>
      </c>
      <c r="E97" s="147">
        <v>6.1855670103092786</v>
      </c>
      <c r="F97" s="147">
        <v>-50.647249190938503</v>
      </c>
      <c r="G97" s="147">
        <v>-33.442622950819668</v>
      </c>
      <c r="H97" s="147">
        <v>69.950738916256157</v>
      </c>
      <c r="I97" s="147">
        <v>49.130434782608702</v>
      </c>
      <c r="J97" s="147">
        <v>-18.853255587949469</v>
      </c>
      <c r="K97" s="147">
        <v>49.820359281437106</v>
      </c>
      <c r="L97" s="147">
        <v>2.5579536370903488</v>
      </c>
      <c r="M97" s="147">
        <v>-6.2353858144972847</v>
      </c>
      <c r="N97" s="148">
        <v>-5.4862842892767993</v>
      </c>
      <c r="O97" s="151">
        <v>1200</v>
      </c>
      <c r="Q97" s="163">
        <f t="shared" si="80"/>
        <v>1.5761213785951684</v>
      </c>
      <c r="R97" s="150">
        <f t="shared" si="81"/>
        <v>6.5426628495414763</v>
      </c>
      <c r="S97" s="150">
        <f t="shared" si="82"/>
        <v>7.1349802969330156</v>
      </c>
      <c r="T97" s="150">
        <f t="shared" si="83"/>
        <v>-17.950717335715989</v>
      </c>
      <c r="U97" s="150">
        <f t="shared" si="84"/>
        <v>-5.0407340420290518</v>
      </c>
      <c r="V97" s="150">
        <f t="shared" si="85"/>
        <v>18.470652920578281</v>
      </c>
      <c r="W97" s="150">
        <f t="shared" si="86"/>
        <v>5.5042931892051756</v>
      </c>
      <c r="X97" s="150">
        <f t="shared" si="87"/>
        <v>-22.208183836305523</v>
      </c>
      <c r="Y97" s="150">
        <f t="shared" si="88"/>
        <v>29.760639043508874</v>
      </c>
      <c r="Z97" s="150">
        <f t="shared" si="89"/>
        <v>-1.9878394360732743</v>
      </c>
      <c r="AA97" s="150">
        <f t="shared" si="90"/>
        <v>-1.6419591107342921</v>
      </c>
      <c r="AB97" s="150">
        <f t="shared" si="91"/>
        <v>-7.2453905915895085</v>
      </c>
      <c r="AC97" s="152">
        <f t="shared" si="58"/>
        <v>12.914525325914354</v>
      </c>
      <c r="AE97" s="163">
        <v>100</v>
      </c>
      <c r="AF97" s="150">
        <f t="shared" si="92"/>
        <v>106.54266284954147</v>
      </c>
      <c r="AG97" s="150">
        <f t="shared" si="59"/>
        <v>114.14446085168402</v>
      </c>
      <c r="AH97" s="150">
        <f t="shared" si="60"/>
        <v>93.654711329821225</v>
      </c>
      <c r="AI97" s="150">
        <f t="shared" si="61"/>
        <v>88.933826413854874</v>
      </c>
      <c r="AJ97" s="150">
        <f t="shared" si="62"/>
        <v>105.36048481974758</v>
      </c>
      <c r="AK97" s="150">
        <f t="shared" si="63"/>
        <v>111.1598348097945</v>
      </c>
      <c r="AL97" s="150">
        <f t="shared" si="64"/>
        <v>86.4732543431018</v>
      </c>
      <c r="AM97" s="150">
        <f t="shared" si="65"/>
        <v>112.2082474373277</v>
      </c>
      <c r="AN97" s="150">
        <f t="shared" si="66"/>
        <v>109.97772764424182</v>
      </c>
      <c r="AO97" s="150">
        <f t="shared" si="67"/>
        <v>108.17193832540865</v>
      </c>
      <c r="AP97" s="150">
        <f t="shared" si="68"/>
        <v>100.33445888323948</v>
      </c>
      <c r="AQ97" s="164">
        <f t="shared" si="93"/>
        <v>101.915851739796</v>
      </c>
      <c r="AR97" s="150">
        <f t="shared" si="94"/>
        <v>1.01915851739796</v>
      </c>
      <c r="AS97" s="176">
        <f t="shared" si="95"/>
        <v>1.0015826931277714</v>
      </c>
      <c r="AU97" s="146">
        <v>100</v>
      </c>
      <c r="AV97" s="147">
        <f t="shared" si="96"/>
        <v>106.07475801898208</v>
      </c>
      <c r="AW97" s="147">
        <f t="shared" si="97"/>
        <v>113.14408287648639</v>
      </c>
      <c r="AX97" s="147">
        <f t="shared" si="98"/>
        <v>92.426208466165392</v>
      </c>
      <c r="AY97" s="147">
        <f t="shared" si="99"/>
        <v>87.381800516113131</v>
      </c>
      <c r="AZ97" s="147">
        <f t="shared" si="100"/>
        <v>103.06715158387325</v>
      </c>
      <c r="BA97" s="147">
        <f t="shared" si="101"/>
        <v>108.26271369860659</v>
      </c>
      <c r="BB97" s="147">
        <f t="shared" si="102"/>
        <v>83.849663178019554</v>
      </c>
      <c r="BC97" s="147">
        <f t="shared" si="103"/>
        <v>108.32602342082258</v>
      </c>
      <c r="BD97" s="147">
        <f t="shared" si="104"/>
        <v>105.70639605331193</v>
      </c>
      <c r="BE97" s="147">
        <f t="shared" si="105"/>
        <v>103.51413056882818</v>
      </c>
      <c r="BF97" s="147">
        <f t="shared" si="106"/>
        <v>95.592460969939353</v>
      </c>
      <c r="BG97" s="147">
        <f t="shared" si="107"/>
        <v>1207.3453893511485</v>
      </c>
      <c r="BH97" s="94">
        <f t="shared" si="108"/>
        <v>0.99391608282440536</v>
      </c>
      <c r="BJ97" s="342">
        <f t="shared" si="109"/>
        <v>99.391608282440529</v>
      </c>
      <c r="BK97" s="343">
        <f t="shared" si="69"/>
        <v>105.42940797677335</v>
      </c>
      <c r="BL97" s="343">
        <f t="shared" si="70"/>
        <v>112.45572364735723</v>
      </c>
      <c r="BM97" s="343">
        <f t="shared" si="71"/>
        <v>91.863895069002993</v>
      </c>
      <c r="BN97" s="343">
        <f t="shared" si="72"/>
        <v>86.850176879118763</v>
      </c>
      <c r="BO97" s="343">
        <f t="shared" si="73"/>
        <v>102.44009957011251</v>
      </c>
      <c r="BP97" s="343">
        <f t="shared" si="74"/>
        <v>107.60405231525915</v>
      </c>
      <c r="BQ97" s="343">
        <f t="shared" si="75"/>
        <v>83.339528772042982</v>
      </c>
      <c r="BR97" s="343">
        <f t="shared" si="76"/>
        <v>107.66697686636877</v>
      </c>
      <c r="BS97" s="343">
        <f t="shared" si="77"/>
        <v>105.06328709479298</v>
      </c>
      <c r="BT97" s="343">
        <f t="shared" si="78"/>
        <v>102.88435917194374</v>
      </c>
      <c r="BU97" s="344">
        <f t="shared" si="79"/>
        <v>95.010884354786981</v>
      </c>
      <c r="BV97" s="392">
        <f t="shared" si="110"/>
        <v>1200</v>
      </c>
    </row>
    <row r="98" spans="1:74" x14ac:dyDescent="0.55000000000000004">
      <c r="A98" s="160">
        <v>4</v>
      </c>
      <c r="B98" s="145">
        <v>2021</v>
      </c>
      <c r="C98" s="146">
        <v>-10.905892700087961</v>
      </c>
      <c r="D98" s="147">
        <v>1.7769002961500524</v>
      </c>
      <c r="E98" s="147">
        <v>24.345295829291945</v>
      </c>
      <c r="F98" s="147">
        <v>-17.160686427457083</v>
      </c>
      <c r="G98" s="147">
        <v>-29.472693032015062</v>
      </c>
      <c r="H98" s="147">
        <v>49.532710280373827</v>
      </c>
      <c r="I98" s="147">
        <v>-2.6785714285714302</v>
      </c>
      <c r="J98" s="147">
        <v>-34.678899082568805</v>
      </c>
      <c r="K98" s="147">
        <v>-15.58988764044944</v>
      </c>
      <c r="L98" s="147">
        <v>20.798668885191329</v>
      </c>
      <c r="M98" s="147">
        <v>56.887052341597808</v>
      </c>
      <c r="N98" s="148">
        <v>-7.0237050043898126</v>
      </c>
      <c r="O98" s="94">
        <v>1158.4000000000001</v>
      </c>
      <c r="Q98" s="163">
        <f t="shared" si="80"/>
        <v>-1.5242005190326331</v>
      </c>
      <c r="R98" s="150">
        <f t="shared" si="81"/>
        <v>5.6133227028213879</v>
      </c>
      <c r="S98" s="150">
        <f t="shared" si="82"/>
        <v>9.4319514984108501</v>
      </c>
      <c r="T98" s="150">
        <f t="shared" si="83"/>
        <v>-19.224692160009102</v>
      </c>
      <c r="U98" s="150">
        <f t="shared" si="84"/>
        <v>-9.5684707035764589</v>
      </c>
      <c r="V98" s="150">
        <f t="shared" si="85"/>
        <v>25.199507215025232</v>
      </c>
      <c r="W98" s="150">
        <f t="shared" si="86"/>
        <v>2.7654770745240049</v>
      </c>
      <c r="X98" s="150">
        <f t="shared" si="87"/>
        <v>-22.804453811045335</v>
      </c>
      <c r="Y98" s="150">
        <f t="shared" si="88"/>
        <v>27.172203309874913</v>
      </c>
      <c r="Z98" s="150">
        <f t="shared" si="89"/>
        <v>-0.16912315616119766</v>
      </c>
      <c r="AA98" s="150">
        <f t="shared" si="90"/>
        <v>0.63018124884157167</v>
      </c>
      <c r="AB98" s="150">
        <f t="shared" si="91"/>
        <v>-7.1297010383792347</v>
      </c>
      <c r="AC98" s="148">
        <f t="shared" si="58"/>
        <v>10.392001661294</v>
      </c>
      <c r="AE98" s="163">
        <v>100</v>
      </c>
      <c r="AF98" s="150">
        <f t="shared" si="92"/>
        <v>105.61332270282139</v>
      </c>
      <c r="AG98" s="150">
        <f t="shared" si="59"/>
        <v>115.57472007601166</v>
      </c>
      <c r="AH98" s="150">
        <f t="shared" si="60"/>
        <v>93.355835926606176</v>
      </c>
      <c r="AI98" s="150">
        <f t="shared" si="61"/>
        <v>84.423110115889955</v>
      </c>
      <c r="AJ98" s="150">
        <f t="shared" si="62"/>
        <v>105.69731784069234</v>
      </c>
      <c r="AK98" s="150">
        <f t="shared" si="63"/>
        <v>108.62035293396345</v>
      </c>
      <c r="AL98" s="150">
        <f t="shared" si="64"/>
        <v>83.850074719743333</v>
      </c>
      <c r="AM98" s="150">
        <f t="shared" si="65"/>
        <v>106.63398749807402</v>
      </c>
      <c r="AN98" s="150">
        <f t="shared" si="66"/>
        <v>106.45364473287674</v>
      </c>
      <c r="AO98" s="150">
        <f t="shared" si="67"/>
        <v>107.12449564069175</v>
      </c>
      <c r="AP98" s="150">
        <f t="shared" si="68"/>
        <v>99.486839362638818</v>
      </c>
      <c r="AQ98" s="164">
        <f t="shared" si="93"/>
        <v>97.970460440704315</v>
      </c>
      <c r="AR98" s="150">
        <f t="shared" si="94"/>
        <v>0.9797046044070431</v>
      </c>
      <c r="AS98" s="176">
        <f t="shared" si="95"/>
        <v>0.99829277756253609</v>
      </c>
      <c r="AU98" s="146">
        <v>100</v>
      </c>
      <c r="AV98" s="147">
        <f t="shared" si="96"/>
        <v>105.14949926775422</v>
      </c>
      <c r="AW98" s="147">
        <f t="shared" si="97"/>
        <v>114.56180710948668</v>
      </c>
      <c r="AX98" s="147">
        <f t="shared" si="98"/>
        <v>92.131253520165075</v>
      </c>
      <c r="AY98" s="147">
        <f t="shared" si="99"/>
        <v>82.949802842929174</v>
      </c>
      <c r="AZ98" s="147">
        <f t="shared" si="100"/>
        <v>103.39665291530278</v>
      </c>
      <c r="BA98" s="147">
        <f t="shared" si="101"/>
        <v>105.78941747847158</v>
      </c>
      <c r="BB98" s="147">
        <f t="shared" si="102"/>
        <v>81.30607060081249</v>
      </c>
      <c r="BC98" s="147">
        <f t="shared" si="103"/>
        <v>102.94462386665333</v>
      </c>
      <c r="BD98" s="147">
        <f t="shared" si="104"/>
        <v>102.31918200613235</v>
      </c>
      <c r="BE98" s="147">
        <f t="shared" si="105"/>
        <v>102.51179003109114</v>
      </c>
      <c r="BF98" s="147">
        <f t="shared" si="106"/>
        <v>94.78490156470383</v>
      </c>
      <c r="BG98" s="147">
        <f t="shared" si="107"/>
        <v>1187.8450012035028</v>
      </c>
      <c r="BH98" s="94">
        <f t="shared" si="108"/>
        <v>1.0102328155476363</v>
      </c>
      <c r="BJ98" s="342">
        <f t="shared" si="109"/>
        <v>101.02328155476363</v>
      </c>
      <c r="BK98" s="343">
        <f t="shared" si="69"/>
        <v>106.22547469868748</v>
      </c>
      <c r="BL98" s="343">
        <f t="shared" si="70"/>
        <v>115.73409695044195</v>
      </c>
      <c r="BM98" s="343">
        <f t="shared" si="71"/>
        <v>93.074015643609442</v>
      </c>
      <c r="BN98" s="343">
        <f t="shared" si="72"/>
        <v>83.798612875133671</v>
      </c>
      <c r="BO98" s="343">
        <f t="shared" si="73"/>
        <v>104.45469179282804</v>
      </c>
      <c r="BP98" s="343">
        <f t="shared" si="74"/>
        <v>106.87194107442068</v>
      </c>
      <c r="BQ98" s="343">
        <f t="shared" si="75"/>
        <v>82.138060624173704</v>
      </c>
      <c r="BR98" s="343">
        <f t="shared" si="76"/>
        <v>103.99803721430159</v>
      </c>
      <c r="BS98" s="343">
        <f t="shared" si="77"/>
        <v>103.36619532258614</v>
      </c>
      <c r="BT98" s="343">
        <f t="shared" si="78"/>
        <v>103.56077426993731</v>
      </c>
      <c r="BU98" s="344">
        <f t="shared" si="79"/>
        <v>95.754817979116311</v>
      </c>
      <c r="BV98" s="392">
        <f t="shared" si="110"/>
        <v>1200</v>
      </c>
    </row>
    <row r="99" spans="1:74" x14ac:dyDescent="0.55000000000000004">
      <c r="A99" s="160">
        <v>3</v>
      </c>
      <c r="B99" s="145">
        <v>2022</v>
      </c>
      <c r="C99" s="146">
        <v>-23.512747875354112</v>
      </c>
      <c r="D99" s="147">
        <v>22.716049382716051</v>
      </c>
      <c r="E99" s="147">
        <v>4.3259557344064392</v>
      </c>
      <c r="F99" s="147">
        <v>-18.900675024108015</v>
      </c>
      <c r="G99" s="147">
        <v>-26.159334126040424</v>
      </c>
      <c r="H99" s="147">
        <v>58.615136876006432</v>
      </c>
      <c r="I99" s="147">
        <v>5.2791878172588902</v>
      </c>
      <c r="J99" s="147">
        <v>-16.77917068466731</v>
      </c>
      <c r="K99" s="147">
        <v>28.273464658169178</v>
      </c>
      <c r="L99" s="147">
        <v>-10.29810298102981</v>
      </c>
      <c r="M99" s="147">
        <v>13.393756294058413</v>
      </c>
      <c r="N99" s="148">
        <v>-10.923623445825925</v>
      </c>
      <c r="O99" s="94">
        <v>1141.7</v>
      </c>
      <c r="Q99" s="163">
        <f t="shared" si="80"/>
        <v>-4.2382333801685297</v>
      </c>
      <c r="R99" s="150">
        <f t="shared" si="81"/>
        <v>8.4940679654835467</v>
      </c>
      <c r="S99" s="150">
        <f t="shared" si="82"/>
        <v>9.0373527229624582</v>
      </c>
      <c r="T99" s="150">
        <f t="shared" si="83"/>
        <v>-19.515142280555196</v>
      </c>
      <c r="U99" s="150">
        <f t="shared" si="84"/>
        <v>-13.928359724583196</v>
      </c>
      <c r="V99" s="150">
        <f t="shared" si="85"/>
        <v>33.067845112851124</v>
      </c>
      <c r="W99" s="150">
        <f t="shared" si="86"/>
        <v>2.6898407552328649</v>
      </c>
      <c r="X99" s="150">
        <f t="shared" si="87"/>
        <v>-20.70813433698202</v>
      </c>
      <c r="Y99" s="150">
        <f t="shared" si="88"/>
        <v>26.018219349394339</v>
      </c>
      <c r="Z99" s="150">
        <f t="shared" si="89"/>
        <v>-0.34666393434052029</v>
      </c>
      <c r="AA99" s="150">
        <f t="shared" si="90"/>
        <v>3.9017049336008554</v>
      </c>
      <c r="AB99" s="150">
        <f t="shared" si="91"/>
        <v>-8.2275158303706313</v>
      </c>
      <c r="AC99" s="148">
        <f>SUM(Q99:AB99)</f>
        <v>16.244981352525095</v>
      </c>
      <c r="AE99" s="163">
        <v>100</v>
      </c>
      <c r="AF99" s="150">
        <f t="shared" si="92"/>
        <v>108.49406796548355</v>
      </c>
      <c r="AG99" s="150">
        <f t="shared" si="59"/>
        <v>118.29905957101491</v>
      </c>
      <c r="AH99" s="150">
        <f t="shared" si="60"/>
        <v>95.212829779172608</v>
      </c>
      <c r="AI99" s="150">
        <f t="shared" si="61"/>
        <v>81.951244343574359</v>
      </c>
      <c r="AJ99" s="150">
        <f t="shared" si="62"/>
        <v>109.0507548911617</v>
      </c>
      <c r="AK99" s="150">
        <f t="shared" si="63"/>
        <v>111.98404654011327</v>
      </c>
      <c r="AL99" s="150">
        <f t="shared" si="64"/>
        <v>88.794239746598137</v>
      </c>
      <c r="AM99" s="150">
        <f t="shared" si="65"/>
        <v>111.89691981349513</v>
      </c>
      <c r="AN99" s="150">
        <f t="shared" si="66"/>
        <v>111.50901354886381</v>
      </c>
      <c r="AO99" s="150">
        <f t="shared" si="67"/>
        <v>115.85976623190948</v>
      </c>
      <c r="AP99" s="150">
        <f t="shared" si="68"/>
        <v>106.32738562414872</v>
      </c>
      <c r="AQ99" s="164">
        <f t="shared" si="93"/>
        <v>101.82098287436554</v>
      </c>
      <c r="AR99" s="150">
        <f t="shared" si="94"/>
        <v>1.0182098287436554</v>
      </c>
      <c r="AS99" s="176">
        <f t="shared" si="95"/>
        <v>1.0015049659511199</v>
      </c>
      <c r="AU99" s="146">
        <v>100</v>
      </c>
      <c r="AV99" s="147">
        <f t="shared" si="96"/>
        <v>108.01759312310254</v>
      </c>
      <c r="AW99" s="147">
        <f t="shared" si="97"/>
        <v>117.2622701131786</v>
      </c>
      <c r="AX99" s="147">
        <f t="shared" si="98"/>
        <v>93.963888509912152</v>
      </c>
      <c r="AY99" s="147">
        <f t="shared" si="99"/>
        <v>80.521074759039607</v>
      </c>
      <c r="AZ99" s="147">
        <f t="shared" si="100"/>
        <v>106.67709724316451</v>
      </c>
      <c r="BA99" s="147">
        <f t="shared" si="101"/>
        <v>109.06544427785958</v>
      </c>
      <c r="BB99" s="147">
        <f t="shared" si="102"/>
        <v>86.100230082233594</v>
      </c>
      <c r="BC99" s="147">
        <f t="shared" si="103"/>
        <v>108.02546722962396</v>
      </c>
      <c r="BD99" s="147">
        <f t="shared" si="104"/>
        <v>107.17820964477325</v>
      </c>
      <c r="BE99" s="147">
        <f t="shared" si="105"/>
        <v>110.87092600047001</v>
      </c>
      <c r="BF99" s="147">
        <f t="shared" si="106"/>
        <v>101.30215056165518</v>
      </c>
      <c r="BG99" s="147">
        <f t="shared" si="107"/>
        <v>1228.9843515450129</v>
      </c>
      <c r="BH99" s="94">
        <f t="shared" si="108"/>
        <v>0.97641601253215682</v>
      </c>
      <c r="BJ99" s="342">
        <f t="shared" si="109"/>
        <v>97.641601253215683</v>
      </c>
      <c r="BK99" s="343">
        <f t="shared" si="69"/>
        <v>105.47010756058071</v>
      </c>
      <c r="BL99" s="343">
        <f t="shared" si="70"/>
        <v>114.49675820437855</v>
      </c>
      <c r="BM99" s="343">
        <f t="shared" si="71"/>
        <v>91.747845340864572</v>
      </c>
      <c r="BN99" s="343">
        <f t="shared" si="72"/>
        <v>78.622066741025151</v>
      </c>
      <c r="BO99" s="343">
        <f t="shared" si="73"/>
        <v>104.16122591867583</v>
      </c>
      <c r="BP99" s="343">
        <f t="shared" si="74"/>
        <v>106.49324620683579</v>
      </c>
      <c r="BQ99" s="343">
        <f t="shared" si="75"/>
        <v>84.069643334995789</v>
      </c>
      <c r="BR99" s="343">
        <f t="shared" si="76"/>
        <v>105.4777959642726</v>
      </c>
      <c r="BS99" s="343">
        <f t="shared" si="77"/>
        <v>104.65052009168505</v>
      </c>
      <c r="BT99" s="343">
        <f t="shared" si="78"/>
        <v>108.25614747112675</v>
      </c>
      <c r="BU99" s="344">
        <f t="shared" si="79"/>
        <v>98.913041912343544</v>
      </c>
      <c r="BV99" s="392">
        <f t="shared" si="110"/>
        <v>1200</v>
      </c>
    </row>
    <row r="100" spans="1:74" x14ac:dyDescent="0.55000000000000004">
      <c r="A100" s="160">
        <v>2</v>
      </c>
      <c r="B100" s="145">
        <v>2023</v>
      </c>
      <c r="C100" s="153">
        <v>-11.365902293120634</v>
      </c>
      <c r="D100" s="154">
        <v>24.634420697412818</v>
      </c>
      <c r="E100" s="154">
        <v>17.509025270758105</v>
      </c>
      <c r="F100" s="154">
        <v>-15.975422427035324</v>
      </c>
      <c r="G100" s="154">
        <v>-10.877513711151742</v>
      </c>
      <c r="H100" s="154">
        <v>23.589743589743595</v>
      </c>
      <c r="I100" s="154">
        <v>1.9087136929460513</v>
      </c>
      <c r="J100" s="154">
        <v>-22.719869706840392</v>
      </c>
      <c r="K100" s="154">
        <v>37.197049525816638</v>
      </c>
      <c r="L100" s="154">
        <v>-4.1474654377880116</v>
      </c>
      <c r="M100" s="154">
        <v>5.0480769230769162</v>
      </c>
      <c r="N100" s="155">
        <v>-12.585812356979408</v>
      </c>
      <c r="O100" s="94"/>
      <c r="Q100" s="163">
        <f t="shared" si="80"/>
        <v>-6.4246783503011784</v>
      </c>
      <c r="R100" s="150">
        <f t="shared" si="81"/>
        <v>11.101472388139301</v>
      </c>
      <c r="S100" s="150">
        <f t="shared" si="82"/>
        <v>10.911210872096708</v>
      </c>
      <c r="T100" s="150">
        <f t="shared" si="83"/>
        <v>-19.123263813879138</v>
      </c>
      <c r="U100" s="150">
        <f t="shared" si="84"/>
        <v>-14.424205505710114</v>
      </c>
      <c r="V100" s="150">
        <f t="shared" si="85"/>
        <v>32.444384298712343</v>
      </c>
      <c r="W100" s="150">
        <f t="shared" si="86"/>
        <v>2.2730734034471145</v>
      </c>
      <c r="X100" s="150">
        <f t="shared" si="87"/>
        <v>-19.700622581614777</v>
      </c>
      <c r="Y100" s="150">
        <f t="shared" si="88"/>
        <v>25.91645989303343</v>
      </c>
      <c r="Z100" s="150">
        <f t="shared" si="89"/>
        <v>-0.84851423457791475</v>
      </c>
      <c r="AA100" s="150">
        <f t="shared" si="90"/>
        <v>5.3177637311251722</v>
      </c>
      <c r="AB100" s="150">
        <f t="shared" si="91"/>
        <v>-9.1484525758086246</v>
      </c>
      <c r="AC100" s="148">
        <f t="shared" ref="AC100:AC101" si="111">SUM(Q100:AB100)</f>
        <v>18.294627524662317</v>
      </c>
      <c r="AE100" s="163">
        <v>100</v>
      </c>
      <c r="AF100" s="150">
        <f t="shared" si="92"/>
        <v>111.1014723881393</v>
      </c>
      <c r="AG100" s="150">
        <f t="shared" si="59"/>
        <v>123.22398832241348</v>
      </c>
      <c r="AH100" s="150">
        <f t="shared" si="60"/>
        <v>99.659539953534733</v>
      </c>
      <c r="AI100" s="150">
        <f t="shared" si="61"/>
        <v>85.284443104591588</v>
      </c>
      <c r="AJ100" s="150">
        <f t="shared" si="62"/>
        <v>112.95445557246198</v>
      </c>
      <c r="AK100" s="150">
        <f t="shared" si="63"/>
        <v>115.5219932600881</v>
      </c>
      <c r="AL100" s="150">
        <f t="shared" si="64"/>
        <v>92.763441369159679</v>
      </c>
      <c r="AM100" s="150">
        <f t="shared" si="65"/>
        <v>116.80444144699554</v>
      </c>
      <c r="AN100" s="150">
        <f t="shared" si="66"/>
        <v>115.81333913469854</v>
      </c>
      <c r="AO100" s="150">
        <f t="shared" si="67"/>
        <v>121.97201887900852</v>
      </c>
      <c r="AP100" s="150">
        <f t="shared" si="68"/>
        <v>110.81346657610609</v>
      </c>
      <c r="AQ100" s="164">
        <f t="shared" si="93"/>
        <v>103.69405777977278</v>
      </c>
      <c r="AR100" s="150">
        <f t="shared" si="94"/>
        <v>1.0369405777977279</v>
      </c>
      <c r="AS100" s="176">
        <f t="shared" si="95"/>
        <v>1.0030274589903789</v>
      </c>
      <c r="AU100" s="146">
        <v>100</v>
      </c>
      <c r="AV100" s="147">
        <f t="shared" si="96"/>
        <v>110.61354657304977</v>
      </c>
      <c r="AW100" s="147">
        <f t="shared" si="97"/>
        <v>122.1440361020957</v>
      </c>
      <c r="AX100" s="147">
        <f t="shared" si="98"/>
        <v>98.352269571883838</v>
      </c>
      <c r="AY100" s="147">
        <f t="shared" si="99"/>
        <v>83.796104305844167</v>
      </c>
      <c r="AZ100" s="147">
        <f t="shared" si="100"/>
        <v>110.49582786637662</v>
      </c>
      <c r="BA100" s="147">
        <f t="shared" si="101"/>
        <v>112.51118269120788</v>
      </c>
      <c r="BB100" s="147">
        <f t="shared" si="102"/>
        <v>89.94900646593382</v>
      </c>
      <c r="BC100" s="147">
        <f t="shared" si="103"/>
        <v>112.76319654587304</v>
      </c>
      <c r="BD100" s="147">
        <f t="shared" si="104"/>
        <v>111.31536318362865</v>
      </c>
      <c r="BE100" s="147">
        <f t="shared" si="105"/>
        <v>116.71998933774829</v>
      </c>
      <c r="BF100" s="147">
        <f t="shared" si="106"/>
        <v>105.57621077069081</v>
      </c>
      <c r="BG100" s="147">
        <f t="shared" si="107"/>
        <v>1274.2367334143325</v>
      </c>
      <c r="BH100" s="94">
        <f t="shared" si="108"/>
        <v>0.94174023439473897</v>
      </c>
      <c r="BJ100" s="342">
        <f t="shared" si="109"/>
        <v>94.174023439473899</v>
      </c>
      <c r="BK100" s="343">
        <f t="shared" si="69"/>
        <v>104.16922727693726</v>
      </c>
      <c r="BL100" s="343">
        <f t="shared" si="70"/>
        <v>115.02795318870706</v>
      </c>
      <c r="BM100" s="343">
        <f t="shared" si="71"/>
        <v>92.622289399880444</v>
      </c>
      <c r="BN100" s="343">
        <f t="shared" si="72"/>
        <v>78.914162910351678</v>
      </c>
      <c r="BO100" s="343">
        <f t="shared" si="73"/>
        <v>104.05836683452225</v>
      </c>
      <c r="BP100" s="343">
        <f t="shared" si="74"/>
        <v>105.9563075596474</v>
      </c>
      <c r="BQ100" s="343">
        <f t="shared" si="75"/>
        <v>84.708598432802404</v>
      </c>
      <c r="BR100" s="343">
        <f t="shared" si="76"/>
        <v>106.1936391462105</v>
      </c>
      <c r="BS100" s="343">
        <f t="shared" si="77"/>
        <v>104.83015621628594</v>
      </c>
      <c r="BT100" s="343">
        <f t="shared" si="78"/>
        <v>109.9199101174825</v>
      </c>
      <c r="BU100" s="344">
        <f t="shared" si="79"/>
        <v>99.425365477698719</v>
      </c>
      <c r="BV100" s="392">
        <f t="shared" si="110"/>
        <v>1200</v>
      </c>
    </row>
    <row r="101" spans="1:74" ht="14" thickBot="1" x14ac:dyDescent="0.6">
      <c r="A101" s="162">
        <v>1</v>
      </c>
      <c r="B101" s="174">
        <v>2024</v>
      </c>
      <c r="C101" s="156">
        <v>-18.848167539267013</v>
      </c>
      <c r="D101" s="157">
        <v>9.6774193548387011</v>
      </c>
      <c r="E101" s="157">
        <v>8.4313725490195992</v>
      </c>
      <c r="F101" s="157">
        <v>-9.584086799276669</v>
      </c>
      <c r="G101" s="157">
        <v>0.40000000000000036</v>
      </c>
      <c r="H101" s="157">
        <v>5.6772908366533814</v>
      </c>
      <c r="I101" s="157">
        <v>16.682375117813386</v>
      </c>
      <c r="J101" s="157">
        <v>-34.975767366720511</v>
      </c>
      <c r="K101" s="157">
        <v>43.975155279503106</v>
      </c>
      <c r="L101" s="157">
        <v>8.3692838654011901</v>
      </c>
      <c r="M101" s="157">
        <v>-8.1210191082802474</v>
      </c>
      <c r="N101" s="158">
        <v>-9.0121317157712326</v>
      </c>
      <c r="O101" s="100"/>
      <c r="Q101" s="177">
        <f t="shared" si="80"/>
        <v>-9.3141877549938297</v>
      </c>
      <c r="R101" s="178">
        <f t="shared" si="81"/>
        <v>12.383449019481249</v>
      </c>
      <c r="S101" s="178">
        <f t="shared" si="82"/>
        <v>9.4255841730395087</v>
      </c>
      <c r="T101" s="178">
        <f t="shared" si="83"/>
        <v>-16.258570387011474</v>
      </c>
      <c r="U101" s="178">
        <f t="shared" si="84"/>
        <v>-14.424205505710111</v>
      </c>
      <c r="V101" s="178">
        <f t="shared" si="85"/>
        <v>29.453328834217302</v>
      </c>
      <c r="W101" s="178">
        <f t="shared" si="86"/>
        <v>4.9724975964969831</v>
      </c>
      <c r="X101" s="178">
        <f t="shared" si="87"/>
        <v>-22.337812181597034</v>
      </c>
      <c r="Y101" s="178">
        <f t="shared" si="88"/>
        <v>28.49556968556233</v>
      </c>
      <c r="Z101" s="178">
        <f t="shared" si="89"/>
        <v>1.6025230299544322</v>
      </c>
      <c r="AA101" s="178">
        <f t="shared" si="90"/>
        <v>2.9584007488409672</v>
      </c>
      <c r="AB101" s="178">
        <f t="shared" si="91"/>
        <v>-9.1723909402618311</v>
      </c>
      <c r="AC101" s="189">
        <f t="shared" si="111"/>
        <v>17.784186318018495</v>
      </c>
      <c r="AE101" s="177">
        <v>100</v>
      </c>
      <c r="AF101" s="178">
        <f t="shared" si="92"/>
        <v>112.38344901948125</v>
      </c>
      <c r="AG101" s="178">
        <f t="shared" si="59"/>
        <v>122.97624560337739</v>
      </c>
      <c r="AH101" s="178">
        <f t="shared" si="60"/>
        <v>102.98206615264817</v>
      </c>
      <c r="AI101" s="178">
        <f t="shared" si="61"/>
        <v>88.127721296763866</v>
      </c>
      <c r="AJ101" s="178">
        <f t="shared" si="62"/>
        <v>114.08426884440229</v>
      </c>
      <c r="AK101" s="178">
        <f t="shared" si="63"/>
        <v>119.75710637067134</v>
      </c>
      <c r="AL101" s="178">
        <f t="shared" si="64"/>
        <v>93.005988875475396</v>
      </c>
      <c r="AM101" s="178">
        <f t="shared" si="65"/>
        <v>119.50857524723283</v>
      </c>
      <c r="AN101" s="178">
        <f t="shared" si="66"/>
        <v>121.42372768834015</v>
      </c>
      <c r="AO101" s="178">
        <f t="shared" si="67"/>
        <v>125.01592815754262</v>
      </c>
      <c r="AP101" s="178">
        <f t="shared" si="68"/>
        <v>113.54897848933594</v>
      </c>
      <c r="AQ101" s="188">
        <f t="shared" si="93"/>
        <v>102.97281343896164</v>
      </c>
      <c r="AR101" s="178">
        <f t="shared" si="94"/>
        <v>1.0297281343896163</v>
      </c>
      <c r="AS101" s="179">
        <f t="shared" si="95"/>
        <v>1.0024442172577279</v>
      </c>
      <c r="AU101" s="190">
        <v>100</v>
      </c>
      <c r="AV101" s="191">
        <f t="shared" si="96"/>
        <v>111.88989313055626</v>
      </c>
      <c r="AW101" s="191">
        <f t="shared" si="97"/>
        <v>121.89846463480315</v>
      </c>
      <c r="AX101" s="191">
        <f t="shared" si="98"/>
        <v>101.6312129881108</v>
      </c>
      <c r="AY101" s="191">
        <f t="shared" si="99"/>
        <v>86.589763117329952</v>
      </c>
      <c r="AZ101" s="191">
        <f t="shared" si="100"/>
        <v>111.60104901223374</v>
      </c>
      <c r="BA101" s="191">
        <f t="shared" si="101"/>
        <v>116.63591748374185</v>
      </c>
      <c r="BB101" s="191">
        <f t="shared" si="102"/>
        <v>90.184195101584663</v>
      </c>
      <c r="BC101" s="191">
        <f t="shared" si="103"/>
        <v>115.37377168689513</v>
      </c>
      <c r="BD101" s="191">
        <f t="shared" si="104"/>
        <v>116.70785461955494</v>
      </c>
      <c r="BE101" s="191">
        <f t="shared" si="105"/>
        <v>119.63283001875729</v>
      </c>
      <c r="BF101" s="191">
        <f t="shared" si="106"/>
        <v>108.18243717295339</v>
      </c>
      <c r="BG101" s="191">
        <f t="shared" si="107"/>
        <v>1300.3273889665211</v>
      </c>
      <c r="BH101" s="100">
        <f t="shared" si="108"/>
        <v>0.92284451606740392</v>
      </c>
      <c r="BJ101" s="345">
        <f t="shared" si="109"/>
        <v>92.28445160674039</v>
      </c>
      <c r="BK101" s="346">
        <f t="shared" si="69"/>
        <v>103.25697427890174</v>
      </c>
      <c r="BL101" s="346">
        <f t="shared" si="70"/>
        <v>112.49332960526446</v>
      </c>
      <c r="BM101" s="346">
        <f t="shared" si="71"/>
        <v>93.789807567356377</v>
      </c>
      <c r="BN101" s="346">
        <f t="shared" si="72"/>
        <v>79.908888040403497</v>
      </c>
      <c r="BO101" s="346">
        <f t="shared" si="73"/>
        <v>102.99041606830947</v>
      </c>
      <c r="BP101" s="346">
        <f t="shared" si="74"/>
        <v>107.6368168263614</v>
      </c>
      <c r="BQ101" s="346">
        <f t="shared" si="75"/>
        <v>83.225989885450232</v>
      </c>
      <c r="BR101" s="346">
        <f t="shared" si="76"/>
        <v>106.47205249926388</v>
      </c>
      <c r="BS101" s="346">
        <f t="shared" si="77"/>
        <v>107.7032036176481</v>
      </c>
      <c r="BT101" s="346">
        <f t="shared" si="78"/>
        <v>110.40250112443407</v>
      </c>
      <c r="BU101" s="347">
        <f t="shared" si="79"/>
        <v>99.8355688798665</v>
      </c>
      <c r="BV101" s="392">
        <f t="shared" si="110"/>
        <v>1200.0000000000002</v>
      </c>
    </row>
    <row r="102" spans="1:74" x14ac:dyDescent="0.55000000000000004">
      <c r="AK102" s="141"/>
      <c r="AS102" s="92"/>
    </row>
    <row r="103" spans="1:74" x14ac:dyDescent="0.55000000000000004">
      <c r="AK103" s="141"/>
      <c r="AS103" s="92"/>
    </row>
    <row r="104" spans="1:74" x14ac:dyDescent="0.55000000000000004">
      <c r="AK104" s="141"/>
      <c r="AS104" s="92"/>
    </row>
    <row r="105" spans="1:74" x14ac:dyDescent="0.55000000000000004">
      <c r="AK105" s="141"/>
      <c r="AS105" s="92"/>
    </row>
    <row r="106" spans="1:74" x14ac:dyDescent="0.55000000000000004">
      <c r="AK106" s="141"/>
      <c r="AS106" s="92"/>
    </row>
    <row r="107" spans="1:74" x14ac:dyDescent="0.55000000000000004">
      <c r="AK107" s="141"/>
      <c r="AS107" s="92"/>
    </row>
    <row r="108" spans="1:74" x14ac:dyDescent="0.55000000000000004">
      <c r="AK108" s="141"/>
      <c r="AS108" s="92"/>
    </row>
    <row r="109" spans="1:74" x14ac:dyDescent="0.55000000000000004">
      <c r="AK109" s="141"/>
      <c r="AS109" s="92"/>
    </row>
    <row r="110" spans="1:74" x14ac:dyDescent="0.55000000000000004">
      <c r="AK110" s="141"/>
      <c r="AS110" s="92"/>
    </row>
    <row r="111" spans="1:74" x14ac:dyDescent="0.55000000000000004">
      <c r="AK111" s="141"/>
      <c r="AS111" s="92"/>
    </row>
    <row r="112" spans="1:74" x14ac:dyDescent="0.55000000000000004">
      <c r="AK112" s="141"/>
      <c r="AS112" s="92"/>
    </row>
    <row r="113" spans="37:45" x14ac:dyDescent="0.55000000000000004">
      <c r="AK113" s="141"/>
      <c r="AS113" s="92"/>
    </row>
    <row r="114" spans="37:45" x14ac:dyDescent="0.55000000000000004">
      <c r="AK114" s="141"/>
      <c r="AS114" s="92"/>
    </row>
  </sheetData>
  <phoneticPr fontId="3"/>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DDB3C-6DB0-446C-A920-337552FF0A84}">
  <sheetPr>
    <tabColor theme="7" tint="0.79998168889431442"/>
  </sheetPr>
  <dimension ref="A1:AY422"/>
  <sheetViews>
    <sheetView zoomScale="90" zoomScaleNormal="90" workbookViewId="0">
      <selection activeCell="N33" sqref="N33"/>
    </sheetView>
  </sheetViews>
  <sheetFormatPr defaultRowHeight="16.5" customHeight="1" x14ac:dyDescent="0.55000000000000004"/>
  <cols>
    <col min="1" max="1" width="8.6640625" style="86"/>
    <col min="2" max="13" width="5.4140625" style="10" customWidth="1"/>
    <col min="14" max="14" width="3.4140625" style="10" customWidth="1"/>
    <col min="15" max="16" width="8.6640625" style="86"/>
    <col min="17" max="17" width="8.6640625" style="10"/>
    <col min="18" max="45" width="7.33203125" style="10" customWidth="1"/>
    <col min="46" max="51" width="9.58203125" style="10" customWidth="1"/>
    <col min="52" max="16384" width="8.6640625" style="10"/>
  </cols>
  <sheetData>
    <row r="1" spans="1:51" ht="16.5" customHeight="1" thickBot="1" x14ac:dyDescent="0.6">
      <c r="B1" s="121">
        <v>1</v>
      </c>
      <c r="C1" s="122">
        <v>2</v>
      </c>
      <c r="D1" s="122">
        <v>3</v>
      </c>
      <c r="E1" s="122">
        <v>4</v>
      </c>
      <c r="F1" s="122">
        <v>5</v>
      </c>
      <c r="G1" s="122">
        <v>6</v>
      </c>
      <c r="H1" s="122">
        <v>7</v>
      </c>
      <c r="I1" s="122">
        <v>8</v>
      </c>
      <c r="J1" s="122">
        <v>9</v>
      </c>
      <c r="K1" s="122">
        <v>10</v>
      </c>
      <c r="L1" s="122">
        <v>11</v>
      </c>
      <c r="M1" s="123">
        <v>12</v>
      </c>
      <c r="Q1" s="121">
        <v>1990</v>
      </c>
      <c r="R1" s="122">
        <v>1991</v>
      </c>
      <c r="S1" s="122">
        <v>1992</v>
      </c>
      <c r="T1" s="122">
        <v>1993</v>
      </c>
      <c r="U1" s="122">
        <v>1994</v>
      </c>
      <c r="V1" s="122">
        <v>1995</v>
      </c>
      <c r="W1" s="122">
        <v>1996</v>
      </c>
      <c r="X1" s="122">
        <v>1997</v>
      </c>
      <c r="Y1" s="122">
        <v>1998</v>
      </c>
      <c r="Z1" s="122">
        <v>1999</v>
      </c>
      <c r="AA1" s="122">
        <v>2000</v>
      </c>
      <c r="AB1" s="122">
        <v>2001</v>
      </c>
      <c r="AC1" s="122">
        <v>2002</v>
      </c>
      <c r="AD1" s="122">
        <v>2003</v>
      </c>
      <c r="AE1" s="122">
        <v>2004</v>
      </c>
      <c r="AF1" s="122">
        <v>2005</v>
      </c>
      <c r="AG1" s="122">
        <v>2006</v>
      </c>
      <c r="AH1" s="122">
        <v>2007</v>
      </c>
      <c r="AI1" s="122">
        <v>2008</v>
      </c>
      <c r="AJ1" s="122">
        <v>2009</v>
      </c>
      <c r="AK1" s="122">
        <v>2010</v>
      </c>
      <c r="AL1" s="122">
        <v>2011</v>
      </c>
      <c r="AM1" s="122">
        <v>2012</v>
      </c>
      <c r="AN1" s="122">
        <v>2013</v>
      </c>
      <c r="AO1" s="122">
        <v>2014</v>
      </c>
      <c r="AP1" s="122">
        <v>2015</v>
      </c>
      <c r="AQ1" s="122">
        <v>2016</v>
      </c>
      <c r="AR1" s="122">
        <v>2017</v>
      </c>
      <c r="AS1" s="122">
        <v>2018</v>
      </c>
      <c r="AT1" s="122">
        <v>2019</v>
      </c>
      <c r="AU1" s="122">
        <v>2020</v>
      </c>
      <c r="AV1" s="122">
        <v>2021</v>
      </c>
      <c r="AW1" s="122">
        <v>2022</v>
      </c>
      <c r="AX1" s="122">
        <v>2023</v>
      </c>
      <c r="AY1" s="123">
        <v>2024</v>
      </c>
    </row>
    <row r="2" spans="1:51" ht="16.5" customHeight="1" x14ac:dyDescent="0.55000000000000004">
      <c r="A2" s="11">
        <v>1990</v>
      </c>
      <c r="B2" s="194">
        <v>90.483645925056635</v>
      </c>
      <c r="C2" s="124">
        <v>99.666829623996492</v>
      </c>
      <c r="D2" s="124">
        <v>108.1675080165072</v>
      </c>
      <c r="E2" s="124">
        <v>102.22567222366614</v>
      </c>
      <c r="F2" s="124">
        <v>96.637846729572274</v>
      </c>
      <c r="G2" s="124">
        <v>105.89872363177831</v>
      </c>
      <c r="H2" s="124">
        <v>107.51995962554525</v>
      </c>
      <c r="I2" s="124">
        <v>78.281448129416589</v>
      </c>
      <c r="J2" s="124">
        <v>104.45148048634275</v>
      </c>
      <c r="K2" s="124">
        <v>106.33004010070169</v>
      </c>
      <c r="L2" s="124">
        <v>102.91838828712837</v>
      </c>
      <c r="M2" s="87">
        <v>97.418457220288246</v>
      </c>
      <c r="O2" s="283">
        <v>1990</v>
      </c>
      <c r="P2" s="283">
        <v>1</v>
      </c>
      <c r="Q2" s="289">
        <v>90.483645925056635</v>
      </c>
      <c r="R2" s="195">
        <v>91.775680494273914</v>
      </c>
      <c r="S2" s="195">
        <v>92.812585497840828</v>
      </c>
      <c r="T2" s="195">
        <v>92.260102115997327</v>
      </c>
      <c r="U2" s="195">
        <v>92.887589092937361</v>
      </c>
      <c r="V2" s="195">
        <v>93.36139559712619</v>
      </c>
      <c r="W2" s="195">
        <v>92.728052991727111</v>
      </c>
      <c r="X2" s="195">
        <v>94.001576603646981</v>
      </c>
      <c r="Y2" s="195">
        <v>93.684757223573044</v>
      </c>
      <c r="Z2" s="195">
        <v>93.613688701924573</v>
      </c>
      <c r="AA2" s="195">
        <v>93.533500025692391</v>
      </c>
      <c r="AB2" s="195">
        <v>93.436093355232046</v>
      </c>
      <c r="AC2" s="195">
        <v>94.208963217935874</v>
      </c>
      <c r="AD2" s="195">
        <v>94.468803117575774</v>
      </c>
      <c r="AE2" s="195">
        <v>93.74377683309892</v>
      </c>
      <c r="AF2" s="195">
        <v>93.733672112127138</v>
      </c>
      <c r="AG2" s="195">
        <v>93.564783241090325</v>
      </c>
      <c r="AH2" s="195">
        <v>94.104648398211367</v>
      </c>
      <c r="AI2" s="195">
        <v>95.140917539464567</v>
      </c>
      <c r="AJ2" s="195">
        <v>93.209799936211184</v>
      </c>
      <c r="AK2" s="195">
        <v>92.830457527734126</v>
      </c>
      <c r="AL2" s="195">
        <v>91.660018374366174</v>
      </c>
      <c r="AM2" s="195">
        <v>92.531472374508041</v>
      </c>
      <c r="AN2" s="195">
        <v>92.501441645521894</v>
      </c>
      <c r="AO2" s="195">
        <v>94.173112594840234</v>
      </c>
      <c r="AP2" s="195">
        <v>93.855436992117163</v>
      </c>
      <c r="AQ2" s="195">
        <v>93.991126043512025</v>
      </c>
      <c r="AR2" s="195">
        <v>93.933565791069768</v>
      </c>
      <c r="AS2" s="195">
        <v>94.429682483602164</v>
      </c>
      <c r="AT2" s="195">
        <v>94.698157522802376</v>
      </c>
      <c r="AU2" s="195">
        <v>93.35969654930733</v>
      </c>
      <c r="AV2" s="195">
        <v>97.707583488418237</v>
      </c>
      <c r="AW2" s="195">
        <v>97.108455638050856</v>
      </c>
      <c r="AX2" s="195">
        <v>96.684674930478494</v>
      </c>
      <c r="AY2" s="196">
        <v>95.027167864357423</v>
      </c>
    </row>
    <row r="3" spans="1:51" ht="16.5" customHeight="1" x14ac:dyDescent="0.55000000000000004">
      <c r="A3" s="88">
        <v>1991</v>
      </c>
      <c r="B3" s="192">
        <v>91.775680494273914</v>
      </c>
      <c r="C3" s="14">
        <v>100.92057152853009</v>
      </c>
      <c r="D3" s="14">
        <v>108.81794791418825</v>
      </c>
      <c r="E3" s="14">
        <v>102.07110905022839</v>
      </c>
      <c r="F3" s="14">
        <v>95.962293407076871</v>
      </c>
      <c r="G3" s="14">
        <v>105.41456454783624</v>
      </c>
      <c r="H3" s="14">
        <v>107.87404938090135</v>
      </c>
      <c r="I3" s="14">
        <v>77.916060432610479</v>
      </c>
      <c r="J3" s="14">
        <v>104.11975352746596</v>
      </c>
      <c r="K3" s="14">
        <v>105.73503942750253</v>
      </c>
      <c r="L3" s="14">
        <v>102.40467683885971</v>
      </c>
      <c r="M3" s="85">
        <v>96.988253450526116</v>
      </c>
      <c r="O3" s="285"/>
      <c r="P3" s="285">
        <v>2</v>
      </c>
      <c r="Q3" s="289">
        <v>99.666829623996492</v>
      </c>
      <c r="R3" s="195">
        <v>100.92057152853009</v>
      </c>
      <c r="S3" s="195">
        <v>100.76370833206818</v>
      </c>
      <c r="T3" s="195">
        <v>101.41351668205114</v>
      </c>
      <c r="U3" s="195">
        <v>102.31566356507278</v>
      </c>
      <c r="V3" s="195">
        <v>103.60696673721171</v>
      </c>
      <c r="W3" s="195">
        <v>103.82787930151096</v>
      </c>
      <c r="X3" s="195">
        <v>104.3980129272793</v>
      </c>
      <c r="Y3" s="195">
        <v>104.55058380874027</v>
      </c>
      <c r="Z3" s="195">
        <v>104.86235614889317</v>
      </c>
      <c r="AA3" s="195">
        <v>105.43073835612583</v>
      </c>
      <c r="AB3" s="195">
        <v>106.95953914971778</v>
      </c>
      <c r="AC3" s="195">
        <v>107.37840027967864</v>
      </c>
      <c r="AD3" s="195">
        <v>107.4784120077685</v>
      </c>
      <c r="AE3" s="195">
        <v>107.50786384741535</v>
      </c>
      <c r="AF3" s="195">
        <v>107.06221677974099</v>
      </c>
      <c r="AG3" s="195">
        <v>106.86239411205081</v>
      </c>
      <c r="AH3" s="195">
        <v>106.42565736473151</v>
      </c>
      <c r="AI3" s="195">
        <v>106.52337853365111</v>
      </c>
      <c r="AJ3" s="195">
        <v>104.36122604695653</v>
      </c>
      <c r="AK3" s="195">
        <v>103.9592433764406</v>
      </c>
      <c r="AL3" s="195">
        <v>102.54148165637389</v>
      </c>
      <c r="AM3" s="195">
        <v>102.79909597634524</v>
      </c>
      <c r="AN3" s="195">
        <v>102.15827497972953</v>
      </c>
      <c r="AO3" s="195">
        <v>102.79151098836388</v>
      </c>
      <c r="AP3" s="195">
        <v>102.68877299769575</v>
      </c>
      <c r="AQ3" s="195">
        <v>102.05910427414109</v>
      </c>
      <c r="AR3" s="195">
        <v>101.7944755363616</v>
      </c>
      <c r="AS3" s="195">
        <v>102.33211017309516</v>
      </c>
      <c r="AT3" s="195">
        <v>102.60301603297749</v>
      </c>
      <c r="AU3" s="195">
        <v>100.11719482509864</v>
      </c>
      <c r="AV3" s="195">
        <v>104.89741469278371</v>
      </c>
      <c r="AW3" s="195">
        <v>104.86572668917044</v>
      </c>
      <c r="AX3" s="195">
        <v>105.41471964078214</v>
      </c>
      <c r="AY3" s="196">
        <v>103.25744528850272</v>
      </c>
    </row>
    <row r="4" spans="1:51" ht="16.5" customHeight="1" x14ac:dyDescent="0.55000000000000004">
      <c r="A4" s="88">
        <v>1992</v>
      </c>
      <c r="B4" s="192">
        <v>92.812585497840828</v>
      </c>
      <c r="C4" s="14">
        <v>100.76370833206818</v>
      </c>
      <c r="D4" s="14">
        <v>109.6529369899371</v>
      </c>
      <c r="E4" s="14">
        <v>101.40877202865637</v>
      </c>
      <c r="F4" s="14">
        <v>95.098841277498408</v>
      </c>
      <c r="G4" s="14">
        <v>105.29585395601802</v>
      </c>
      <c r="H4" s="14">
        <v>107.7522719243934</v>
      </c>
      <c r="I4" s="14">
        <v>77.989974757369637</v>
      </c>
      <c r="J4" s="14">
        <v>104.13976288425074</v>
      </c>
      <c r="K4" s="14">
        <v>105.1379414423607</v>
      </c>
      <c r="L4" s="14">
        <v>103.23560473701856</v>
      </c>
      <c r="M4" s="85">
        <v>96.711746172588164</v>
      </c>
      <c r="O4" s="285"/>
      <c r="P4" s="285">
        <v>3</v>
      </c>
      <c r="Q4" s="289">
        <v>108.1675080165072</v>
      </c>
      <c r="R4" s="195">
        <v>108.81794791418825</v>
      </c>
      <c r="S4" s="195">
        <v>109.6529369899371</v>
      </c>
      <c r="T4" s="195">
        <v>110.40081883063139</v>
      </c>
      <c r="U4" s="195">
        <v>111.71384583750937</v>
      </c>
      <c r="V4" s="195">
        <v>112.98846344351965</v>
      </c>
      <c r="W4" s="195">
        <v>113.06689736846393</v>
      </c>
      <c r="X4" s="195">
        <v>114.67538286656128</v>
      </c>
      <c r="Y4" s="195">
        <v>114.86788709004557</v>
      </c>
      <c r="Z4" s="195">
        <v>115.47435301745747</v>
      </c>
      <c r="AA4" s="195">
        <v>116.32138267447665</v>
      </c>
      <c r="AB4" s="195">
        <v>116.74432462861721</v>
      </c>
      <c r="AC4" s="195">
        <v>116.87076973193996</v>
      </c>
      <c r="AD4" s="195">
        <v>117.26033109036574</v>
      </c>
      <c r="AE4" s="195">
        <v>117.35607383749824</v>
      </c>
      <c r="AF4" s="195">
        <v>116.63135324790592</v>
      </c>
      <c r="AG4" s="195">
        <v>115.85605087891339</v>
      </c>
      <c r="AH4" s="195">
        <v>114.70529886372056</v>
      </c>
      <c r="AI4" s="195">
        <v>114.81062248740108</v>
      </c>
      <c r="AJ4" s="195">
        <v>112.48026011693169</v>
      </c>
      <c r="AK4" s="195">
        <v>112.88081856833334</v>
      </c>
      <c r="AL4" s="195">
        <v>110.06636423247883</v>
      </c>
      <c r="AM4" s="195">
        <v>109.65759330519771</v>
      </c>
      <c r="AN4" s="195">
        <v>108.51818983742734</v>
      </c>
      <c r="AO4" s="195">
        <v>109.24947468122362</v>
      </c>
      <c r="AP4" s="195">
        <v>109.41419741380388</v>
      </c>
      <c r="AQ4" s="195">
        <v>109.15379038252971</v>
      </c>
      <c r="AR4" s="195">
        <v>109.03033605366474</v>
      </c>
      <c r="AS4" s="195">
        <v>109.3602526465251</v>
      </c>
      <c r="AT4" s="195">
        <v>109.3046652841128</v>
      </c>
      <c r="AU4" s="195">
        <v>107.2915458336755</v>
      </c>
      <c r="AV4" s="195">
        <v>112.5868760104417</v>
      </c>
      <c r="AW4" s="195">
        <v>111.65763038818011</v>
      </c>
      <c r="AX4" s="195">
        <v>113.93601392710104</v>
      </c>
      <c r="AY4" s="196">
        <v>112.09964363948605</v>
      </c>
    </row>
    <row r="5" spans="1:51" ht="16.5" customHeight="1" x14ac:dyDescent="0.55000000000000004">
      <c r="A5" s="88">
        <v>1993</v>
      </c>
      <c r="B5" s="192">
        <v>92.260102115997327</v>
      </c>
      <c r="C5" s="14">
        <v>101.41351668205114</v>
      </c>
      <c r="D5" s="14">
        <v>110.40081883063139</v>
      </c>
      <c r="E5" s="14">
        <v>100.63217237875686</v>
      </c>
      <c r="F5" s="14">
        <v>94.593840471729038</v>
      </c>
      <c r="G5" s="14">
        <v>105.02119239637207</v>
      </c>
      <c r="H5" s="14">
        <v>107.93862352111228</v>
      </c>
      <c r="I5" s="14">
        <v>78.889688382900331</v>
      </c>
      <c r="J5" s="14">
        <v>104.5923599914627</v>
      </c>
      <c r="K5" s="14">
        <v>104.56207849724332</v>
      </c>
      <c r="L5" s="14">
        <v>103.43735344717885</v>
      </c>
      <c r="M5" s="85">
        <v>96.258253284564361</v>
      </c>
      <c r="O5" s="285"/>
      <c r="P5" s="285">
        <v>4</v>
      </c>
      <c r="Q5" s="289">
        <v>102.22567222366614</v>
      </c>
      <c r="R5" s="195">
        <v>102.07110905022839</v>
      </c>
      <c r="S5" s="195">
        <v>101.40877202865637</v>
      </c>
      <c r="T5" s="195">
        <v>100.63217237875686</v>
      </c>
      <c r="U5" s="195">
        <v>99.955846191729492</v>
      </c>
      <c r="V5" s="195">
        <v>100.30217176461532</v>
      </c>
      <c r="W5" s="195">
        <v>98.860088377570221</v>
      </c>
      <c r="X5" s="195">
        <v>98.255436509484383</v>
      </c>
      <c r="Y5" s="195">
        <v>96.946531561482161</v>
      </c>
      <c r="Z5" s="195">
        <v>95.750775163143885</v>
      </c>
      <c r="AA5" s="195">
        <v>95.055071677118093</v>
      </c>
      <c r="AB5" s="195">
        <v>94.346043084207679</v>
      </c>
      <c r="AC5" s="195">
        <v>93.744242421629693</v>
      </c>
      <c r="AD5" s="195">
        <v>93.633049893943337</v>
      </c>
      <c r="AE5" s="195">
        <v>93.709501029087505</v>
      </c>
      <c r="AF5" s="195">
        <v>93.83888578240304</v>
      </c>
      <c r="AG5" s="195">
        <v>93.79539213604177</v>
      </c>
      <c r="AH5" s="195">
        <v>92.941020978769458</v>
      </c>
      <c r="AI5" s="195">
        <v>93.30292434721234</v>
      </c>
      <c r="AJ5" s="195">
        <v>91.604310270717164</v>
      </c>
      <c r="AK5" s="195">
        <v>91.811821619112763</v>
      </c>
      <c r="AL5" s="195">
        <v>89.522680003062305</v>
      </c>
      <c r="AM5" s="195">
        <v>89.593165723829188</v>
      </c>
      <c r="AN5" s="195">
        <v>89.97831028834409</v>
      </c>
      <c r="AO5" s="195">
        <v>90.538582028524687</v>
      </c>
      <c r="AP5" s="195">
        <v>90.501744058124217</v>
      </c>
      <c r="AQ5" s="195">
        <v>89.146570119318611</v>
      </c>
      <c r="AR5" s="195">
        <v>88.763549943037958</v>
      </c>
      <c r="AS5" s="195">
        <v>89.154854149594343</v>
      </c>
      <c r="AT5" s="195">
        <v>90.004179141046123</v>
      </c>
      <c r="AU5" s="195">
        <v>86.956357133024255</v>
      </c>
      <c r="AV5" s="195">
        <v>90.27119601485991</v>
      </c>
      <c r="AW5" s="195">
        <v>89.916957518576453</v>
      </c>
      <c r="AX5" s="195">
        <v>93.216142278505103</v>
      </c>
      <c r="AY5" s="196">
        <v>92.709402791831948</v>
      </c>
    </row>
    <row r="6" spans="1:51" ht="16.5" customHeight="1" x14ac:dyDescent="0.55000000000000004">
      <c r="A6" s="88">
        <v>1994</v>
      </c>
      <c r="B6" s="192">
        <v>92.887589092937361</v>
      </c>
      <c r="C6" s="14">
        <v>102.31566356507278</v>
      </c>
      <c r="D6" s="14">
        <v>111.71384583750937</v>
      </c>
      <c r="E6" s="14">
        <v>99.955846191729492</v>
      </c>
      <c r="F6" s="14">
        <v>93.627294878698777</v>
      </c>
      <c r="G6" s="14">
        <v>104.66145745600076</v>
      </c>
      <c r="H6" s="14">
        <v>107.11101615357693</v>
      </c>
      <c r="I6" s="14">
        <v>79.055684802383468</v>
      </c>
      <c r="J6" s="14">
        <v>104.42368889421239</v>
      </c>
      <c r="K6" s="14">
        <v>104.3766183292786</v>
      </c>
      <c r="L6" s="14">
        <v>103.54752205541814</v>
      </c>
      <c r="M6" s="85">
        <v>96.323772743182033</v>
      </c>
      <c r="O6" s="285"/>
      <c r="P6" s="285">
        <v>5</v>
      </c>
      <c r="Q6" s="289">
        <v>96.637846729572274</v>
      </c>
      <c r="R6" s="195">
        <v>95.962293407076871</v>
      </c>
      <c r="S6" s="195">
        <v>95.098841277498408</v>
      </c>
      <c r="T6" s="195">
        <v>94.593840471729038</v>
      </c>
      <c r="U6" s="195">
        <v>93.627294878698777</v>
      </c>
      <c r="V6" s="195">
        <v>92.756402828138164</v>
      </c>
      <c r="W6" s="195">
        <v>91.272979211130973</v>
      </c>
      <c r="X6" s="195">
        <v>91.067250566561285</v>
      </c>
      <c r="Y6" s="195">
        <v>89.759272819190755</v>
      </c>
      <c r="Z6" s="195">
        <v>89.59611458456321</v>
      </c>
      <c r="AA6" s="195">
        <v>89.778139519697788</v>
      </c>
      <c r="AB6" s="195">
        <v>89.637679607217351</v>
      </c>
      <c r="AC6" s="195">
        <v>89.359815709076557</v>
      </c>
      <c r="AD6" s="195">
        <v>89.281513321544793</v>
      </c>
      <c r="AE6" s="195">
        <v>88.959752742123811</v>
      </c>
      <c r="AF6" s="195">
        <v>88.607392417468304</v>
      </c>
      <c r="AG6" s="195">
        <v>88.670556951666612</v>
      </c>
      <c r="AH6" s="195">
        <v>88.880058809583574</v>
      </c>
      <c r="AI6" s="195">
        <v>89.381246600040384</v>
      </c>
      <c r="AJ6" s="195">
        <v>87.896668927862819</v>
      </c>
      <c r="AK6" s="195">
        <v>88.341335780570716</v>
      </c>
      <c r="AL6" s="195">
        <v>87.915083151686218</v>
      </c>
      <c r="AM6" s="195">
        <v>88.098039364307596</v>
      </c>
      <c r="AN6" s="195">
        <v>88.502957893742888</v>
      </c>
      <c r="AO6" s="195">
        <v>88.842981229003726</v>
      </c>
      <c r="AP6" s="195">
        <v>88.068025879687539</v>
      </c>
      <c r="AQ6" s="195">
        <v>88.069075736202151</v>
      </c>
      <c r="AR6" s="195">
        <v>87.959750198228974</v>
      </c>
      <c r="AS6" s="195">
        <v>88.347510943290459</v>
      </c>
      <c r="AT6" s="195">
        <v>88.973913109975328</v>
      </c>
      <c r="AU6" s="195">
        <v>85.21515872552753</v>
      </c>
      <c r="AV6" s="195">
        <v>84.126982182460182</v>
      </c>
      <c r="AW6" s="195">
        <v>81.740546915261177</v>
      </c>
      <c r="AX6" s="195">
        <v>83.46260044378765</v>
      </c>
      <c r="AY6" s="196">
        <v>83.408563773964389</v>
      </c>
    </row>
    <row r="7" spans="1:51" ht="16.5" customHeight="1" x14ac:dyDescent="0.55000000000000004">
      <c r="A7" s="88">
        <v>1995</v>
      </c>
      <c r="B7" s="192">
        <v>93.36139559712619</v>
      </c>
      <c r="C7" s="14">
        <v>103.60696673721171</v>
      </c>
      <c r="D7" s="14">
        <v>112.98846344351965</v>
      </c>
      <c r="E7" s="14">
        <v>100.30217176461532</v>
      </c>
      <c r="F7" s="14">
        <v>92.756402828138164</v>
      </c>
      <c r="G7" s="14">
        <v>104.45422000802297</v>
      </c>
      <c r="H7" s="14">
        <v>106.46674068109616</v>
      </c>
      <c r="I7" s="14">
        <v>79.143458546515873</v>
      </c>
      <c r="J7" s="14">
        <v>103.65511635864941</v>
      </c>
      <c r="K7" s="14">
        <v>104.18575530595352</v>
      </c>
      <c r="L7" s="14">
        <v>103.22387157177548</v>
      </c>
      <c r="M7" s="85">
        <v>95.855437157375462</v>
      </c>
      <c r="O7" s="285"/>
      <c r="P7" s="285">
        <v>6</v>
      </c>
      <c r="Q7" s="289">
        <v>105.89872363177831</v>
      </c>
      <c r="R7" s="195">
        <v>105.41456454783624</v>
      </c>
      <c r="S7" s="195">
        <v>105.29585395601802</v>
      </c>
      <c r="T7" s="195">
        <v>105.02119239637207</v>
      </c>
      <c r="U7" s="195">
        <v>104.66145745600076</v>
      </c>
      <c r="V7" s="195">
        <v>104.45422000802297</v>
      </c>
      <c r="W7" s="195">
        <v>103.28711960054675</v>
      </c>
      <c r="X7" s="195">
        <v>103.64656646939396</v>
      </c>
      <c r="Y7" s="195">
        <v>103.79572336411248</v>
      </c>
      <c r="Z7" s="195">
        <v>103.70350642479988</v>
      </c>
      <c r="AA7" s="195">
        <v>104.08216241188241</v>
      </c>
      <c r="AB7" s="195">
        <v>103.66195854331171</v>
      </c>
      <c r="AC7" s="195">
        <v>102.94764194848062</v>
      </c>
      <c r="AD7" s="195">
        <v>103.48633241222754</v>
      </c>
      <c r="AE7" s="195">
        <v>103.95026099279876</v>
      </c>
      <c r="AF7" s="195">
        <v>104.21521360400961</v>
      </c>
      <c r="AG7" s="195">
        <v>104.19862557885594</v>
      </c>
      <c r="AH7" s="195">
        <v>104.14469045074911</v>
      </c>
      <c r="AI7" s="195">
        <v>105.15687243367688</v>
      </c>
      <c r="AJ7" s="195">
        <v>104.73752063215019</v>
      </c>
      <c r="AK7" s="195">
        <v>104.99975075489114</v>
      </c>
      <c r="AL7" s="195">
        <v>105.0493750586957</v>
      </c>
      <c r="AM7" s="195">
        <v>104.43567171122959</v>
      </c>
      <c r="AN7" s="195">
        <v>104.14292142198789</v>
      </c>
      <c r="AO7" s="195">
        <v>104.7416555986573</v>
      </c>
      <c r="AP7" s="195">
        <v>105.26362145468808</v>
      </c>
      <c r="AQ7" s="195">
        <v>105.09321436854258</v>
      </c>
      <c r="AR7" s="195">
        <v>105.24219743371066</v>
      </c>
      <c r="AS7" s="195">
        <v>104.8321911725409</v>
      </c>
      <c r="AT7" s="195">
        <v>105.04404982957929</v>
      </c>
      <c r="AU7" s="195">
        <v>104.12074434971416</v>
      </c>
      <c r="AV7" s="195">
        <v>104.54523666539227</v>
      </c>
      <c r="AW7" s="195">
        <v>104.62279461103616</v>
      </c>
      <c r="AX7" s="195">
        <v>104.38508950301095</v>
      </c>
      <c r="AY7" s="196">
        <v>103.65656749506785</v>
      </c>
    </row>
    <row r="8" spans="1:51" ht="16.5" customHeight="1" x14ac:dyDescent="0.55000000000000004">
      <c r="A8" s="88">
        <v>1996</v>
      </c>
      <c r="B8" s="192">
        <v>92.728052991727111</v>
      </c>
      <c r="C8" s="14">
        <v>103.82787930151096</v>
      </c>
      <c r="D8" s="14">
        <v>113.06689736846393</v>
      </c>
      <c r="E8" s="14">
        <v>98.860088377570221</v>
      </c>
      <c r="F8" s="14">
        <v>91.272979211130973</v>
      </c>
      <c r="G8" s="14">
        <v>103.28711960054675</v>
      </c>
      <c r="H8" s="14">
        <v>106.92867492852167</v>
      </c>
      <c r="I8" s="14">
        <v>78.711540740081048</v>
      </c>
      <c r="J8" s="14">
        <v>105.12470648262932</v>
      </c>
      <c r="K8" s="14">
        <v>105.45138667999611</v>
      </c>
      <c r="L8" s="14">
        <v>104.25190322695022</v>
      </c>
      <c r="M8" s="85">
        <v>96.488771090871595</v>
      </c>
      <c r="O8" s="285"/>
      <c r="P8" s="285">
        <v>7</v>
      </c>
      <c r="Q8" s="289">
        <v>107.51995962554525</v>
      </c>
      <c r="R8" s="195">
        <v>107.87404938090135</v>
      </c>
      <c r="S8" s="195">
        <v>107.7522719243934</v>
      </c>
      <c r="T8" s="195">
        <v>107.93862352111228</v>
      </c>
      <c r="U8" s="195">
        <v>107.11101615357693</v>
      </c>
      <c r="V8" s="195">
        <v>106.46674068109616</v>
      </c>
      <c r="W8" s="195">
        <v>106.92867492852167</v>
      </c>
      <c r="X8" s="195">
        <v>107.13438727010798</v>
      </c>
      <c r="Y8" s="195">
        <v>106.93875228739027</v>
      </c>
      <c r="Z8" s="195">
        <v>106.54597499609959</v>
      </c>
      <c r="AA8" s="195">
        <v>106.72478949337061</v>
      </c>
      <c r="AB8" s="195">
        <v>107.24281440165542</v>
      </c>
      <c r="AC8" s="195">
        <v>107.26219569804206</v>
      </c>
      <c r="AD8" s="195">
        <v>106.71441415136245</v>
      </c>
      <c r="AE8" s="195">
        <v>106.39301589692401</v>
      </c>
      <c r="AF8" s="195">
        <v>105.92622204033307</v>
      </c>
      <c r="AG8" s="195">
        <v>105.90936167249548</v>
      </c>
      <c r="AH8" s="195">
        <v>105.69530155872991</v>
      </c>
      <c r="AI8" s="195">
        <v>106.12051791509096</v>
      </c>
      <c r="AJ8" s="195">
        <v>106.1790161982159</v>
      </c>
      <c r="AK8" s="195">
        <v>106.06484886621938</v>
      </c>
      <c r="AL8" s="195">
        <v>106.60040789188146</v>
      </c>
      <c r="AM8" s="195">
        <v>106.8417476639427</v>
      </c>
      <c r="AN8" s="195">
        <v>107.18911401906401</v>
      </c>
      <c r="AO8" s="195">
        <v>107.2807657029438</v>
      </c>
      <c r="AP8" s="195">
        <v>107.73669745653909</v>
      </c>
      <c r="AQ8" s="195">
        <v>107.74791121644562</v>
      </c>
      <c r="AR8" s="195">
        <v>107.75130185106879</v>
      </c>
      <c r="AS8" s="195">
        <v>107.46487227523112</v>
      </c>
      <c r="AT8" s="195">
        <v>109.37434189506952</v>
      </c>
      <c r="AU8" s="195">
        <v>109.31911064893436</v>
      </c>
      <c r="AV8" s="195">
        <v>108.56884209694427</v>
      </c>
      <c r="AW8" s="195">
        <v>109.07438666321563</v>
      </c>
      <c r="AX8" s="195">
        <v>108.33471867686804</v>
      </c>
      <c r="AY8" s="196">
        <v>108.79665240676992</v>
      </c>
    </row>
    <row r="9" spans="1:51" ht="16.5" customHeight="1" x14ac:dyDescent="0.55000000000000004">
      <c r="A9" s="88">
        <v>1997</v>
      </c>
      <c r="B9" s="192">
        <v>94.001576603646981</v>
      </c>
      <c r="C9" s="14">
        <v>104.3980129272793</v>
      </c>
      <c r="D9" s="14">
        <v>114.67538286656128</v>
      </c>
      <c r="E9" s="14">
        <v>98.255436509484383</v>
      </c>
      <c r="F9" s="14">
        <v>91.067250566561285</v>
      </c>
      <c r="G9" s="14">
        <v>103.64656646939396</v>
      </c>
      <c r="H9" s="14">
        <v>107.13438727010798</v>
      </c>
      <c r="I9" s="14">
        <v>78.10863285722337</v>
      </c>
      <c r="J9" s="14">
        <v>105.54899144517231</v>
      </c>
      <c r="K9" s="14">
        <v>104.50748528729402</v>
      </c>
      <c r="L9" s="14">
        <v>102.93378042773838</v>
      </c>
      <c r="M9" s="85">
        <v>95.722496769536676</v>
      </c>
      <c r="O9" s="285"/>
      <c r="P9" s="285">
        <v>8</v>
      </c>
      <c r="Q9" s="289">
        <v>78.281448129416589</v>
      </c>
      <c r="R9" s="195">
        <v>77.916060432610479</v>
      </c>
      <c r="S9" s="195">
        <v>77.989974757369637</v>
      </c>
      <c r="T9" s="195">
        <v>78.889688382900331</v>
      </c>
      <c r="U9" s="195">
        <v>79.055684802383468</v>
      </c>
      <c r="V9" s="195">
        <v>79.143458546515873</v>
      </c>
      <c r="W9" s="195">
        <v>78.711540740081048</v>
      </c>
      <c r="X9" s="195">
        <v>78.10863285722337</v>
      </c>
      <c r="Y9" s="195">
        <v>77.935371180943918</v>
      </c>
      <c r="Z9" s="195">
        <v>78.045154256018023</v>
      </c>
      <c r="AA9" s="195">
        <v>78.800695879583259</v>
      </c>
      <c r="AB9" s="195">
        <v>79.045277630758861</v>
      </c>
      <c r="AC9" s="195">
        <v>78.711118335459943</v>
      </c>
      <c r="AD9" s="195">
        <v>78.311535766920173</v>
      </c>
      <c r="AE9" s="195">
        <v>78.741919524484771</v>
      </c>
      <c r="AF9" s="195">
        <v>78.828840078001875</v>
      </c>
      <c r="AG9" s="195">
        <v>79.264936211665287</v>
      </c>
      <c r="AH9" s="195">
        <v>79.756598497017777</v>
      </c>
      <c r="AI9" s="195">
        <v>80.331743808071749</v>
      </c>
      <c r="AJ9" s="195">
        <v>81.423602361018411</v>
      </c>
      <c r="AK9" s="195">
        <v>82.328126594329689</v>
      </c>
      <c r="AL9" s="195">
        <v>84.337395898915986</v>
      </c>
      <c r="AM9" s="195">
        <v>84.645313580709654</v>
      </c>
      <c r="AN9" s="195">
        <v>84.285259634485271</v>
      </c>
      <c r="AO9" s="195">
        <v>83.687910286564389</v>
      </c>
      <c r="AP9" s="195">
        <v>83.671495709001263</v>
      </c>
      <c r="AQ9" s="195">
        <v>84.264951269625996</v>
      </c>
      <c r="AR9" s="195">
        <v>84.941252874297788</v>
      </c>
      <c r="AS9" s="195">
        <v>85.079537095410743</v>
      </c>
      <c r="AT9" s="195">
        <v>84.831427089689797</v>
      </c>
      <c r="AU9" s="195">
        <v>85.931816083478296</v>
      </c>
      <c r="AV9" s="195">
        <v>84.723507226634254</v>
      </c>
      <c r="AW9" s="195">
        <v>85.508958089945551</v>
      </c>
      <c r="AX9" s="195">
        <v>83.822281239663383</v>
      </c>
      <c r="AY9" s="196">
        <v>82.670664345905394</v>
      </c>
    </row>
    <row r="10" spans="1:51" ht="16.5" customHeight="1" x14ac:dyDescent="0.55000000000000004">
      <c r="A10" s="88">
        <v>1998</v>
      </c>
      <c r="B10" s="192">
        <v>93.684757223573044</v>
      </c>
      <c r="C10" s="14">
        <v>104.55058380874027</v>
      </c>
      <c r="D10" s="14">
        <v>114.86788709004557</v>
      </c>
      <c r="E10" s="14">
        <v>96.946531561482161</v>
      </c>
      <c r="F10" s="14">
        <v>89.759272819190755</v>
      </c>
      <c r="G10" s="14">
        <v>103.79572336411248</v>
      </c>
      <c r="H10" s="14">
        <v>106.93875228739027</v>
      </c>
      <c r="I10" s="14">
        <v>77.935371180943918</v>
      </c>
      <c r="J10" s="14">
        <v>105.83223952673495</v>
      </c>
      <c r="K10" s="14">
        <v>105.48469293179699</v>
      </c>
      <c r="L10" s="14">
        <v>104.07425344440841</v>
      </c>
      <c r="M10" s="85">
        <v>96.129934761581296</v>
      </c>
      <c r="O10" s="285"/>
      <c r="P10" s="285">
        <v>9</v>
      </c>
      <c r="Q10" s="289">
        <v>104.45148048634275</v>
      </c>
      <c r="R10" s="195">
        <v>104.11975352746596</v>
      </c>
      <c r="S10" s="195">
        <v>104.13976288425074</v>
      </c>
      <c r="T10" s="195">
        <v>104.5923599914627</v>
      </c>
      <c r="U10" s="195">
        <v>104.42368889421239</v>
      </c>
      <c r="V10" s="195">
        <v>103.65511635864941</v>
      </c>
      <c r="W10" s="195">
        <v>105.12470648262932</v>
      </c>
      <c r="X10" s="195">
        <v>105.54899144517231</v>
      </c>
      <c r="Y10" s="195">
        <v>105.83223952673495</v>
      </c>
      <c r="Z10" s="195">
        <v>106.2153699396103</v>
      </c>
      <c r="AA10" s="195">
        <v>105.09440423649352</v>
      </c>
      <c r="AB10" s="195">
        <v>104.78142550137353</v>
      </c>
      <c r="AC10" s="195">
        <v>105.28630069965421</v>
      </c>
      <c r="AD10" s="195">
        <v>105.96289368406352</v>
      </c>
      <c r="AE10" s="195">
        <v>106.22221556429675</v>
      </c>
      <c r="AF10" s="195">
        <v>106.39266746002886</v>
      </c>
      <c r="AG10" s="195">
        <v>105.97344408291961</v>
      </c>
      <c r="AH10" s="195">
        <v>105.84244769619578</v>
      </c>
      <c r="AI10" s="195">
        <v>105.97021797490594</v>
      </c>
      <c r="AJ10" s="195">
        <v>107.66203845238981</v>
      </c>
      <c r="AK10" s="195">
        <v>107.9933040994343</v>
      </c>
      <c r="AL10" s="195">
        <v>109.09887137332366</v>
      </c>
      <c r="AM10" s="195">
        <v>109.23240130561717</v>
      </c>
      <c r="AN10" s="195">
        <v>109.92576154283599</v>
      </c>
      <c r="AO10" s="195">
        <v>109.6859136515632</v>
      </c>
      <c r="AP10" s="195">
        <v>109.76667757847927</v>
      </c>
      <c r="AQ10" s="195">
        <v>109.70884217290725</v>
      </c>
      <c r="AR10" s="195">
        <v>109.33931238767506</v>
      </c>
      <c r="AS10" s="195">
        <v>108.74160231345941</v>
      </c>
      <c r="AT10" s="195">
        <v>108.78998011342652</v>
      </c>
      <c r="AU10" s="195">
        <v>111.11827130860351</v>
      </c>
      <c r="AV10" s="195">
        <v>106.01750596697629</v>
      </c>
      <c r="AW10" s="195">
        <v>106.55271275699491</v>
      </c>
      <c r="AX10" s="195">
        <v>105.47292211265278</v>
      </c>
      <c r="AY10" s="196">
        <v>107.23932871611815</v>
      </c>
    </row>
    <row r="11" spans="1:51" ht="16.5" customHeight="1" x14ac:dyDescent="0.55000000000000004">
      <c r="A11" s="88">
        <v>1999</v>
      </c>
      <c r="B11" s="192">
        <v>93.613688701924573</v>
      </c>
      <c r="C11" s="14">
        <v>104.86235614889317</v>
      </c>
      <c r="D11" s="14">
        <v>115.47435301745747</v>
      </c>
      <c r="E11" s="14">
        <v>95.750775163143885</v>
      </c>
      <c r="F11" s="14">
        <v>89.59611458456321</v>
      </c>
      <c r="G11" s="14">
        <v>103.70350642479988</v>
      </c>
      <c r="H11" s="14">
        <v>106.54597499609959</v>
      </c>
      <c r="I11" s="14">
        <v>78.045154256018023</v>
      </c>
      <c r="J11" s="14">
        <v>106.2153699396103</v>
      </c>
      <c r="K11" s="14">
        <v>105.14027040301727</v>
      </c>
      <c r="L11" s="14">
        <v>105.15028500460632</v>
      </c>
      <c r="M11" s="85">
        <v>95.90215135986648</v>
      </c>
      <c r="O11" s="285"/>
      <c r="P11" s="285">
        <v>10</v>
      </c>
      <c r="Q11" s="289">
        <v>106.33004010070169</v>
      </c>
      <c r="R11" s="195">
        <v>105.73503942750253</v>
      </c>
      <c r="S11" s="195">
        <v>105.1379414423607</v>
      </c>
      <c r="T11" s="195">
        <v>104.56207849724332</v>
      </c>
      <c r="U11" s="195">
        <v>104.3766183292786</v>
      </c>
      <c r="V11" s="195">
        <v>104.18575530595352</v>
      </c>
      <c r="W11" s="195">
        <v>105.45138667999611</v>
      </c>
      <c r="X11" s="195">
        <v>104.50748528729402</v>
      </c>
      <c r="Y11" s="195">
        <v>105.48469293179699</v>
      </c>
      <c r="Z11" s="195">
        <v>105.14027040301727</v>
      </c>
      <c r="AA11" s="195">
        <v>104.90908962621421</v>
      </c>
      <c r="AB11" s="195">
        <v>105.27626883415171</v>
      </c>
      <c r="AC11" s="195">
        <v>104.88449549817734</v>
      </c>
      <c r="AD11" s="195">
        <v>105.07889329470642</v>
      </c>
      <c r="AE11" s="195">
        <v>105.30032846494757</v>
      </c>
      <c r="AF11" s="195">
        <v>105.46930103356435</v>
      </c>
      <c r="AG11" s="195">
        <v>105.85278301495877</v>
      </c>
      <c r="AH11" s="195">
        <v>106.80271301343363</v>
      </c>
      <c r="AI11" s="195">
        <v>105.91143963387717</v>
      </c>
      <c r="AJ11" s="195">
        <v>107.54251410449693</v>
      </c>
      <c r="AK11" s="195">
        <v>105.9449742066498</v>
      </c>
      <c r="AL11" s="195">
        <v>108.15175994863021</v>
      </c>
      <c r="AM11" s="195">
        <v>108.20031748381416</v>
      </c>
      <c r="AN11" s="195">
        <v>108.2714280331647</v>
      </c>
      <c r="AO11" s="195">
        <v>107.26710852265701</v>
      </c>
      <c r="AP11" s="195">
        <v>106.91380513107131</v>
      </c>
      <c r="AQ11" s="195">
        <v>106.95582247580099</v>
      </c>
      <c r="AR11" s="195">
        <v>107.51267636003465</v>
      </c>
      <c r="AS11" s="195">
        <v>107.66757084455026</v>
      </c>
      <c r="AT11" s="195">
        <v>106.05242236010696</v>
      </c>
      <c r="AU11" s="195">
        <v>109.12119302256703</v>
      </c>
      <c r="AV11" s="195">
        <v>105.4028602628233</v>
      </c>
      <c r="AW11" s="195">
        <v>105.93496414496535</v>
      </c>
      <c r="AX11" s="195">
        <v>104.17099164804057</v>
      </c>
      <c r="AY11" s="196">
        <v>106.47612999967255</v>
      </c>
    </row>
    <row r="12" spans="1:51" ht="16.5" customHeight="1" x14ac:dyDescent="0.55000000000000004">
      <c r="A12" s="88">
        <v>2000</v>
      </c>
      <c r="B12" s="192">
        <v>93.533500025692391</v>
      </c>
      <c r="C12" s="14">
        <v>105.43073835612583</v>
      </c>
      <c r="D12" s="14">
        <v>116.32138267447665</v>
      </c>
      <c r="E12" s="14">
        <v>95.055071677118093</v>
      </c>
      <c r="F12" s="14">
        <v>89.778139519697788</v>
      </c>
      <c r="G12" s="14">
        <v>104.08216241188241</v>
      </c>
      <c r="H12" s="14">
        <v>106.72478949337061</v>
      </c>
      <c r="I12" s="14">
        <v>78.800695879583259</v>
      </c>
      <c r="J12" s="14">
        <v>105.09440423649352</v>
      </c>
      <c r="K12" s="14">
        <v>104.90908962621421</v>
      </c>
      <c r="L12" s="14">
        <v>104.72810039409599</v>
      </c>
      <c r="M12" s="85">
        <v>95.541925705249369</v>
      </c>
      <c r="O12" s="285"/>
      <c r="P12" s="285">
        <v>11</v>
      </c>
      <c r="Q12" s="289">
        <v>102.91838828712837</v>
      </c>
      <c r="R12" s="195">
        <v>102.40467683885971</v>
      </c>
      <c r="S12" s="195">
        <v>103.23560473701856</v>
      </c>
      <c r="T12" s="195">
        <v>103.43735344717885</v>
      </c>
      <c r="U12" s="195">
        <v>103.54752205541814</v>
      </c>
      <c r="V12" s="195">
        <v>103.22387157177548</v>
      </c>
      <c r="W12" s="195">
        <v>104.25190322695022</v>
      </c>
      <c r="X12" s="195">
        <v>102.93378042773838</v>
      </c>
      <c r="Y12" s="195">
        <v>104.07425344440841</v>
      </c>
      <c r="Z12" s="195">
        <v>105.15028500460632</v>
      </c>
      <c r="AA12" s="195">
        <v>104.72810039409599</v>
      </c>
      <c r="AB12" s="195">
        <v>104.39521430823275</v>
      </c>
      <c r="AC12" s="195">
        <v>104.85346053703962</v>
      </c>
      <c r="AD12" s="195">
        <v>104.21254885425913</v>
      </c>
      <c r="AE12" s="195">
        <v>104.39009687211265</v>
      </c>
      <c r="AF12" s="195">
        <v>104.67618368862415</v>
      </c>
      <c r="AG12" s="195">
        <v>105.00371424527117</v>
      </c>
      <c r="AH12" s="195">
        <v>105.41968950282283</v>
      </c>
      <c r="AI12" s="195">
        <v>103.82386182857283</v>
      </c>
      <c r="AJ12" s="195">
        <v>106.89431557205859</v>
      </c>
      <c r="AK12" s="195">
        <v>106.83566650398379</v>
      </c>
      <c r="AL12" s="195">
        <v>107.55543929648488</v>
      </c>
      <c r="AM12" s="195">
        <v>106.99637809431931</v>
      </c>
      <c r="AN12" s="195">
        <v>106.9875876762076</v>
      </c>
      <c r="AO12" s="195">
        <v>104.92640569330455</v>
      </c>
      <c r="AP12" s="195">
        <v>105.06359993641995</v>
      </c>
      <c r="AQ12" s="195">
        <v>105.67140909380409</v>
      </c>
      <c r="AR12" s="195">
        <v>105.57490264044792</v>
      </c>
      <c r="AS12" s="195">
        <v>105.19765617609889</v>
      </c>
      <c r="AT12" s="195">
        <v>104.01240391039089</v>
      </c>
      <c r="AU12" s="195">
        <v>107.40509464493782</v>
      </c>
      <c r="AV12" s="195">
        <v>104.08731905484832</v>
      </c>
      <c r="AW12" s="195">
        <v>105.27549604816616</v>
      </c>
      <c r="AX12" s="195">
        <v>104.97377092329108</v>
      </c>
      <c r="AY12" s="196">
        <v>106.89791308322837</v>
      </c>
    </row>
    <row r="13" spans="1:51" ht="16.5" customHeight="1" thickBot="1" x14ac:dyDescent="0.6">
      <c r="A13" s="88">
        <v>2001</v>
      </c>
      <c r="B13" s="192">
        <v>93.436093355232046</v>
      </c>
      <c r="C13" s="14">
        <v>106.95953914971778</v>
      </c>
      <c r="D13" s="14">
        <v>116.74432462861721</v>
      </c>
      <c r="E13" s="14">
        <v>94.346043084207679</v>
      </c>
      <c r="F13" s="14">
        <v>89.637679607217351</v>
      </c>
      <c r="G13" s="14">
        <v>103.66195854331171</v>
      </c>
      <c r="H13" s="14">
        <v>107.24281440165542</v>
      </c>
      <c r="I13" s="14">
        <v>79.045277630758861</v>
      </c>
      <c r="J13" s="14">
        <v>104.78142550137353</v>
      </c>
      <c r="K13" s="14">
        <v>105.27626883415171</v>
      </c>
      <c r="L13" s="14">
        <v>104.39521430823275</v>
      </c>
      <c r="M13" s="85">
        <v>94.473360955524072</v>
      </c>
      <c r="O13" s="286"/>
      <c r="P13" s="286">
        <v>12</v>
      </c>
      <c r="Q13" s="290">
        <v>97.418457220288246</v>
      </c>
      <c r="R13" s="197">
        <v>96.988253450526116</v>
      </c>
      <c r="S13" s="197">
        <v>96.711746172588164</v>
      </c>
      <c r="T13" s="197">
        <v>96.258253284564361</v>
      </c>
      <c r="U13" s="197">
        <v>96.323772743182033</v>
      </c>
      <c r="V13" s="197">
        <v>95.855437157375462</v>
      </c>
      <c r="W13" s="197">
        <v>96.488771090871595</v>
      </c>
      <c r="X13" s="197">
        <v>95.722496769536676</v>
      </c>
      <c r="Y13" s="197">
        <v>96.129934761581296</v>
      </c>
      <c r="Z13" s="197">
        <v>95.90215135986648</v>
      </c>
      <c r="AA13" s="197">
        <v>95.541925705249369</v>
      </c>
      <c r="AB13" s="197">
        <v>94.473360955524072</v>
      </c>
      <c r="AC13" s="197">
        <v>94.492595922885357</v>
      </c>
      <c r="AD13" s="197">
        <v>94.111272405262397</v>
      </c>
      <c r="AE13" s="197">
        <v>93.725194395211574</v>
      </c>
      <c r="AF13" s="197">
        <v>94.618051755792791</v>
      </c>
      <c r="AG13" s="197">
        <v>95.047957874070846</v>
      </c>
      <c r="AH13" s="197">
        <v>95.281874866034428</v>
      </c>
      <c r="AI13" s="197">
        <v>93.526256898034973</v>
      </c>
      <c r="AJ13" s="197">
        <v>96.008727380990507</v>
      </c>
      <c r="AK13" s="197">
        <v>96.009652102300478</v>
      </c>
      <c r="AL13" s="197">
        <v>97.501123114100764</v>
      </c>
      <c r="AM13" s="197">
        <v>96.968803416179668</v>
      </c>
      <c r="AN13" s="197">
        <v>97.538753027489037</v>
      </c>
      <c r="AO13" s="197">
        <v>96.81457902235347</v>
      </c>
      <c r="AP13" s="197">
        <v>97.055925392372387</v>
      </c>
      <c r="AQ13" s="197">
        <v>98.138182847170029</v>
      </c>
      <c r="AR13" s="197">
        <v>98.156678930402222</v>
      </c>
      <c r="AS13" s="197">
        <v>97.392159726601406</v>
      </c>
      <c r="AT13" s="197">
        <v>96.311443710822843</v>
      </c>
      <c r="AU13" s="197">
        <v>100.0438168751317</v>
      </c>
      <c r="AV13" s="197">
        <v>97.064676337417481</v>
      </c>
      <c r="AW13" s="197">
        <v>97.741370536436989</v>
      </c>
      <c r="AX13" s="197">
        <v>96.126074675818757</v>
      </c>
      <c r="AY13" s="198">
        <v>97.760520595095002</v>
      </c>
    </row>
    <row r="14" spans="1:51" ht="16.5" customHeight="1" x14ac:dyDescent="0.55000000000000004">
      <c r="A14" s="88">
        <v>2002</v>
      </c>
      <c r="B14" s="192">
        <v>94.208963217935874</v>
      </c>
      <c r="C14" s="14">
        <v>107.37840027967864</v>
      </c>
      <c r="D14" s="14">
        <v>116.87076973193996</v>
      </c>
      <c r="E14" s="14">
        <v>93.744242421629693</v>
      </c>
      <c r="F14" s="14">
        <v>89.359815709076557</v>
      </c>
      <c r="G14" s="14">
        <v>102.94764194848062</v>
      </c>
      <c r="H14" s="14">
        <v>107.26219569804206</v>
      </c>
      <c r="I14" s="14">
        <v>78.711118335459943</v>
      </c>
      <c r="J14" s="14">
        <v>105.28630069965421</v>
      </c>
      <c r="K14" s="14">
        <v>104.88449549817734</v>
      </c>
      <c r="L14" s="14">
        <v>104.85346053703962</v>
      </c>
      <c r="M14" s="85">
        <v>94.492595922885357</v>
      </c>
      <c r="O14" s="283">
        <v>1991</v>
      </c>
      <c r="P14" s="283">
        <v>1</v>
      </c>
      <c r="Q14" s="289">
        <f t="shared" ref="Q14:Q25" si="0">R2</f>
        <v>91.775680494273914</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row>
    <row r="15" spans="1:51" ht="16.5" customHeight="1" x14ac:dyDescent="0.55000000000000004">
      <c r="A15" s="88">
        <v>2003</v>
      </c>
      <c r="B15" s="192">
        <v>94.468803117575774</v>
      </c>
      <c r="C15" s="14">
        <v>107.4784120077685</v>
      </c>
      <c r="D15" s="14">
        <v>117.26033109036574</v>
      </c>
      <c r="E15" s="14">
        <v>93.633049893943337</v>
      </c>
      <c r="F15" s="14">
        <v>89.281513321544793</v>
      </c>
      <c r="G15" s="14">
        <v>103.48633241222754</v>
      </c>
      <c r="H15" s="14">
        <v>106.71441415136245</v>
      </c>
      <c r="I15" s="14">
        <v>78.311535766920173</v>
      </c>
      <c r="J15" s="14">
        <v>105.96289368406352</v>
      </c>
      <c r="K15" s="14">
        <v>105.07889329470642</v>
      </c>
      <c r="L15" s="14">
        <v>104.21254885425913</v>
      </c>
      <c r="M15" s="85">
        <v>94.111272405262397</v>
      </c>
      <c r="O15" s="285"/>
      <c r="P15" s="285">
        <v>2</v>
      </c>
      <c r="Q15" s="289">
        <f t="shared" si="0"/>
        <v>100.92057152853009</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row>
    <row r="16" spans="1:51" ht="16.5" customHeight="1" x14ac:dyDescent="0.55000000000000004">
      <c r="A16" s="88">
        <v>2004</v>
      </c>
      <c r="B16" s="192">
        <v>93.74377683309892</v>
      </c>
      <c r="C16" s="14">
        <v>107.50786384741535</v>
      </c>
      <c r="D16" s="14">
        <v>117.35607383749824</v>
      </c>
      <c r="E16" s="14">
        <v>93.709501029087505</v>
      </c>
      <c r="F16" s="14">
        <v>88.959752742123811</v>
      </c>
      <c r="G16" s="14">
        <v>103.95026099279876</v>
      </c>
      <c r="H16" s="14">
        <v>106.39301589692401</v>
      </c>
      <c r="I16" s="14">
        <v>78.741919524484771</v>
      </c>
      <c r="J16" s="14">
        <v>106.22221556429675</v>
      </c>
      <c r="K16" s="14">
        <v>105.30032846494757</v>
      </c>
      <c r="L16" s="14">
        <v>104.39009687211265</v>
      </c>
      <c r="M16" s="85">
        <v>93.725194395211574</v>
      </c>
      <c r="O16" s="285"/>
      <c r="P16" s="285">
        <v>3</v>
      </c>
      <c r="Q16" s="289">
        <f t="shared" si="0"/>
        <v>108.81794791418825</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row>
    <row r="17" spans="1:51" ht="16.5" customHeight="1" x14ac:dyDescent="0.55000000000000004">
      <c r="A17" s="88">
        <v>2005</v>
      </c>
      <c r="B17" s="192">
        <v>93.733672112127138</v>
      </c>
      <c r="C17" s="14">
        <v>107.06221677974099</v>
      </c>
      <c r="D17" s="14">
        <v>116.63135324790592</v>
      </c>
      <c r="E17" s="14">
        <v>93.83888578240304</v>
      </c>
      <c r="F17" s="14">
        <v>88.607392417468304</v>
      </c>
      <c r="G17" s="14">
        <v>104.21521360400961</v>
      </c>
      <c r="H17" s="14">
        <v>105.92622204033307</v>
      </c>
      <c r="I17" s="14">
        <v>78.828840078001875</v>
      </c>
      <c r="J17" s="14">
        <v>106.39266746002886</v>
      </c>
      <c r="K17" s="14">
        <v>105.46930103356435</v>
      </c>
      <c r="L17" s="14">
        <v>104.67618368862415</v>
      </c>
      <c r="M17" s="85">
        <v>94.618051755792791</v>
      </c>
      <c r="O17" s="285"/>
      <c r="P17" s="285">
        <v>4</v>
      </c>
      <c r="Q17" s="289">
        <f t="shared" si="0"/>
        <v>102.07110905022839</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row>
    <row r="18" spans="1:51" ht="16.5" customHeight="1" x14ac:dyDescent="0.55000000000000004">
      <c r="A18" s="88">
        <v>2006</v>
      </c>
      <c r="B18" s="192">
        <v>93.564783241090325</v>
      </c>
      <c r="C18" s="14">
        <v>106.86239411205081</v>
      </c>
      <c r="D18" s="14">
        <v>115.85605087891339</v>
      </c>
      <c r="E18" s="14">
        <v>93.79539213604177</v>
      </c>
      <c r="F18" s="14">
        <v>88.670556951666612</v>
      </c>
      <c r="G18" s="14">
        <v>104.19862557885594</v>
      </c>
      <c r="H18" s="14">
        <v>105.90936167249548</v>
      </c>
      <c r="I18" s="14">
        <v>79.264936211665287</v>
      </c>
      <c r="J18" s="14">
        <v>105.97344408291961</v>
      </c>
      <c r="K18" s="14">
        <v>105.85278301495877</v>
      </c>
      <c r="L18" s="14">
        <v>105.00371424527117</v>
      </c>
      <c r="M18" s="85">
        <v>95.047957874070846</v>
      </c>
      <c r="O18" s="285"/>
      <c r="P18" s="285">
        <v>5</v>
      </c>
      <c r="Q18" s="289">
        <f t="shared" si="0"/>
        <v>95.962293407076871</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row>
    <row r="19" spans="1:51" ht="16.5" customHeight="1" x14ac:dyDescent="0.55000000000000004">
      <c r="A19" s="88">
        <v>2007</v>
      </c>
      <c r="B19" s="192">
        <v>94.104648398211367</v>
      </c>
      <c r="C19" s="14">
        <v>106.42565736473151</v>
      </c>
      <c r="D19" s="14">
        <v>114.70529886372056</v>
      </c>
      <c r="E19" s="14">
        <v>92.941020978769458</v>
      </c>
      <c r="F19" s="14">
        <v>88.880058809583574</v>
      </c>
      <c r="G19" s="14">
        <v>104.14469045074911</v>
      </c>
      <c r="H19" s="14">
        <v>105.69530155872991</v>
      </c>
      <c r="I19" s="14">
        <v>79.756598497017777</v>
      </c>
      <c r="J19" s="14">
        <v>105.84244769619578</v>
      </c>
      <c r="K19" s="14">
        <v>106.80271301343363</v>
      </c>
      <c r="L19" s="14">
        <v>105.41968950282283</v>
      </c>
      <c r="M19" s="85">
        <v>95.281874866034428</v>
      </c>
      <c r="O19" s="285"/>
      <c r="P19" s="285">
        <v>6</v>
      </c>
      <c r="Q19" s="289">
        <f t="shared" si="0"/>
        <v>105.41456454783624</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row>
    <row r="20" spans="1:51" ht="16.5" customHeight="1" x14ac:dyDescent="0.55000000000000004">
      <c r="A20" s="88">
        <v>2008</v>
      </c>
      <c r="B20" s="192">
        <v>95.140917539464567</v>
      </c>
      <c r="C20" s="14">
        <v>106.52337853365111</v>
      </c>
      <c r="D20" s="14">
        <v>114.81062248740108</v>
      </c>
      <c r="E20" s="14">
        <v>93.30292434721234</v>
      </c>
      <c r="F20" s="14">
        <v>89.381246600040384</v>
      </c>
      <c r="G20" s="14">
        <v>105.15687243367688</v>
      </c>
      <c r="H20" s="14">
        <v>106.12051791509096</v>
      </c>
      <c r="I20" s="14">
        <v>80.331743808071749</v>
      </c>
      <c r="J20" s="14">
        <v>105.97021797490594</v>
      </c>
      <c r="K20" s="14">
        <v>105.91143963387717</v>
      </c>
      <c r="L20" s="14">
        <v>103.82386182857283</v>
      </c>
      <c r="M20" s="85">
        <v>93.526256898034973</v>
      </c>
      <c r="O20" s="285"/>
      <c r="P20" s="285">
        <v>7</v>
      </c>
      <c r="Q20" s="289">
        <f t="shared" si="0"/>
        <v>107.87404938090135</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row>
    <row r="21" spans="1:51" ht="16.5" customHeight="1" x14ac:dyDescent="0.55000000000000004">
      <c r="A21" s="88">
        <v>2009</v>
      </c>
      <c r="B21" s="192">
        <v>93.209799936211184</v>
      </c>
      <c r="C21" s="14">
        <v>104.36122604695653</v>
      </c>
      <c r="D21" s="14">
        <v>112.48026011693169</v>
      </c>
      <c r="E21" s="14">
        <v>91.604310270717164</v>
      </c>
      <c r="F21" s="14">
        <v>87.896668927862819</v>
      </c>
      <c r="G21" s="14">
        <v>104.73752063215019</v>
      </c>
      <c r="H21" s="14">
        <v>106.1790161982159</v>
      </c>
      <c r="I21" s="14">
        <v>81.423602361018411</v>
      </c>
      <c r="J21" s="14">
        <v>107.66203845238981</v>
      </c>
      <c r="K21" s="14">
        <v>107.54251410449693</v>
      </c>
      <c r="L21" s="14">
        <v>106.89431557205859</v>
      </c>
      <c r="M21" s="85">
        <v>96.008727380990507</v>
      </c>
      <c r="O21" s="285"/>
      <c r="P21" s="285">
        <v>8</v>
      </c>
      <c r="Q21" s="289">
        <f t="shared" si="0"/>
        <v>77.916060432610479</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row>
    <row r="22" spans="1:51" ht="16.5" customHeight="1" x14ac:dyDescent="0.55000000000000004">
      <c r="A22" s="88">
        <v>2010</v>
      </c>
      <c r="B22" s="192">
        <v>92.830457527734126</v>
      </c>
      <c r="C22" s="14">
        <v>103.9592433764406</v>
      </c>
      <c r="D22" s="14">
        <v>112.88081856833334</v>
      </c>
      <c r="E22" s="14">
        <v>91.811821619112763</v>
      </c>
      <c r="F22" s="14">
        <v>88.341335780570716</v>
      </c>
      <c r="G22" s="14">
        <v>104.99975075489114</v>
      </c>
      <c r="H22" s="14">
        <v>106.06484886621938</v>
      </c>
      <c r="I22" s="14">
        <v>82.328126594329689</v>
      </c>
      <c r="J22" s="14">
        <v>107.9933040994343</v>
      </c>
      <c r="K22" s="14">
        <v>105.9449742066498</v>
      </c>
      <c r="L22" s="14">
        <v>106.83566650398379</v>
      </c>
      <c r="M22" s="85">
        <v>96.009652102300478</v>
      </c>
      <c r="O22" s="285"/>
      <c r="P22" s="285">
        <v>9</v>
      </c>
      <c r="Q22" s="289">
        <f t="shared" si="0"/>
        <v>104.11975352746596</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row>
    <row r="23" spans="1:51" ht="16.5" customHeight="1" x14ac:dyDescent="0.55000000000000004">
      <c r="A23" s="88">
        <v>2011</v>
      </c>
      <c r="B23" s="192">
        <v>91.660018374366174</v>
      </c>
      <c r="C23" s="14">
        <v>102.54148165637389</v>
      </c>
      <c r="D23" s="14">
        <v>110.06636423247883</v>
      </c>
      <c r="E23" s="14">
        <v>89.522680003062305</v>
      </c>
      <c r="F23" s="14">
        <v>87.915083151686218</v>
      </c>
      <c r="G23" s="14">
        <v>105.0493750586957</v>
      </c>
      <c r="H23" s="14">
        <v>106.60040789188146</v>
      </c>
      <c r="I23" s="14">
        <v>84.337395898915986</v>
      </c>
      <c r="J23" s="14">
        <v>109.09887137332366</v>
      </c>
      <c r="K23" s="14">
        <v>108.15175994863021</v>
      </c>
      <c r="L23" s="14">
        <v>107.55543929648488</v>
      </c>
      <c r="M23" s="85">
        <v>97.501123114100764</v>
      </c>
      <c r="O23" s="285"/>
      <c r="P23" s="285">
        <v>10</v>
      </c>
      <c r="Q23" s="289">
        <f t="shared" si="0"/>
        <v>105.73503942750253</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row>
    <row r="24" spans="1:51" ht="16.5" customHeight="1" x14ac:dyDescent="0.55000000000000004">
      <c r="A24" s="88">
        <v>2012</v>
      </c>
      <c r="B24" s="192">
        <v>92.531472374508041</v>
      </c>
      <c r="C24" s="14">
        <v>102.79909597634524</v>
      </c>
      <c r="D24" s="14">
        <v>109.65759330519771</v>
      </c>
      <c r="E24" s="14">
        <v>89.593165723829188</v>
      </c>
      <c r="F24" s="14">
        <v>88.098039364307596</v>
      </c>
      <c r="G24" s="14">
        <v>104.43567171122959</v>
      </c>
      <c r="H24" s="14">
        <v>106.8417476639427</v>
      </c>
      <c r="I24" s="14">
        <v>84.645313580709654</v>
      </c>
      <c r="J24" s="14">
        <v>109.23240130561717</v>
      </c>
      <c r="K24" s="14">
        <v>108.20031748381416</v>
      </c>
      <c r="L24" s="14">
        <v>106.99637809431931</v>
      </c>
      <c r="M24" s="85">
        <v>96.968803416179668</v>
      </c>
      <c r="O24" s="285"/>
      <c r="P24" s="285">
        <v>11</v>
      </c>
      <c r="Q24" s="289">
        <f t="shared" si="0"/>
        <v>102.40467683885971</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row>
    <row r="25" spans="1:51" ht="16.5" customHeight="1" thickBot="1" x14ac:dyDescent="0.6">
      <c r="A25" s="88">
        <v>2013</v>
      </c>
      <c r="B25" s="192">
        <v>92.501441645521894</v>
      </c>
      <c r="C25" s="14">
        <v>102.15827497972953</v>
      </c>
      <c r="D25" s="14">
        <v>108.51818983742734</v>
      </c>
      <c r="E25" s="14">
        <v>89.97831028834409</v>
      </c>
      <c r="F25" s="14">
        <v>88.502957893742888</v>
      </c>
      <c r="G25" s="14">
        <v>104.14292142198789</v>
      </c>
      <c r="H25" s="14">
        <v>107.18911401906401</v>
      </c>
      <c r="I25" s="14">
        <v>84.285259634485271</v>
      </c>
      <c r="J25" s="14">
        <v>109.92576154283599</v>
      </c>
      <c r="K25" s="14">
        <v>108.2714280331647</v>
      </c>
      <c r="L25" s="14">
        <v>106.9875876762076</v>
      </c>
      <c r="M25" s="85">
        <v>97.538753027489037</v>
      </c>
      <c r="O25" s="286"/>
      <c r="P25" s="286">
        <v>12</v>
      </c>
      <c r="Q25" s="290">
        <f t="shared" si="0"/>
        <v>96.988253450526116</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row>
    <row r="26" spans="1:51" ht="16.5" customHeight="1" x14ac:dyDescent="0.55000000000000004">
      <c r="A26" s="88">
        <v>2014</v>
      </c>
      <c r="B26" s="192">
        <v>94.173112594840234</v>
      </c>
      <c r="C26" s="14">
        <v>102.79151098836388</v>
      </c>
      <c r="D26" s="14">
        <v>109.24947468122362</v>
      </c>
      <c r="E26" s="14">
        <v>90.538582028524687</v>
      </c>
      <c r="F26" s="14">
        <v>88.842981229003726</v>
      </c>
      <c r="G26" s="14">
        <v>104.7416555986573</v>
      </c>
      <c r="H26" s="14">
        <v>107.2807657029438</v>
      </c>
      <c r="I26" s="14">
        <v>83.687910286564389</v>
      </c>
      <c r="J26" s="14">
        <v>109.6859136515632</v>
      </c>
      <c r="K26" s="14">
        <v>107.26710852265701</v>
      </c>
      <c r="L26" s="14">
        <v>104.92640569330455</v>
      </c>
      <c r="M26" s="85">
        <v>96.81457902235347</v>
      </c>
      <c r="O26" s="283">
        <v>1992</v>
      </c>
      <c r="P26" s="283">
        <v>1</v>
      </c>
      <c r="Q26" s="291">
        <f t="shared" ref="Q26:Q37" si="1">S2</f>
        <v>92.812585497840828</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row>
    <row r="27" spans="1:51" ht="16.5" customHeight="1" x14ac:dyDescent="0.55000000000000004">
      <c r="A27" s="88">
        <v>2015</v>
      </c>
      <c r="B27" s="192">
        <v>93.855436992117163</v>
      </c>
      <c r="C27" s="14">
        <v>102.68877299769575</v>
      </c>
      <c r="D27" s="14">
        <v>109.41419741380388</v>
      </c>
      <c r="E27" s="14">
        <v>90.501744058124217</v>
      </c>
      <c r="F27" s="14">
        <v>88.068025879687539</v>
      </c>
      <c r="G27" s="14">
        <v>105.26362145468808</v>
      </c>
      <c r="H27" s="14">
        <v>107.73669745653909</v>
      </c>
      <c r="I27" s="14">
        <v>83.671495709001263</v>
      </c>
      <c r="J27" s="14">
        <v>109.76667757847927</v>
      </c>
      <c r="K27" s="14">
        <v>106.91380513107131</v>
      </c>
      <c r="L27" s="14">
        <v>105.06359993641995</v>
      </c>
      <c r="M27" s="85">
        <v>97.055925392372387</v>
      </c>
      <c r="O27" s="285"/>
      <c r="P27" s="285">
        <v>2</v>
      </c>
      <c r="Q27" s="289">
        <f t="shared" si="1"/>
        <v>100.76370833206818</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row>
    <row r="28" spans="1:51" ht="16.5" customHeight="1" x14ac:dyDescent="0.55000000000000004">
      <c r="A28" s="88">
        <v>2016</v>
      </c>
      <c r="B28" s="192">
        <v>93.991126043512025</v>
      </c>
      <c r="C28" s="14">
        <v>102.05910427414109</v>
      </c>
      <c r="D28" s="14">
        <v>109.15379038252971</v>
      </c>
      <c r="E28" s="14">
        <v>89.146570119318611</v>
      </c>
      <c r="F28" s="14">
        <v>88.069075736202151</v>
      </c>
      <c r="G28" s="14">
        <v>105.09321436854258</v>
      </c>
      <c r="H28" s="14">
        <v>107.74791121644562</v>
      </c>
      <c r="I28" s="14">
        <v>84.264951269625996</v>
      </c>
      <c r="J28" s="14">
        <v>109.70884217290725</v>
      </c>
      <c r="K28" s="14">
        <v>106.95582247580099</v>
      </c>
      <c r="L28" s="14">
        <v>105.67140909380409</v>
      </c>
      <c r="M28" s="85">
        <v>98.138182847170029</v>
      </c>
      <c r="O28" s="285"/>
      <c r="P28" s="285">
        <v>3</v>
      </c>
      <c r="Q28" s="289">
        <f t="shared" si="1"/>
        <v>109.6529369899371</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row>
    <row r="29" spans="1:51" ht="16.5" customHeight="1" x14ac:dyDescent="0.55000000000000004">
      <c r="A29" s="88">
        <v>2017</v>
      </c>
      <c r="B29" s="192">
        <v>93.933565791069768</v>
      </c>
      <c r="C29" s="14">
        <v>101.7944755363616</v>
      </c>
      <c r="D29" s="14">
        <v>109.03033605366474</v>
      </c>
      <c r="E29" s="14">
        <v>88.763549943037958</v>
      </c>
      <c r="F29" s="14">
        <v>87.959750198228974</v>
      </c>
      <c r="G29" s="14">
        <v>105.24219743371066</v>
      </c>
      <c r="H29" s="14">
        <v>107.75130185106879</v>
      </c>
      <c r="I29" s="14">
        <v>84.941252874297788</v>
      </c>
      <c r="J29" s="14">
        <v>109.33931238767506</v>
      </c>
      <c r="K29" s="14">
        <v>107.51267636003465</v>
      </c>
      <c r="L29" s="14">
        <v>105.57490264044792</v>
      </c>
      <c r="M29" s="85">
        <v>98.156678930402222</v>
      </c>
      <c r="O29" s="285"/>
      <c r="P29" s="285">
        <v>4</v>
      </c>
      <c r="Q29" s="289">
        <f t="shared" si="1"/>
        <v>101.40877202865637</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row>
    <row r="30" spans="1:51" ht="16.5" customHeight="1" x14ac:dyDescent="0.55000000000000004">
      <c r="A30" s="88">
        <v>2018</v>
      </c>
      <c r="B30" s="192">
        <v>94.429682483602164</v>
      </c>
      <c r="C30" s="14">
        <v>102.33211017309516</v>
      </c>
      <c r="D30" s="14">
        <v>109.3602526465251</v>
      </c>
      <c r="E30" s="14">
        <v>89.154854149594343</v>
      </c>
      <c r="F30" s="14">
        <v>88.347510943290459</v>
      </c>
      <c r="G30" s="14">
        <v>104.8321911725409</v>
      </c>
      <c r="H30" s="14">
        <v>107.46487227523112</v>
      </c>
      <c r="I30" s="14">
        <v>85.079537095410743</v>
      </c>
      <c r="J30" s="14">
        <v>108.74160231345941</v>
      </c>
      <c r="K30" s="14">
        <v>107.66757084455026</v>
      </c>
      <c r="L30" s="14">
        <v>105.19765617609889</v>
      </c>
      <c r="M30" s="85">
        <v>97.392159726601406</v>
      </c>
      <c r="O30" s="285"/>
      <c r="P30" s="285">
        <v>5</v>
      </c>
      <c r="Q30" s="289">
        <f t="shared" si="1"/>
        <v>95.098841277498408</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row>
    <row r="31" spans="1:51" ht="16.5" customHeight="1" x14ac:dyDescent="0.55000000000000004">
      <c r="A31" s="88">
        <v>2019</v>
      </c>
      <c r="B31" s="192">
        <v>94.698157522802376</v>
      </c>
      <c r="C31" s="14">
        <v>102.60301603297749</v>
      </c>
      <c r="D31" s="14">
        <v>109.3046652841128</v>
      </c>
      <c r="E31" s="14">
        <v>90.004179141046123</v>
      </c>
      <c r="F31" s="14">
        <v>88.973913109975328</v>
      </c>
      <c r="G31" s="14">
        <v>105.04404982957929</v>
      </c>
      <c r="H31" s="14">
        <v>109.37434189506952</v>
      </c>
      <c r="I31" s="14">
        <v>84.831427089689797</v>
      </c>
      <c r="J31" s="14">
        <v>108.78998011342652</v>
      </c>
      <c r="K31" s="14">
        <v>106.05242236010696</v>
      </c>
      <c r="L31" s="14">
        <v>104.01240391039089</v>
      </c>
      <c r="M31" s="85">
        <v>96.311443710822843</v>
      </c>
      <c r="O31" s="285"/>
      <c r="P31" s="285">
        <v>6</v>
      </c>
      <c r="Q31" s="289">
        <f t="shared" si="1"/>
        <v>105.29585395601802</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row>
    <row r="32" spans="1:51" ht="16.5" customHeight="1" x14ac:dyDescent="0.55000000000000004">
      <c r="A32" s="88">
        <v>2020</v>
      </c>
      <c r="B32" s="192">
        <v>93.35969654930733</v>
      </c>
      <c r="C32" s="14">
        <v>100.11719482509864</v>
      </c>
      <c r="D32" s="14">
        <v>107.2915458336755</v>
      </c>
      <c r="E32" s="14">
        <v>86.956357133024255</v>
      </c>
      <c r="F32" s="14">
        <v>85.21515872552753</v>
      </c>
      <c r="G32" s="14">
        <v>104.12074434971416</v>
      </c>
      <c r="H32" s="14">
        <v>109.31911064893436</v>
      </c>
      <c r="I32" s="14">
        <v>85.931816083478296</v>
      </c>
      <c r="J32" s="14">
        <v>111.11827130860351</v>
      </c>
      <c r="K32" s="14">
        <v>109.12119302256703</v>
      </c>
      <c r="L32" s="14">
        <v>107.40509464493782</v>
      </c>
      <c r="M32" s="85">
        <v>100.0438168751317</v>
      </c>
      <c r="O32" s="285"/>
      <c r="P32" s="285">
        <v>7</v>
      </c>
      <c r="Q32" s="289">
        <f t="shared" si="1"/>
        <v>107.7522719243934</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row>
    <row r="33" spans="1:51" ht="16.5" customHeight="1" x14ac:dyDescent="0.55000000000000004">
      <c r="A33" s="88">
        <v>2021</v>
      </c>
      <c r="B33" s="192">
        <v>97.707583488418237</v>
      </c>
      <c r="C33" s="14">
        <v>104.89741469278371</v>
      </c>
      <c r="D33" s="14">
        <v>112.5868760104417</v>
      </c>
      <c r="E33" s="14">
        <v>90.27119601485991</v>
      </c>
      <c r="F33" s="14">
        <v>84.126982182460182</v>
      </c>
      <c r="G33" s="14">
        <v>104.54523666539227</v>
      </c>
      <c r="H33" s="14">
        <v>108.56884209694427</v>
      </c>
      <c r="I33" s="14">
        <v>84.723507226634254</v>
      </c>
      <c r="J33" s="14">
        <v>106.01750596697629</v>
      </c>
      <c r="K33" s="14">
        <v>105.4028602628233</v>
      </c>
      <c r="L33" s="14">
        <v>104.08731905484832</v>
      </c>
      <c r="M33" s="85">
        <v>97.064676337417481</v>
      </c>
      <c r="O33" s="285"/>
      <c r="P33" s="285">
        <v>8</v>
      </c>
      <c r="Q33" s="289">
        <f t="shared" si="1"/>
        <v>77.989974757369637</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1" ht="16.5" customHeight="1" x14ac:dyDescent="0.55000000000000004">
      <c r="A34" s="88">
        <v>2022</v>
      </c>
      <c r="B34" s="192">
        <v>97.108455638050856</v>
      </c>
      <c r="C34" s="14">
        <v>104.86572668917044</v>
      </c>
      <c r="D34" s="14">
        <v>111.65763038818011</v>
      </c>
      <c r="E34" s="14">
        <v>89.916957518576453</v>
      </c>
      <c r="F34" s="14">
        <v>81.740546915261177</v>
      </c>
      <c r="G34" s="14">
        <v>104.62279461103616</v>
      </c>
      <c r="H34" s="14">
        <v>109.07438666321563</v>
      </c>
      <c r="I34" s="14">
        <v>85.508958089945551</v>
      </c>
      <c r="J34" s="14">
        <v>106.55271275699491</v>
      </c>
      <c r="K34" s="14">
        <v>105.93496414496535</v>
      </c>
      <c r="L34" s="14">
        <v>105.27549604816616</v>
      </c>
      <c r="M34" s="85">
        <v>97.741370536436989</v>
      </c>
      <c r="O34" s="285"/>
      <c r="P34" s="285">
        <v>9</v>
      </c>
      <c r="Q34" s="289">
        <f t="shared" si="1"/>
        <v>104.13976288425074</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row>
    <row r="35" spans="1:51" ht="16.5" customHeight="1" x14ac:dyDescent="0.55000000000000004">
      <c r="A35" s="88">
        <v>2023</v>
      </c>
      <c r="B35" s="192">
        <v>96.684674930478494</v>
      </c>
      <c r="C35" s="14">
        <v>105.41471964078214</v>
      </c>
      <c r="D35" s="14">
        <v>113.93601392710104</v>
      </c>
      <c r="E35" s="14">
        <v>93.216142278505103</v>
      </c>
      <c r="F35" s="14">
        <v>83.46260044378765</v>
      </c>
      <c r="G35" s="14">
        <v>104.38508950301095</v>
      </c>
      <c r="H35" s="14">
        <v>108.33471867686804</v>
      </c>
      <c r="I35" s="14">
        <v>83.822281239663383</v>
      </c>
      <c r="J35" s="14">
        <v>105.47292211265278</v>
      </c>
      <c r="K35" s="14">
        <v>104.17099164804057</v>
      </c>
      <c r="L35" s="14">
        <v>104.97377092329108</v>
      </c>
      <c r="M35" s="85">
        <v>96.126074675818757</v>
      </c>
      <c r="O35" s="285"/>
      <c r="P35" s="285">
        <v>10</v>
      </c>
      <c r="Q35" s="289">
        <f t="shared" si="1"/>
        <v>105.1379414423607</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row>
    <row r="36" spans="1:51" ht="16.5" customHeight="1" thickBot="1" x14ac:dyDescent="0.6">
      <c r="A36" s="89">
        <v>2024</v>
      </c>
      <c r="B36" s="193">
        <v>95.027167864357423</v>
      </c>
      <c r="C36" s="125">
        <v>103.25744528850272</v>
      </c>
      <c r="D36" s="125">
        <v>112.09964363948605</v>
      </c>
      <c r="E36" s="125">
        <v>92.709402791831948</v>
      </c>
      <c r="F36" s="125">
        <v>83.408563773964389</v>
      </c>
      <c r="G36" s="125">
        <v>103.65656749506785</v>
      </c>
      <c r="H36" s="125">
        <v>108.79665240676992</v>
      </c>
      <c r="I36" s="125">
        <v>82.670664345905394</v>
      </c>
      <c r="J36" s="125">
        <v>107.23932871611815</v>
      </c>
      <c r="K36" s="125">
        <v>106.47612999967255</v>
      </c>
      <c r="L36" s="125">
        <v>106.89791308322837</v>
      </c>
      <c r="M36" s="90">
        <v>97.760520595095002</v>
      </c>
      <c r="O36" s="285"/>
      <c r="P36" s="285">
        <v>11</v>
      </c>
      <c r="Q36" s="289">
        <f t="shared" si="1"/>
        <v>103.23560473701856</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row>
    <row r="37" spans="1:51" ht="16.5" customHeight="1" thickBot="1" x14ac:dyDescent="0.6">
      <c r="O37" s="286"/>
      <c r="P37" s="286">
        <v>12</v>
      </c>
      <c r="Q37" s="290">
        <f t="shared" si="1"/>
        <v>96.711746172588164</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row>
    <row r="38" spans="1:51" ht="16.5" customHeight="1" x14ac:dyDescent="0.55000000000000004">
      <c r="O38" s="283">
        <v>1993</v>
      </c>
      <c r="P38" s="283">
        <v>1</v>
      </c>
      <c r="Q38" s="291">
        <f t="shared" ref="Q38:Q49" si="2">T2</f>
        <v>92.260102115997327</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row>
    <row r="39" spans="1:51" ht="16.5" customHeight="1" x14ac:dyDescent="0.55000000000000004">
      <c r="O39" s="285"/>
      <c r="P39" s="285">
        <v>2</v>
      </c>
      <c r="Q39" s="289">
        <f t="shared" si="2"/>
        <v>101.41351668205114</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row>
    <row r="40" spans="1:51" ht="16.5" customHeight="1" x14ac:dyDescent="0.55000000000000004">
      <c r="O40" s="285"/>
      <c r="P40" s="285">
        <v>3</v>
      </c>
      <c r="Q40" s="289">
        <f t="shared" si="2"/>
        <v>110.40081883063139</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row>
    <row r="41" spans="1:51" ht="16.5" customHeight="1" x14ac:dyDescent="0.55000000000000004">
      <c r="O41" s="285"/>
      <c r="P41" s="285">
        <v>4</v>
      </c>
      <c r="Q41" s="289">
        <f t="shared" si="2"/>
        <v>100.63217237875686</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row>
    <row r="42" spans="1:51" ht="16.5" customHeight="1" x14ac:dyDescent="0.55000000000000004">
      <c r="O42" s="285"/>
      <c r="P42" s="285">
        <v>5</v>
      </c>
      <c r="Q42" s="289">
        <f t="shared" si="2"/>
        <v>94.593840471729038</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row>
    <row r="43" spans="1:51" ht="16.5" customHeight="1" x14ac:dyDescent="0.55000000000000004">
      <c r="O43" s="285"/>
      <c r="P43" s="285">
        <v>6</v>
      </c>
      <c r="Q43" s="289">
        <f t="shared" si="2"/>
        <v>105.02119239637207</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row>
    <row r="44" spans="1:51" ht="16.5" customHeight="1" x14ac:dyDescent="0.55000000000000004">
      <c r="O44" s="285"/>
      <c r="P44" s="285">
        <v>7</v>
      </c>
      <c r="Q44" s="289">
        <f t="shared" si="2"/>
        <v>107.93862352111228</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row>
    <row r="45" spans="1:51" ht="16.5" customHeight="1" x14ac:dyDescent="0.55000000000000004">
      <c r="O45" s="285"/>
      <c r="P45" s="285">
        <v>8</v>
      </c>
      <c r="Q45" s="289">
        <f t="shared" si="2"/>
        <v>78.889688382900331</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1" ht="16.5" customHeight="1" x14ac:dyDescent="0.55000000000000004">
      <c r="O46" s="285"/>
      <c r="P46" s="285">
        <v>9</v>
      </c>
      <c r="Q46" s="289">
        <f t="shared" si="2"/>
        <v>104.5923599914627</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row>
    <row r="47" spans="1:51" ht="16.5" customHeight="1" x14ac:dyDescent="0.55000000000000004">
      <c r="O47" s="285"/>
      <c r="P47" s="285">
        <v>10</v>
      </c>
      <c r="Q47" s="289">
        <f t="shared" si="2"/>
        <v>104.56207849724332</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row>
    <row r="48" spans="1:51" ht="16.5" customHeight="1" x14ac:dyDescent="0.55000000000000004">
      <c r="O48" s="285"/>
      <c r="P48" s="285">
        <v>11</v>
      </c>
      <c r="Q48" s="289">
        <f t="shared" si="2"/>
        <v>103.43735344717885</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row>
    <row r="49" spans="15:51" ht="16.5" customHeight="1" thickBot="1" x14ac:dyDescent="0.6">
      <c r="O49" s="286"/>
      <c r="P49" s="286">
        <v>12</v>
      </c>
      <c r="Q49" s="290">
        <f t="shared" si="2"/>
        <v>96.258253284564361</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row>
    <row r="50" spans="15:51" ht="16.5" customHeight="1" x14ac:dyDescent="0.55000000000000004">
      <c r="O50" s="283">
        <v>1994</v>
      </c>
      <c r="P50" s="283">
        <v>1</v>
      </c>
      <c r="Q50" s="291">
        <f t="shared" ref="Q50:Q61" si="3">U2</f>
        <v>92.887589092937361</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row>
    <row r="51" spans="15:51" ht="16.5" customHeight="1" x14ac:dyDescent="0.55000000000000004">
      <c r="O51" s="285"/>
      <c r="P51" s="285">
        <v>2</v>
      </c>
      <c r="Q51" s="289">
        <f t="shared" si="3"/>
        <v>102.31566356507278</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row>
    <row r="52" spans="15:51" ht="16.5" customHeight="1" x14ac:dyDescent="0.55000000000000004">
      <c r="O52" s="285"/>
      <c r="P52" s="285">
        <v>3</v>
      </c>
      <c r="Q52" s="289">
        <f t="shared" si="3"/>
        <v>111.71384583750937</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row>
    <row r="53" spans="15:51" ht="16.5" customHeight="1" x14ac:dyDescent="0.55000000000000004">
      <c r="O53" s="285"/>
      <c r="P53" s="285">
        <v>4</v>
      </c>
      <c r="Q53" s="289">
        <f t="shared" si="3"/>
        <v>99.955846191729492</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row>
    <row r="54" spans="15:51" ht="16.5" customHeight="1" x14ac:dyDescent="0.55000000000000004">
      <c r="O54" s="285"/>
      <c r="P54" s="285">
        <v>5</v>
      </c>
      <c r="Q54" s="289">
        <f t="shared" si="3"/>
        <v>93.627294878698777</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row>
    <row r="55" spans="15:51" ht="16.5" customHeight="1" x14ac:dyDescent="0.55000000000000004">
      <c r="O55" s="285"/>
      <c r="P55" s="285">
        <v>6</v>
      </c>
      <c r="Q55" s="289">
        <f t="shared" si="3"/>
        <v>104.66145745600076</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row>
    <row r="56" spans="15:51" ht="16.5" customHeight="1" x14ac:dyDescent="0.55000000000000004">
      <c r="O56" s="285"/>
      <c r="P56" s="285">
        <v>7</v>
      </c>
      <c r="Q56" s="289">
        <f t="shared" si="3"/>
        <v>107.11101615357693</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row>
    <row r="57" spans="15:51" ht="16.5" customHeight="1" x14ac:dyDescent="0.55000000000000004">
      <c r="O57" s="285"/>
      <c r="P57" s="285">
        <v>8</v>
      </c>
      <c r="Q57" s="289">
        <f t="shared" si="3"/>
        <v>79.055684802383468</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row>
    <row r="58" spans="15:51" ht="16.5" customHeight="1" x14ac:dyDescent="0.55000000000000004">
      <c r="O58" s="285"/>
      <c r="P58" s="285">
        <v>9</v>
      </c>
      <c r="Q58" s="289">
        <f t="shared" si="3"/>
        <v>104.42368889421239</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row>
    <row r="59" spans="15:51" ht="16.5" customHeight="1" x14ac:dyDescent="0.55000000000000004">
      <c r="O59" s="285"/>
      <c r="P59" s="285">
        <v>10</v>
      </c>
      <c r="Q59" s="289">
        <f t="shared" si="3"/>
        <v>104.3766183292786</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row>
    <row r="60" spans="15:51" ht="16.5" customHeight="1" x14ac:dyDescent="0.55000000000000004">
      <c r="O60" s="285"/>
      <c r="P60" s="285">
        <v>11</v>
      </c>
      <c r="Q60" s="289">
        <f t="shared" si="3"/>
        <v>103.54752205541814</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row>
    <row r="61" spans="15:51" ht="16.5" customHeight="1" thickBot="1" x14ac:dyDescent="0.6">
      <c r="O61" s="286"/>
      <c r="P61" s="286">
        <v>12</v>
      </c>
      <c r="Q61" s="290">
        <f t="shared" si="3"/>
        <v>96.323772743182033</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row>
    <row r="62" spans="15:51" ht="16.5" customHeight="1" x14ac:dyDescent="0.55000000000000004">
      <c r="O62" s="283">
        <v>1995</v>
      </c>
      <c r="P62" s="283">
        <v>1</v>
      </c>
      <c r="Q62" s="291">
        <f t="shared" ref="Q62:Q73" si="4">V2</f>
        <v>93.36139559712619</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row>
    <row r="63" spans="15:51" ht="16.5" customHeight="1" x14ac:dyDescent="0.55000000000000004">
      <c r="O63" s="285"/>
      <c r="P63" s="285">
        <v>2</v>
      </c>
      <c r="Q63" s="289">
        <f t="shared" si="4"/>
        <v>103.60696673721171</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row>
    <row r="64" spans="15:51" ht="16.5" customHeight="1" x14ac:dyDescent="0.55000000000000004">
      <c r="O64" s="285"/>
      <c r="P64" s="285">
        <v>3</v>
      </c>
      <c r="Q64" s="289">
        <f t="shared" si="4"/>
        <v>112.98846344351965</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row>
    <row r="65" spans="15:51" ht="16.5" customHeight="1" x14ac:dyDescent="0.55000000000000004">
      <c r="O65" s="285"/>
      <c r="P65" s="285">
        <v>4</v>
      </c>
      <c r="Q65" s="289">
        <f t="shared" si="4"/>
        <v>100.30217176461532</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row>
    <row r="66" spans="15:51" ht="16.5" customHeight="1" x14ac:dyDescent="0.55000000000000004">
      <c r="O66" s="285"/>
      <c r="P66" s="285">
        <v>5</v>
      </c>
      <c r="Q66" s="289">
        <f t="shared" si="4"/>
        <v>92.756402828138164</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row>
    <row r="67" spans="15:51" ht="16.5" customHeight="1" x14ac:dyDescent="0.55000000000000004">
      <c r="O67" s="285"/>
      <c r="P67" s="285">
        <v>6</v>
      </c>
      <c r="Q67" s="289">
        <f t="shared" si="4"/>
        <v>104.45422000802297</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row>
    <row r="68" spans="15:51" ht="16.5" customHeight="1" x14ac:dyDescent="0.55000000000000004">
      <c r="O68" s="285"/>
      <c r="P68" s="285">
        <v>7</v>
      </c>
      <c r="Q68" s="289">
        <f t="shared" si="4"/>
        <v>106.46674068109616</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row>
    <row r="69" spans="15:51" ht="16.5" customHeight="1" x14ac:dyDescent="0.55000000000000004">
      <c r="O69" s="285"/>
      <c r="P69" s="285">
        <v>8</v>
      </c>
      <c r="Q69" s="289">
        <f t="shared" si="4"/>
        <v>79.143458546515873</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row>
    <row r="70" spans="15:51" ht="16.5" customHeight="1" x14ac:dyDescent="0.55000000000000004">
      <c r="O70" s="285"/>
      <c r="P70" s="285">
        <v>9</v>
      </c>
      <c r="Q70" s="289">
        <f t="shared" si="4"/>
        <v>103.65511635864941</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row>
    <row r="71" spans="15:51" ht="16.5" customHeight="1" x14ac:dyDescent="0.55000000000000004">
      <c r="O71" s="285"/>
      <c r="P71" s="285">
        <v>10</v>
      </c>
      <c r="Q71" s="289">
        <f t="shared" si="4"/>
        <v>104.18575530595352</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row>
    <row r="72" spans="15:51" ht="16.5" customHeight="1" x14ac:dyDescent="0.55000000000000004">
      <c r="O72" s="285"/>
      <c r="P72" s="285">
        <v>11</v>
      </c>
      <c r="Q72" s="289">
        <f t="shared" si="4"/>
        <v>103.22387157177548</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row>
    <row r="73" spans="15:51" ht="16.5" customHeight="1" thickBot="1" x14ac:dyDescent="0.6">
      <c r="O73" s="286"/>
      <c r="P73" s="286">
        <v>12</v>
      </c>
      <c r="Q73" s="290">
        <f t="shared" si="4"/>
        <v>95.855437157375462</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row>
    <row r="74" spans="15:51" ht="16.5" customHeight="1" x14ac:dyDescent="0.55000000000000004">
      <c r="O74" s="283">
        <v>1996</v>
      </c>
      <c r="P74" s="283">
        <v>1</v>
      </c>
      <c r="Q74" s="289">
        <f t="shared" ref="Q74:Q85" si="5">W2</f>
        <v>92.728052991727111</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row>
    <row r="75" spans="15:51" ht="16.5" customHeight="1" x14ac:dyDescent="0.55000000000000004">
      <c r="O75" s="285"/>
      <c r="P75" s="285">
        <v>2</v>
      </c>
      <c r="Q75" s="289">
        <f t="shared" si="5"/>
        <v>103.82787930151096</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row>
    <row r="76" spans="15:51" ht="16.5" customHeight="1" x14ac:dyDescent="0.55000000000000004">
      <c r="O76" s="285"/>
      <c r="P76" s="285">
        <v>3</v>
      </c>
      <c r="Q76" s="289">
        <f t="shared" si="5"/>
        <v>113.06689736846393</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row>
    <row r="77" spans="15:51" ht="16.5" customHeight="1" x14ac:dyDescent="0.55000000000000004">
      <c r="O77" s="285"/>
      <c r="P77" s="285">
        <v>4</v>
      </c>
      <c r="Q77" s="289">
        <f t="shared" si="5"/>
        <v>98.860088377570221</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row>
    <row r="78" spans="15:51" ht="16.5" customHeight="1" x14ac:dyDescent="0.55000000000000004">
      <c r="O78" s="285"/>
      <c r="P78" s="285">
        <v>5</v>
      </c>
      <c r="Q78" s="289">
        <f t="shared" si="5"/>
        <v>91.272979211130973</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row>
    <row r="79" spans="15:51" ht="16.5" customHeight="1" x14ac:dyDescent="0.55000000000000004">
      <c r="O79" s="285"/>
      <c r="P79" s="285">
        <v>6</v>
      </c>
      <c r="Q79" s="289">
        <f t="shared" si="5"/>
        <v>103.28711960054675</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row>
    <row r="80" spans="15:51" ht="16.5" customHeight="1" x14ac:dyDescent="0.55000000000000004">
      <c r="O80" s="285"/>
      <c r="P80" s="285">
        <v>7</v>
      </c>
      <c r="Q80" s="289">
        <f t="shared" si="5"/>
        <v>106.92867492852167</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row>
    <row r="81" spans="15:51" ht="16.5" customHeight="1" x14ac:dyDescent="0.55000000000000004">
      <c r="O81" s="285"/>
      <c r="P81" s="285">
        <v>8</v>
      </c>
      <c r="Q81" s="289">
        <f t="shared" si="5"/>
        <v>78.711540740081048</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row>
    <row r="82" spans="15:51" ht="16.5" customHeight="1" x14ac:dyDescent="0.55000000000000004">
      <c r="O82" s="285"/>
      <c r="P82" s="285">
        <v>9</v>
      </c>
      <c r="Q82" s="289">
        <f t="shared" si="5"/>
        <v>105.12470648262932</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row>
    <row r="83" spans="15:51" ht="16.5" customHeight="1" x14ac:dyDescent="0.55000000000000004">
      <c r="O83" s="285"/>
      <c r="P83" s="285">
        <v>10</v>
      </c>
      <c r="Q83" s="289">
        <f t="shared" si="5"/>
        <v>105.45138667999611</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row>
    <row r="84" spans="15:51" ht="16.5" customHeight="1" x14ac:dyDescent="0.55000000000000004">
      <c r="O84" s="285"/>
      <c r="P84" s="285">
        <v>11</v>
      </c>
      <c r="Q84" s="289">
        <f t="shared" si="5"/>
        <v>104.25190322695022</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row>
    <row r="85" spans="15:51" ht="16.5" customHeight="1" thickBot="1" x14ac:dyDescent="0.6">
      <c r="O85" s="286"/>
      <c r="P85" s="286">
        <v>12</v>
      </c>
      <c r="Q85" s="289">
        <f t="shared" si="5"/>
        <v>96.488771090871595</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row>
    <row r="86" spans="15:51" ht="16.5" customHeight="1" x14ac:dyDescent="0.55000000000000004">
      <c r="O86" s="283">
        <v>1997</v>
      </c>
      <c r="P86" s="283">
        <v>1</v>
      </c>
      <c r="Q86" s="291">
        <f t="shared" ref="Q86:Q97" si="6">X2</f>
        <v>94.001576603646981</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row>
    <row r="87" spans="15:51" ht="16.5" customHeight="1" x14ac:dyDescent="0.55000000000000004">
      <c r="O87" s="285"/>
      <c r="P87" s="285">
        <v>2</v>
      </c>
      <c r="Q87" s="289">
        <f t="shared" si="6"/>
        <v>104.3980129272793</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row>
    <row r="88" spans="15:51" ht="16.5" customHeight="1" x14ac:dyDescent="0.55000000000000004">
      <c r="O88" s="285"/>
      <c r="P88" s="285">
        <v>3</v>
      </c>
      <c r="Q88" s="289">
        <f t="shared" si="6"/>
        <v>114.67538286656128</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row>
    <row r="89" spans="15:51" ht="16.5" customHeight="1" x14ac:dyDescent="0.55000000000000004">
      <c r="O89" s="285"/>
      <c r="P89" s="285">
        <v>4</v>
      </c>
      <c r="Q89" s="289">
        <f t="shared" si="6"/>
        <v>98.255436509484383</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row>
    <row r="90" spans="15:51" ht="16.5" customHeight="1" x14ac:dyDescent="0.55000000000000004">
      <c r="O90" s="285"/>
      <c r="P90" s="285">
        <v>5</v>
      </c>
      <c r="Q90" s="289">
        <f t="shared" si="6"/>
        <v>91.067250566561285</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row>
    <row r="91" spans="15:51" ht="16.5" customHeight="1" x14ac:dyDescent="0.55000000000000004">
      <c r="O91" s="285"/>
      <c r="P91" s="285">
        <v>6</v>
      </c>
      <c r="Q91" s="289">
        <f t="shared" si="6"/>
        <v>103.64656646939396</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row>
    <row r="92" spans="15:51" ht="16.5" customHeight="1" x14ac:dyDescent="0.55000000000000004">
      <c r="O92" s="285"/>
      <c r="P92" s="285">
        <v>7</v>
      </c>
      <c r="Q92" s="289">
        <f t="shared" si="6"/>
        <v>107.13438727010798</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row>
    <row r="93" spans="15:51" ht="16.5" customHeight="1" x14ac:dyDescent="0.55000000000000004">
      <c r="O93" s="285"/>
      <c r="P93" s="285">
        <v>8</v>
      </c>
      <c r="Q93" s="289">
        <f t="shared" si="6"/>
        <v>78.10863285722337</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row>
    <row r="94" spans="15:51" ht="16.5" customHeight="1" x14ac:dyDescent="0.55000000000000004">
      <c r="O94" s="285"/>
      <c r="P94" s="285">
        <v>9</v>
      </c>
      <c r="Q94" s="289">
        <f t="shared" si="6"/>
        <v>105.54899144517231</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row>
    <row r="95" spans="15:51" ht="16.5" customHeight="1" x14ac:dyDescent="0.55000000000000004">
      <c r="O95" s="285"/>
      <c r="P95" s="285">
        <v>10</v>
      </c>
      <c r="Q95" s="289">
        <f t="shared" si="6"/>
        <v>104.50748528729402</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row>
    <row r="96" spans="15:51" ht="16.5" customHeight="1" x14ac:dyDescent="0.55000000000000004">
      <c r="O96" s="285"/>
      <c r="P96" s="285">
        <v>11</v>
      </c>
      <c r="Q96" s="289">
        <f t="shared" si="6"/>
        <v>102.93378042773838</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row>
    <row r="97" spans="15:51" ht="16.5" customHeight="1" thickBot="1" x14ac:dyDescent="0.6">
      <c r="O97" s="286"/>
      <c r="P97" s="286">
        <v>12</v>
      </c>
      <c r="Q97" s="290">
        <f t="shared" si="6"/>
        <v>95.722496769536676</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row>
    <row r="98" spans="15:51" ht="16.5" customHeight="1" x14ac:dyDescent="0.55000000000000004">
      <c r="O98" s="283">
        <v>1998</v>
      </c>
      <c r="P98" s="283">
        <v>1</v>
      </c>
      <c r="Q98" s="291">
        <f t="shared" ref="Q98:Q109" si="7">Y2</f>
        <v>93.684757223573044</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row>
    <row r="99" spans="15:51" ht="16.5" customHeight="1" x14ac:dyDescent="0.55000000000000004">
      <c r="O99" s="285"/>
      <c r="P99" s="285">
        <v>2</v>
      </c>
      <c r="Q99" s="289">
        <f t="shared" si="7"/>
        <v>104.55058380874027</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row>
    <row r="100" spans="15:51" ht="16.5" customHeight="1" x14ac:dyDescent="0.55000000000000004">
      <c r="O100" s="285"/>
      <c r="P100" s="285">
        <v>3</v>
      </c>
      <c r="Q100" s="289">
        <f t="shared" si="7"/>
        <v>114.86788709004557</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row>
    <row r="101" spans="15:51" ht="16.5" customHeight="1" x14ac:dyDescent="0.55000000000000004">
      <c r="O101" s="285"/>
      <c r="P101" s="285">
        <v>4</v>
      </c>
      <c r="Q101" s="289">
        <f t="shared" si="7"/>
        <v>96.946531561482161</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row>
    <row r="102" spans="15:51" ht="16.5" customHeight="1" x14ac:dyDescent="0.55000000000000004">
      <c r="O102" s="285"/>
      <c r="P102" s="285">
        <v>5</v>
      </c>
      <c r="Q102" s="289">
        <f t="shared" si="7"/>
        <v>89.759272819190755</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row>
    <row r="103" spans="15:51" ht="16.5" customHeight="1" x14ac:dyDescent="0.55000000000000004">
      <c r="O103" s="285"/>
      <c r="P103" s="285">
        <v>6</v>
      </c>
      <c r="Q103" s="289">
        <f t="shared" si="7"/>
        <v>103.79572336411248</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51" ht="16.5" customHeight="1" x14ac:dyDescent="0.55000000000000004">
      <c r="O104" s="285"/>
      <c r="P104" s="285">
        <v>7</v>
      </c>
      <c r="Q104" s="289">
        <f t="shared" si="7"/>
        <v>106.93875228739027</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51" ht="16.5" customHeight="1" x14ac:dyDescent="0.55000000000000004">
      <c r="O105" s="285"/>
      <c r="P105" s="285">
        <v>8</v>
      </c>
      <c r="Q105" s="289">
        <f t="shared" si="7"/>
        <v>77.935371180943918</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51" ht="16.5" customHeight="1" x14ac:dyDescent="0.55000000000000004">
      <c r="O106" s="285"/>
      <c r="P106" s="285">
        <v>9</v>
      </c>
      <c r="Q106" s="289">
        <f t="shared" si="7"/>
        <v>105.83223952673495</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51" ht="16.5" customHeight="1" x14ac:dyDescent="0.55000000000000004">
      <c r="O107" s="285"/>
      <c r="P107" s="285">
        <v>10</v>
      </c>
      <c r="Q107" s="289">
        <f t="shared" si="7"/>
        <v>105.48469293179699</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51" ht="16.5" customHeight="1" x14ac:dyDescent="0.55000000000000004">
      <c r="O108" s="285"/>
      <c r="P108" s="285">
        <v>11</v>
      </c>
      <c r="Q108" s="289">
        <f t="shared" si="7"/>
        <v>104.07425344440841</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51" ht="16.5" customHeight="1" thickBot="1" x14ac:dyDescent="0.6">
      <c r="O109" s="286"/>
      <c r="P109" s="286">
        <v>12</v>
      </c>
      <c r="Q109" s="290">
        <f t="shared" si="7"/>
        <v>96.129934761581296</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51" ht="16.5" customHeight="1" x14ac:dyDescent="0.55000000000000004">
      <c r="O110" s="283">
        <v>1999</v>
      </c>
      <c r="P110" s="283">
        <v>1</v>
      </c>
      <c r="Q110" s="291">
        <f t="shared" ref="Q110:Q121" si="8">Z2</f>
        <v>93.613688701924573</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51" ht="16.5" customHeight="1" x14ac:dyDescent="0.55000000000000004">
      <c r="O111" s="285"/>
      <c r="P111" s="285">
        <v>2</v>
      </c>
      <c r="Q111" s="289">
        <f t="shared" si="8"/>
        <v>104.86235614889317</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51" ht="16.5" customHeight="1" x14ac:dyDescent="0.55000000000000004">
      <c r="O112" s="285"/>
      <c r="P112" s="285">
        <v>3</v>
      </c>
      <c r="Q112" s="289">
        <f t="shared" si="8"/>
        <v>115.47435301745747</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51" ht="16.5" customHeight="1" x14ac:dyDescent="0.55000000000000004">
      <c r="O113" s="285"/>
      <c r="P113" s="285">
        <v>4</v>
      </c>
      <c r="Q113" s="289">
        <f t="shared" si="8"/>
        <v>95.750775163143885</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51" ht="16.5" customHeight="1" x14ac:dyDescent="0.55000000000000004">
      <c r="O114" s="285"/>
      <c r="P114" s="285">
        <v>5</v>
      </c>
      <c r="Q114" s="289">
        <f t="shared" si="8"/>
        <v>89.59611458456321</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51" ht="16.5" customHeight="1" x14ac:dyDescent="0.55000000000000004">
      <c r="O115" s="285"/>
      <c r="P115" s="285">
        <v>6</v>
      </c>
      <c r="Q115" s="289">
        <f t="shared" si="8"/>
        <v>103.70350642479988</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51" ht="16.5" customHeight="1" x14ac:dyDescent="0.55000000000000004">
      <c r="O116" s="285"/>
      <c r="P116" s="285">
        <v>7</v>
      </c>
      <c r="Q116" s="289">
        <f t="shared" si="8"/>
        <v>106.54597499609959</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51" ht="16.5" customHeight="1" x14ac:dyDescent="0.55000000000000004">
      <c r="O117" s="285"/>
      <c r="P117" s="285">
        <v>8</v>
      </c>
      <c r="Q117" s="289">
        <f t="shared" si="8"/>
        <v>78.045154256018023</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row>
    <row r="118" spans="15:51" ht="16.5" customHeight="1" x14ac:dyDescent="0.55000000000000004">
      <c r="O118" s="285"/>
      <c r="P118" s="285">
        <v>9</v>
      </c>
      <c r="Q118" s="289">
        <f t="shared" si="8"/>
        <v>106.2153699396103</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row>
    <row r="119" spans="15:51" ht="16.5" customHeight="1" x14ac:dyDescent="0.55000000000000004">
      <c r="O119" s="285"/>
      <c r="P119" s="285">
        <v>10</v>
      </c>
      <c r="Q119" s="289">
        <f t="shared" si="8"/>
        <v>105.14027040301727</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row>
    <row r="120" spans="15:51" ht="16.5" customHeight="1" x14ac:dyDescent="0.55000000000000004">
      <c r="O120" s="285"/>
      <c r="P120" s="285">
        <v>11</v>
      </c>
      <c r="Q120" s="289">
        <f t="shared" si="8"/>
        <v>105.15028500460632</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row>
    <row r="121" spans="15:51" ht="16.5" customHeight="1" thickBot="1" x14ac:dyDescent="0.6">
      <c r="O121" s="286"/>
      <c r="P121" s="286">
        <v>12</v>
      </c>
      <c r="Q121" s="290">
        <f t="shared" si="8"/>
        <v>95.90215135986648</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row>
    <row r="122" spans="15:51" ht="16.5" customHeight="1" x14ac:dyDescent="0.55000000000000004">
      <c r="O122" s="283">
        <v>2000</v>
      </c>
      <c r="P122" s="283">
        <v>1</v>
      </c>
      <c r="Q122" s="291">
        <f t="shared" ref="Q122:Q133" si="9">AA2</f>
        <v>93.533500025692391</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row>
    <row r="123" spans="15:51" ht="16.5" customHeight="1" x14ac:dyDescent="0.55000000000000004">
      <c r="O123" s="285"/>
      <c r="P123" s="285">
        <v>2</v>
      </c>
      <c r="Q123" s="289">
        <f t="shared" si="9"/>
        <v>105.43073835612583</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row>
    <row r="124" spans="15:51" ht="16.5" customHeight="1" x14ac:dyDescent="0.55000000000000004">
      <c r="O124" s="285"/>
      <c r="P124" s="285">
        <v>3</v>
      </c>
      <c r="Q124" s="289">
        <f t="shared" si="9"/>
        <v>116.32138267447665</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row>
    <row r="125" spans="15:51" ht="16.5" customHeight="1" x14ac:dyDescent="0.55000000000000004">
      <c r="O125" s="285"/>
      <c r="P125" s="285">
        <v>4</v>
      </c>
      <c r="Q125" s="289">
        <f t="shared" si="9"/>
        <v>95.055071677118093</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row>
    <row r="126" spans="15:51" ht="16.5" customHeight="1" x14ac:dyDescent="0.55000000000000004">
      <c r="O126" s="285"/>
      <c r="P126" s="285">
        <v>5</v>
      </c>
      <c r="Q126" s="289">
        <f t="shared" si="9"/>
        <v>89.778139519697788</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row>
    <row r="127" spans="15:51" ht="16.5" customHeight="1" x14ac:dyDescent="0.55000000000000004">
      <c r="O127" s="285"/>
      <c r="P127" s="285">
        <v>6</v>
      </c>
      <c r="Q127" s="289">
        <f t="shared" si="9"/>
        <v>104.08216241188241</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row>
    <row r="128" spans="15:51" ht="16.5" customHeight="1" x14ac:dyDescent="0.55000000000000004">
      <c r="O128" s="285"/>
      <c r="P128" s="285">
        <v>7</v>
      </c>
      <c r="Q128" s="289">
        <f t="shared" si="9"/>
        <v>106.72478949337061</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row>
    <row r="129" spans="15:51" ht="16.5" customHeight="1" x14ac:dyDescent="0.55000000000000004">
      <c r="O129" s="285"/>
      <c r="P129" s="285">
        <v>8</v>
      </c>
      <c r="Q129" s="289">
        <f t="shared" si="9"/>
        <v>78.800695879583259</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row>
    <row r="130" spans="15:51" ht="16.5" customHeight="1" x14ac:dyDescent="0.55000000000000004">
      <c r="O130" s="285"/>
      <c r="P130" s="285">
        <v>9</v>
      </c>
      <c r="Q130" s="289">
        <f t="shared" si="9"/>
        <v>105.09440423649352</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row>
    <row r="131" spans="15:51" ht="16.5" customHeight="1" x14ac:dyDescent="0.55000000000000004">
      <c r="O131" s="285"/>
      <c r="P131" s="285">
        <v>10</v>
      </c>
      <c r="Q131" s="289">
        <f t="shared" si="9"/>
        <v>104.90908962621421</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row>
    <row r="132" spans="15:51" ht="16.5" customHeight="1" x14ac:dyDescent="0.55000000000000004">
      <c r="O132" s="285"/>
      <c r="P132" s="285">
        <v>11</v>
      </c>
      <c r="Q132" s="289">
        <f t="shared" si="9"/>
        <v>104.72810039409599</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row>
    <row r="133" spans="15:51" ht="16.5" customHeight="1" thickBot="1" x14ac:dyDescent="0.6">
      <c r="O133" s="286"/>
      <c r="P133" s="286">
        <v>12</v>
      </c>
      <c r="Q133" s="290">
        <f t="shared" si="9"/>
        <v>95.541925705249369</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row>
    <row r="134" spans="15:51" ht="16.5" customHeight="1" x14ac:dyDescent="0.55000000000000004">
      <c r="O134" s="283">
        <v>2001</v>
      </c>
      <c r="P134" s="283">
        <v>1</v>
      </c>
      <c r="Q134" s="291">
        <f t="shared" ref="Q134:Q145" si="10">AB2</f>
        <v>93.436093355232046</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row>
    <row r="135" spans="15:51" ht="16.5" customHeight="1" x14ac:dyDescent="0.55000000000000004">
      <c r="O135" s="285"/>
      <c r="P135" s="285">
        <v>2</v>
      </c>
      <c r="Q135" s="289">
        <f t="shared" si="10"/>
        <v>106.95953914971778</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row>
    <row r="136" spans="15:51" ht="16.5" customHeight="1" x14ac:dyDescent="0.55000000000000004">
      <c r="O136" s="285"/>
      <c r="P136" s="285">
        <v>3</v>
      </c>
      <c r="Q136" s="289">
        <f t="shared" si="10"/>
        <v>116.74432462861721</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row>
    <row r="137" spans="15:51" ht="16.5" customHeight="1" x14ac:dyDescent="0.55000000000000004">
      <c r="O137" s="285"/>
      <c r="P137" s="285">
        <v>4</v>
      </c>
      <c r="Q137" s="289">
        <f t="shared" si="10"/>
        <v>94.346043084207679</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row>
    <row r="138" spans="15:51" ht="16.5" customHeight="1" x14ac:dyDescent="0.55000000000000004">
      <c r="O138" s="285"/>
      <c r="P138" s="285">
        <v>5</v>
      </c>
      <c r="Q138" s="289">
        <f t="shared" si="10"/>
        <v>89.637679607217351</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row>
    <row r="139" spans="15:51" ht="16.5" customHeight="1" x14ac:dyDescent="0.55000000000000004">
      <c r="O139" s="285"/>
      <c r="P139" s="285">
        <v>6</v>
      </c>
      <c r="Q139" s="289">
        <f t="shared" si="10"/>
        <v>103.66195854331171</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row>
    <row r="140" spans="15:51" ht="16.5" customHeight="1" x14ac:dyDescent="0.55000000000000004">
      <c r="O140" s="285"/>
      <c r="P140" s="285">
        <v>7</v>
      </c>
      <c r="Q140" s="289">
        <f t="shared" si="10"/>
        <v>107.24281440165542</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row>
    <row r="141" spans="15:51" ht="16.5" customHeight="1" x14ac:dyDescent="0.55000000000000004">
      <c r="O141" s="285"/>
      <c r="P141" s="285">
        <v>8</v>
      </c>
      <c r="Q141" s="289">
        <f t="shared" si="10"/>
        <v>79.045277630758861</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row>
    <row r="142" spans="15:51" ht="16.5" customHeight="1" x14ac:dyDescent="0.55000000000000004">
      <c r="O142" s="285"/>
      <c r="P142" s="285">
        <v>9</v>
      </c>
      <c r="Q142" s="289">
        <f t="shared" si="10"/>
        <v>104.78142550137353</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row>
    <row r="143" spans="15:51" ht="16.5" customHeight="1" x14ac:dyDescent="0.55000000000000004">
      <c r="O143" s="285"/>
      <c r="P143" s="285">
        <v>10</v>
      </c>
      <c r="Q143" s="289">
        <f t="shared" si="10"/>
        <v>105.27626883415171</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row>
    <row r="144" spans="15:51" ht="16.5" customHeight="1" x14ac:dyDescent="0.55000000000000004">
      <c r="O144" s="285"/>
      <c r="P144" s="285">
        <v>11</v>
      </c>
      <c r="Q144" s="289">
        <f t="shared" si="10"/>
        <v>104.39521430823275</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row>
    <row r="145" spans="15:51" ht="16.5" customHeight="1" thickBot="1" x14ac:dyDescent="0.6">
      <c r="O145" s="286"/>
      <c r="P145" s="286">
        <v>12</v>
      </c>
      <c r="Q145" s="290">
        <f t="shared" si="10"/>
        <v>94.473360955524072</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row>
    <row r="146" spans="15:51" ht="16.5" customHeight="1" x14ac:dyDescent="0.55000000000000004">
      <c r="O146" s="283">
        <v>2002</v>
      </c>
      <c r="P146" s="283">
        <v>1</v>
      </c>
      <c r="Q146" s="291">
        <f t="shared" ref="Q146:Q157" si="11">AC2</f>
        <v>94.208963217935874</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row>
    <row r="147" spans="15:51" ht="16.5" customHeight="1" x14ac:dyDescent="0.55000000000000004">
      <c r="O147" s="285"/>
      <c r="P147" s="285">
        <v>2</v>
      </c>
      <c r="Q147" s="289">
        <f t="shared" si="11"/>
        <v>107.37840027967864</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row>
    <row r="148" spans="15:51" ht="16.5" customHeight="1" x14ac:dyDescent="0.55000000000000004">
      <c r="O148" s="285"/>
      <c r="P148" s="285">
        <v>3</v>
      </c>
      <c r="Q148" s="289">
        <f t="shared" si="11"/>
        <v>116.87076973193996</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row>
    <row r="149" spans="15:51" ht="16.5" customHeight="1" x14ac:dyDescent="0.55000000000000004">
      <c r="O149" s="285"/>
      <c r="P149" s="285">
        <v>4</v>
      </c>
      <c r="Q149" s="289">
        <f t="shared" si="11"/>
        <v>93.744242421629693</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row>
    <row r="150" spans="15:51" ht="16.5" customHeight="1" x14ac:dyDescent="0.55000000000000004">
      <c r="O150" s="285"/>
      <c r="P150" s="285">
        <v>5</v>
      </c>
      <c r="Q150" s="289">
        <f t="shared" si="11"/>
        <v>89.359815709076557</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row>
    <row r="151" spans="15:51" ht="16.5" customHeight="1" x14ac:dyDescent="0.55000000000000004">
      <c r="O151" s="285"/>
      <c r="P151" s="285">
        <v>6</v>
      </c>
      <c r="Q151" s="289">
        <f t="shared" si="11"/>
        <v>102.94764194848062</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row>
    <row r="152" spans="15:51" ht="16.5" customHeight="1" x14ac:dyDescent="0.55000000000000004">
      <c r="O152" s="285"/>
      <c r="P152" s="285">
        <v>7</v>
      </c>
      <c r="Q152" s="289">
        <f t="shared" si="11"/>
        <v>107.26219569804206</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row>
    <row r="153" spans="15:51" ht="16.5" customHeight="1" x14ac:dyDescent="0.55000000000000004">
      <c r="O153" s="285"/>
      <c r="P153" s="285">
        <v>8</v>
      </c>
      <c r="Q153" s="289">
        <f t="shared" si="11"/>
        <v>78.711118335459943</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row>
    <row r="154" spans="15:51" ht="16.5" customHeight="1" x14ac:dyDescent="0.55000000000000004">
      <c r="O154" s="285"/>
      <c r="P154" s="285">
        <v>9</v>
      </c>
      <c r="Q154" s="289">
        <f t="shared" si="11"/>
        <v>105.28630069965421</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row>
    <row r="155" spans="15:51" ht="16.5" customHeight="1" x14ac:dyDescent="0.55000000000000004">
      <c r="O155" s="285"/>
      <c r="P155" s="285">
        <v>10</v>
      </c>
      <c r="Q155" s="289">
        <f t="shared" si="11"/>
        <v>104.88449549817734</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row>
    <row r="156" spans="15:51" ht="16.5" customHeight="1" x14ac:dyDescent="0.55000000000000004">
      <c r="O156" s="285"/>
      <c r="P156" s="285">
        <v>11</v>
      </c>
      <c r="Q156" s="289">
        <f t="shared" si="11"/>
        <v>104.85346053703962</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row>
    <row r="157" spans="15:51" ht="16.5" customHeight="1" thickBot="1" x14ac:dyDescent="0.6">
      <c r="O157" s="286"/>
      <c r="P157" s="286">
        <v>12</v>
      </c>
      <c r="Q157" s="290">
        <f t="shared" si="11"/>
        <v>94.492595922885357</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row>
    <row r="158" spans="15:51" ht="16.5" customHeight="1" x14ac:dyDescent="0.55000000000000004">
      <c r="O158" s="283">
        <v>2003</v>
      </c>
      <c r="P158" s="283">
        <v>1</v>
      </c>
      <c r="Q158" s="291">
        <f t="shared" ref="Q158:Q169" si="12">AD2</f>
        <v>94.468803117575774</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row>
    <row r="159" spans="15:51" ht="16.5" customHeight="1" x14ac:dyDescent="0.55000000000000004">
      <c r="O159" s="285"/>
      <c r="P159" s="285">
        <v>2</v>
      </c>
      <c r="Q159" s="289">
        <f t="shared" si="12"/>
        <v>107.4784120077685</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row>
    <row r="160" spans="15:51" ht="16.5" customHeight="1" x14ac:dyDescent="0.55000000000000004">
      <c r="O160" s="285"/>
      <c r="P160" s="285">
        <v>3</v>
      </c>
      <c r="Q160" s="289">
        <f t="shared" si="12"/>
        <v>117.26033109036574</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row>
    <row r="161" spans="15:51" ht="16.5" customHeight="1" x14ac:dyDescent="0.55000000000000004">
      <c r="O161" s="285"/>
      <c r="P161" s="285">
        <v>4</v>
      </c>
      <c r="Q161" s="289">
        <f t="shared" si="12"/>
        <v>93.633049893943337</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row>
    <row r="162" spans="15:51" ht="16.5" customHeight="1" x14ac:dyDescent="0.55000000000000004">
      <c r="O162" s="285"/>
      <c r="P162" s="285">
        <v>5</v>
      </c>
      <c r="Q162" s="289">
        <f t="shared" si="12"/>
        <v>89.281513321544793</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row>
    <row r="163" spans="15:51" ht="16.5" customHeight="1" x14ac:dyDescent="0.55000000000000004">
      <c r="O163" s="285"/>
      <c r="P163" s="285">
        <v>6</v>
      </c>
      <c r="Q163" s="289">
        <f t="shared" si="12"/>
        <v>103.48633241222754</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row>
    <row r="164" spans="15:51" ht="16.5" customHeight="1" x14ac:dyDescent="0.55000000000000004">
      <c r="O164" s="285"/>
      <c r="P164" s="285">
        <v>7</v>
      </c>
      <c r="Q164" s="289">
        <f t="shared" si="12"/>
        <v>106.71441415136245</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row>
    <row r="165" spans="15:51" ht="16.5" customHeight="1" x14ac:dyDescent="0.55000000000000004">
      <c r="O165" s="285"/>
      <c r="P165" s="285">
        <v>8</v>
      </c>
      <c r="Q165" s="289">
        <f t="shared" si="12"/>
        <v>78.311535766920173</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row>
    <row r="166" spans="15:51" ht="16.5" customHeight="1" x14ac:dyDescent="0.55000000000000004">
      <c r="O166" s="285"/>
      <c r="P166" s="285">
        <v>9</v>
      </c>
      <c r="Q166" s="289">
        <f t="shared" si="12"/>
        <v>105.96289368406352</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row>
    <row r="167" spans="15:51" ht="16.5" customHeight="1" x14ac:dyDescent="0.55000000000000004">
      <c r="O167" s="285"/>
      <c r="P167" s="285">
        <v>10</v>
      </c>
      <c r="Q167" s="289">
        <f t="shared" si="12"/>
        <v>105.07889329470642</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row>
    <row r="168" spans="15:51" ht="16.5" customHeight="1" x14ac:dyDescent="0.55000000000000004">
      <c r="O168" s="285"/>
      <c r="P168" s="285">
        <v>11</v>
      </c>
      <c r="Q168" s="289">
        <f t="shared" si="12"/>
        <v>104.21254885425913</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row>
    <row r="169" spans="15:51" ht="16.5" customHeight="1" thickBot="1" x14ac:dyDescent="0.6">
      <c r="O169" s="286"/>
      <c r="P169" s="286">
        <v>12</v>
      </c>
      <c r="Q169" s="290">
        <f t="shared" si="12"/>
        <v>94.111272405262397</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row>
    <row r="170" spans="15:51" ht="16.5" customHeight="1" x14ac:dyDescent="0.55000000000000004">
      <c r="O170" s="283">
        <v>2004</v>
      </c>
      <c r="P170" s="283">
        <v>1</v>
      </c>
      <c r="Q170" s="291">
        <f t="shared" ref="Q170:Q181" si="13">AE2</f>
        <v>93.74377683309892</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row>
    <row r="171" spans="15:51" ht="16.5" customHeight="1" x14ac:dyDescent="0.55000000000000004">
      <c r="O171" s="285"/>
      <c r="P171" s="285">
        <v>2</v>
      </c>
      <c r="Q171" s="289">
        <f t="shared" si="13"/>
        <v>107.50786384741535</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row>
    <row r="172" spans="15:51" ht="16.5" customHeight="1" x14ac:dyDescent="0.55000000000000004">
      <c r="O172" s="285"/>
      <c r="P172" s="285">
        <v>3</v>
      </c>
      <c r="Q172" s="289">
        <f t="shared" si="13"/>
        <v>117.35607383749824</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row>
    <row r="173" spans="15:51" ht="16.5" customHeight="1" x14ac:dyDescent="0.55000000000000004">
      <c r="O173" s="285"/>
      <c r="P173" s="285">
        <v>4</v>
      </c>
      <c r="Q173" s="289">
        <f t="shared" si="13"/>
        <v>93.709501029087505</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row>
    <row r="174" spans="15:51" ht="16.5" customHeight="1" x14ac:dyDescent="0.55000000000000004">
      <c r="O174" s="285"/>
      <c r="P174" s="285">
        <v>5</v>
      </c>
      <c r="Q174" s="289">
        <f t="shared" si="13"/>
        <v>88.959752742123811</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row>
    <row r="175" spans="15:51" ht="16.5" customHeight="1" x14ac:dyDescent="0.55000000000000004">
      <c r="O175" s="285"/>
      <c r="P175" s="285">
        <v>6</v>
      </c>
      <c r="Q175" s="289">
        <f t="shared" si="13"/>
        <v>103.95026099279876</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row>
    <row r="176" spans="15:51" ht="16.5" customHeight="1" x14ac:dyDescent="0.55000000000000004">
      <c r="O176" s="285"/>
      <c r="P176" s="285">
        <v>7</v>
      </c>
      <c r="Q176" s="289">
        <f t="shared" si="13"/>
        <v>106.39301589692401</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row>
    <row r="177" spans="15:51" ht="16.5" customHeight="1" x14ac:dyDescent="0.55000000000000004">
      <c r="O177" s="285"/>
      <c r="P177" s="285">
        <v>8</v>
      </c>
      <c r="Q177" s="289">
        <f t="shared" si="13"/>
        <v>78.741919524484771</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row>
    <row r="178" spans="15:51" ht="16.5" customHeight="1" x14ac:dyDescent="0.55000000000000004">
      <c r="O178" s="285"/>
      <c r="P178" s="285">
        <v>9</v>
      </c>
      <c r="Q178" s="289">
        <f t="shared" si="13"/>
        <v>106.22221556429675</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row>
    <row r="179" spans="15:51" ht="16.5" customHeight="1" x14ac:dyDescent="0.55000000000000004">
      <c r="O179" s="285"/>
      <c r="P179" s="285">
        <v>10</v>
      </c>
      <c r="Q179" s="289">
        <f t="shared" si="13"/>
        <v>105.30032846494757</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row>
    <row r="180" spans="15:51" ht="16.5" customHeight="1" x14ac:dyDescent="0.55000000000000004">
      <c r="O180" s="285"/>
      <c r="P180" s="285">
        <v>11</v>
      </c>
      <c r="Q180" s="289">
        <f t="shared" si="13"/>
        <v>104.39009687211265</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row>
    <row r="181" spans="15:51" ht="16.5" customHeight="1" thickBot="1" x14ac:dyDescent="0.6">
      <c r="O181" s="286"/>
      <c r="P181" s="286">
        <v>12</v>
      </c>
      <c r="Q181" s="290">
        <f t="shared" si="13"/>
        <v>93.725194395211574</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row>
    <row r="182" spans="15:51" ht="16.5" customHeight="1" x14ac:dyDescent="0.55000000000000004">
      <c r="O182" s="283">
        <v>2005</v>
      </c>
      <c r="P182" s="283">
        <v>1</v>
      </c>
      <c r="Q182" s="291">
        <f t="shared" ref="Q182:Q193" si="14">AF2</f>
        <v>93.733672112127138</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row>
    <row r="183" spans="15:51" ht="16.5" customHeight="1" x14ac:dyDescent="0.55000000000000004">
      <c r="O183" s="285"/>
      <c r="P183" s="285">
        <v>2</v>
      </c>
      <c r="Q183" s="289">
        <f t="shared" si="14"/>
        <v>107.06221677974099</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row>
    <row r="184" spans="15:51" ht="16.5" customHeight="1" x14ac:dyDescent="0.55000000000000004">
      <c r="O184" s="285"/>
      <c r="P184" s="285">
        <v>3</v>
      </c>
      <c r="Q184" s="289">
        <f t="shared" si="14"/>
        <v>116.63135324790592</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row>
    <row r="185" spans="15:51" ht="16.5" customHeight="1" x14ac:dyDescent="0.55000000000000004">
      <c r="O185" s="285"/>
      <c r="P185" s="285">
        <v>4</v>
      </c>
      <c r="Q185" s="289">
        <f t="shared" si="14"/>
        <v>93.83888578240304</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row>
    <row r="186" spans="15:51" ht="16.5" customHeight="1" x14ac:dyDescent="0.55000000000000004">
      <c r="O186" s="285"/>
      <c r="P186" s="285">
        <v>5</v>
      </c>
      <c r="Q186" s="289">
        <f t="shared" si="14"/>
        <v>88.607392417468304</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row>
    <row r="187" spans="15:51" ht="16.5" customHeight="1" x14ac:dyDescent="0.55000000000000004">
      <c r="O187" s="285"/>
      <c r="P187" s="285">
        <v>6</v>
      </c>
      <c r="Q187" s="289">
        <f t="shared" si="14"/>
        <v>104.21521360400961</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row>
    <row r="188" spans="15:51" ht="16.5" customHeight="1" x14ac:dyDescent="0.55000000000000004">
      <c r="O188" s="285"/>
      <c r="P188" s="285">
        <v>7</v>
      </c>
      <c r="Q188" s="289">
        <f t="shared" si="14"/>
        <v>105.92622204033307</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row>
    <row r="189" spans="15:51" ht="16.5" customHeight="1" x14ac:dyDescent="0.55000000000000004">
      <c r="O189" s="285"/>
      <c r="P189" s="285">
        <v>8</v>
      </c>
      <c r="Q189" s="289">
        <f t="shared" si="14"/>
        <v>78.828840078001875</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row>
    <row r="190" spans="15:51" ht="16.5" customHeight="1" x14ac:dyDescent="0.55000000000000004">
      <c r="O190" s="285"/>
      <c r="P190" s="285">
        <v>9</v>
      </c>
      <c r="Q190" s="289">
        <f t="shared" si="14"/>
        <v>106.39266746002886</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row>
    <row r="191" spans="15:51" ht="16.5" customHeight="1" x14ac:dyDescent="0.55000000000000004">
      <c r="O191" s="285"/>
      <c r="P191" s="285">
        <v>10</v>
      </c>
      <c r="Q191" s="289">
        <f t="shared" si="14"/>
        <v>105.46930103356435</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row>
    <row r="192" spans="15:51" ht="16.5" customHeight="1" x14ac:dyDescent="0.55000000000000004">
      <c r="O192" s="285"/>
      <c r="P192" s="285">
        <v>11</v>
      </c>
      <c r="Q192" s="289">
        <f t="shared" si="14"/>
        <v>104.67618368862415</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row>
    <row r="193" spans="15:51" ht="16.5" customHeight="1" thickBot="1" x14ac:dyDescent="0.6">
      <c r="O193" s="286"/>
      <c r="P193" s="286">
        <v>12</v>
      </c>
      <c r="Q193" s="290">
        <f t="shared" si="14"/>
        <v>94.618051755792791</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row>
    <row r="194" spans="15:51" ht="16.5" customHeight="1" x14ac:dyDescent="0.55000000000000004">
      <c r="O194" s="283">
        <v>2006</v>
      </c>
      <c r="P194" s="283">
        <v>1</v>
      </c>
      <c r="Q194" s="291">
        <f t="shared" ref="Q194:Q205" si="15">AG2</f>
        <v>93.564783241090325</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row>
    <row r="195" spans="15:51" ht="16.5" customHeight="1" x14ac:dyDescent="0.55000000000000004">
      <c r="O195" s="285"/>
      <c r="P195" s="285">
        <v>2</v>
      </c>
      <c r="Q195" s="289">
        <f t="shared" si="15"/>
        <v>106.86239411205081</v>
      </c>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row>
    <row r="196" spans="15:51" ht="16.5" customHeight="1" x14ac:dyDescent="0.55000000000000004">
      <c r="O196" s="285"/>
      <c r="P196" s="285">
        <v>3</v>
      </c>
      <c r="Q196" s="289">
        <f t="shared" si="15"/>
        <v>115.85605087891339</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row>
    <row r="197" spans="15:51" ht="16.5" customHeight="1" x14ac:dyDescent="0.55000000000000004">
      <c r="O197" s="285"/>
      <c r="P197" s="285">
        <v>4</v>
      </c>
      <c r="Q197" s="289">
        <f t="shared" si="15"/>
        <v>93.79539213604177</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row>
    <row r="198" spans="15:51" ht="16.5" customHeight="1" x14ac:dyDescent="0.55000000000000004">
      <c r="O198" s="285"/>
      <c r="P198" s="285">
        <v>5</v>
      </c>
      <c r="Q198" s="289">
        <f t="shared" si="15"/>
        <v>88.670556951666612</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row>
    <row r="199" spans="15:51" ht="16.5" customHeight="1" x14ac:dyDescent="0.55000000000000004">
      <c r="O199" s="285"/>
      <c r="P199" s="285">
        <v>6</v>
      </c>
      <c r="Q199" s="289">
        <f t="shared" si="15"/>
        <v>104.19862557885594</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row>
    <row r="200" spans="15:51" ht="16.5" customHeight="1" x14ac:dyDescent="0.55000000000000004">
      <c r="O200" s="285"/>
      <c r="P200" s="285">
        <v>7</v>
      </c>
      <c r="Q200" s="289">
        <f t="shared" si="15"/>
        <v>105.90936167249548</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row>
    <row r="201" spans="15:51" ht="16.5" customHeight="1" x14ac:dyDescent="0.55000000000000004">
      <c r="O201" s="285"/>
      <c r="P201" s="285">
        <v>8</v>
      </c>
      <c r="Q201" s="289">
        <f t="shared" si="15"/>
        <v>79.264936211665287</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row>
    <row r="202" spans="15:51" ht="16.5" customHeight="1" x14ac:dyDescent="0.55000000000000004">
      <c r="O202" s="285"/>
      <c r="P202" s="285">
        <v>9</v>
      </c>
      <c r="Q202" s="289">
        <f t="shared" si="15"/>
        <v>105.97344408291961</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row>
    <row r="203" spans="15:51" ht="16.5" customHeight="1" x14ac:dyDescent="0.55000000000000004">
      <c r="O203" s="285"/>
      <c r="P203" s="285">
        <v>10</v>
      </c>
      <c r="Q203" s="289">
        <f t="shared" si="15"/>
        <v>105.85278301495877</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row>
    <row r="204" spans="15:51" ht="16.5" customHeight="1" x14ac:dyDescent="0.55000000000000004">
      <c r="O204" s="285"/>
      <c r="P204" s="285">
        <v>11</v>
      </c>
      <c r="Q204" s="289">
        <f t="shared" si="15"/>
        <v>105.00371424527117</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row>
    <row r="205" spans="15:51" ht="16.5" customHeight="1" thickBot="1" x14ac:dyDescent="0.6">
      <c r="O205" s="286"/>
      <c r="P205" s="286">
        <v>12</v>
      </c>
      <c r="Q205" s="290">
        <f t="shared" si="15"/>
        <v>95.047957874070846</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row>
    <row r="206" spans="15:51" ht="16.5" customHeight="1" x14ac:dyDescent="0.55000000000000004">
      <c r="O206" s="283">
        <v>2007</v>
      </c>
      <c r="P206" s="283">
        <v>1</v>
      </c>
      <c r="Q206" s="291">
        <f t="shared" ref="Q206:Q217" si="16">AH2</f>
        <v>94.104648398211367</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row>
    <row r="207" spans="15:51" ht="16.5" customHeight="1" x14ac:dyDescent="0.55000000000000004">
      <c r="O207" s="285"/>
      <c r="P207" s="285">
        <v>2</v>
      </c>
      <c r="Q207" s="289">
        <f t="shared" si="16"/>
        <v>106.42565736473151</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row>
    <row r="208" spans="15:51" ht="16.5" customHeight="1" x14ac:dyDescent="0.55000000000000004">
      <c r="O208" s="285"/>
      <c r="P208" s="285">
        <v>3</v>
      </c>
      <c r="Q208" s="289">
        <f t="shared" si="16"/>
        <v>114.70529886372056</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row>
    <row r="209" spans="15:51" ht="16.5" customHeight="1" x14ac:dyDescent="0.55000000000000004">
      <c r="O209" s="285"/>
      <c r="P209" s="285">
        <v>4</v>
      </c>
      <c r="Q209" s="289">
        <f t="shared" si="16"/>
        <v>92.941020978769458</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row>
    <row r="210" spans="15:51" ht="16.5" customHeight="1" x14ac:dyDescent="0.55000000000000004">
      <c r="O210" s="285"/>
      <c r="P210" s="285">
        <v>5</v>
      </c>
      <c r="Q210" s="289">
        <f t="shared" si="16"/>
        <v>88.880058809583574</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row>
    <row r="211" spans="15:51" ht="16.5" customHeight="1" x14ac:dyDescent="0.55000000000000004">
      <c r="O211" s="285"/>
      <c r="P211" s="285">
        <v>6</v>
      </c>
      <c r="Q211" s="289">
        <f t="shared" si="16"/>
        <v>104.14469045074911</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row>
    <row r="212" spans="15:51" ht="16.5" customHeight="1" x14ac:dyDescent="0.55000000000000004">
      <c r="O212" s="285"/>
      <c r="P212" s="285">
        <v>7</v>
      </c>
      <c r="Q212" s="289">
        <f t="shared" si="16"/>
        <v>105.69530155872991</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row>
    <row r="213" spans="15:51" ht="16.5" customHeight="1" x14ac:dyDescent="0.55000000000000004">
      <c r="O213" s="285"/>
      <c r="P213" s="285">
        <v>8</v>
      </c>
      <c r="Q213" s="289">
        <f t="shared" si="16"/>
        <v>79.756598497017777</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row>
    <row r="214" spans="15:51" ht="16.5" customHeight="1" x14ac:dyDescent="0.55000000000000004">
      <c r="O214" s="285"/>
      <c r="P214" s="285">
        <v>9</v>
      </c>
      <c r="Q214" s="289">
        <f t="shared" si="16"/>
        <v>105.84244769619578</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row>
    <row r="215" spans="15:51" ht="16.5" customHeight="1" x14ac:dyDescent="0.55000000000000004">
      <c r="O215" s="285"/>
      <c r="P215" s="285">
        <v>10</v>
      </c>
      <c r="Q215" s="289">
        <f t="shared" si="16"/>
        <v>106.80271301343363</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row>
    <row r="216" spans="15:51" ht="16.5" customHeight="1" x14ac:dyDescent="0.55000000000000004">
      <c r="O216" s="285"/>
      <c r="P216" s="285">
        <v>11</v>
      </c>
      <c r="Q216" s="289">
        <f t="shared" si="16"/>
        <v>105.41968950282283</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row>
    <row r="217" spans="15:51" ht="16.5" customHeight="1" thickBot="1" x14ac:dyDescent="0.6">
      <c r="O217" s="286"/>
      <c r="P217" s="286">
        <v>12</v>
      </c>
      <c r="Q217" s="290">
        <f t="shared" si="16"/>
        <v>95.281874866034428</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row>
    <row r="218" spans="15:51" ht="16.5" customHeight="1" x14ac:dyDescent="0.55000000000000004">
      <c r="O218" s="283">
        <v>2008</v>
      </c>
      <c r="P218" s="283">
        <v>1</v>
      </c>
      <c r="Q218" s="289">
        <f t="shared" ref="Q218:Q229" si="17">AI2</f>
        <v>95.140917539464567</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row>
    <row r="219" spans="15:51" ht="16.5" customHeight="1" x14ac:dyDescent="0.55000000000000004">
      <c r="O219" s="285"/>
      <c r="P219" s="285">
        <v>2</v>
      </c>
      <c r="Q219" s="289">
        <f t="shared" si="17"/>
        <v>106.52337853365111</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row>
    <row r="220" spans="15:51" ht="16.5" customHeight="1" x14ac:dyDescent="0.55000000000000004">
      <c r="O220" s="285"/>
      <c r="P220" s="285">
        <v>3</v>
      </c>
      <c r="Q220" s="289">
        <f t="shared" si="17"/>
        <v>114.81062248740108</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row>
    <row r="221" spans="15:51" ht="16.5" customHeight="1" x14ac:dyDescent="0.55000000000000004">
      <c r="O221" s="285"/>
      <c r="P221" s="285">
        <v>4</v>
      </c>
      <c r="Q221" s="289">
        <f t="shared" si="17"/>
        <v>93.30292434721234</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row>
    <row r="222" spans="15:51" ht="16.5" customHeight="1" x14ac:dyDescent="0.55000000000000004">
      <c r="O222" s="285"/>
      <c r="P222" s="285">
        <v>5</v>
      </c>
      <c r="Q222" s="289">
        <f t="shared" si="17"/>
        <v>89.381246600040384</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row>
    <row r="223" spans="15:51" ht="16.5" customHeight="1" x14ac:dyDescent="0.55000000000000004">
      <c r="O223" s="285"/>
      <c r="P223" s="285">
        <v>6</v>
      </c>
      <c r="Q223" s="289">
        <f t="shared" si="17"/>
        <v>105.15687243367688</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row>
    <row r="224" spans="15:51" ht="16.5" customHeight="1" x14ac:dyDescent="0.55000000000000004">
      <c r="O224" s="285"/>
      <c r="P224" s="285">
        <v>7</v>
      </c>
      <c r="Q224" s="289">
        <f t="shared" si="17"/>
        <v>106.12051791509096</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row>
    <row r="225" spans="15:51" ht="16.5" customHeight="1" x14ac:dyDescent="0.55000000000000004">
      <c r="O225" s="285"/>
      <c r="P225" s="285">
        <v>8</v>
      </c>
      <c r="Q225" s="289">
        <f t="shared" si="17"/>
        <v>80.331743808071749</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row>
    <row r="226" spans="15:51" ht="16.5" customHeight="1" x14ac:dyDescent="0.55000000000000004">
      <c r="O226" s="285"/>
      <c r="P226" s="285">
        <v>9</v>
      </c>
      <c r="Q226" s="289">
        <f t="shared" si="17"/>
        <v>105.97021797490594</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row>
    <row r="227" spans="15:51" ht="16.5" customHeight="1" x14ac:dyDescent="0.55000000000000004">
      <c r="O227" s="285"/>
      <c r="P227" s="285">
        <v>10</v>
      </c>
      <c r="Q227" s="289">
        <f t="shared" si="17"/>
        <v>105.91143963387717</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row>
    <row r="228" spans="15:51" ht="16.5" customHeight="1" x14ac:dyDescent="0.55000000000000004">
      <c r="O228" s="285"/>
      <c r="P228" s="285">
        <v>11</v>
      </c>
      <c r="Q228" s="289">
        <f t="shared" si="17"/>
        <v>103.82386182857283</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row>
    <row r="229" spans="15:51" ht="16.5" customHeight="1" thickBot="1" x14ac:dyDescent="0.6">
      <c r="O229" s="286"/>
      <c r="P229" s="286">
        <v>12</v>
      </c>
      <c r="Q229" s="289">
        <f t="shared" si="17"/>
        <v>93.526256898034973</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row>
    <row r="230" spans="15:51" ht="16.5" customHeight="1" x14ac:dyDescent="0.55000000000000004">
      <c r="O230" s="283">
        <v>2009</v>
      </c>
      <c r="P230" s="283">
        <v>1</v>
      </c>
      <c r="Q230" s="289">
        <f t="shared" ref="Q230:Q241" si="18">AJ2</f>
        <v>93.209799936211184</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row>
    <row r="231" spans="15:51" ht="16.5" customHeight="1" x14ac:dyDescent="0.55000000000000004">
      <c r="O231" s="285"/>
      <c r="P231" s="285">
        <v>2</v>
      </c>
      <c r="Q231" s="289">
        <f t="shared" si="18"/>
        <v>104.36122604695653</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row>
    <row r="232" spans="15:51" ht="16.5" customHeight="1" x14ac:dyDescent="0.55000000000000004">
      <c r="O232" s="285"/>
      <c r="P232" s="285">
        <v>3</v>
      </c>
      <c r="Q232" s="289">
        <f t="shared" si="18"/>
        <v>112.48026011693169</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row>
    <row r="233" spans="15:51" ht="16.5" customHeight="1" x14ac:dyDescent="0.55000000000000004">
      <c r="O233" s="285"/>
      <c r="P233" s="285">
        <v>4</v>
      </c>
      <c r="Q233" s="289">
        <f t="shared" si="18"/>
        <v>91.604310270717164</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row>
    <row r="234" spans="15:51" ht="16.5" customHeight="1" x14ac:dyDescent="0.55000000000000004">
      <c r="O234" s="285"/>
      <c r="P234" s="285">
        <v>5</v>
      </c>
      <c r="Q234" s="289">
        <f t="shared" si="18"/>
        <v>87.896668927862819</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row>
    <row r="235" spans="15:51" ht="16.5" customHeight="1" x14ac:dyDescent="0.55000000000000004">
      <c r="O235" s="285"/>
      <c r="P235" s="285">
        <v>6</v>
      </c>
      <c r="Q235" s="289">
        <f t="shared" si="18"/>
        <v>104.73752063215019</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row>
    <row r="236" spans="15:51" ht="16.5" customHeight="1" x14ac:dyDescent="0.55000000000000004">
      <c r="O236" s="285"/>
      <c r="P236" s="285">
        <v>7</v>
      </c>
      <c r="Q236" s="289">
        <f t="shared" si="18"/>
        <v>106.1790161982159</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row>
    <row r="237" spans="15:51" ht="16.5" customHeight="1" x14ac:dyDescent="0.55000000000000004">
      <c r="O237" s="285"/>
      <c r="P237" s="285">
        <v>8</v>
      </c>
      <c r="Q237" s="289">
        <f t="shared" si="18"/>
        <v>81.423602361018411</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row>
    <row r="238" spans="15:51" ht="16.5" customHeight="1" x14ac:dyDescent="0.55000000000000004">
      <c r="O238" s="285"/>
      <c r="P238" s="285">
        <v>9</v>
      </c>
      <c r="Q238" s="289">
        <f t="shared" si="18"/>
        <v>107.66203845238981</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row>
    <row r="239" spans="15:51" ht="16.5" customHeight="1" x14ac:dyDescent="0.55000000000000004">
      <c r="O239" s="285"/>
      <c r="P239" s="285">
        <v>10</v>
      </c>
      <c r="Q239" s="289">
        <f t="shared" si="18"/>
        <v>107.54251410449693</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row>
    <row r="240" spans="15:51" ht="16.5" customHeight="1" x14ac:dyDescent="0.55000000000000004">
      <c r="O240" s="285"/>
      <c r="P240" s="285">
        <v>11</v>
      </c>
      <c r="Q240" s="289">
        <f t="shared" si="18"/>
        <v>106.89431557205859</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row>
    <row r="241" spans="15:51" ht="16.5" customHeight="1" thickBot="1" x14ac:dyDescent="0.6">
      <c r="O241" s="286"/>
      <c r="P241" s="286">
        <v>12</v>
      </c>
      <c r="Q241" s="289">
        <f t="shared" si="18"/>
        <v>96.008727380990507</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row>
    <row r="242" spans="15:51" ht="16.5" customHeight="1" x14ac:dyDescent="0.55000000000000004">
      <c r="O242" s="283">
        <v>2010</v>
      </c>
      <c r="P242" s="283">
        <v>1</v>
      </c>
      <c r="Q242" s="289">
        <f t="shared" ref="Q242:Q253" si="19">AK2</f>
        <v>92.830457527734126</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row>
    <row r="243" spans="15:51" ht="16.5" customHeight="1" x14ac:dyDescent="0.55000000000000004">
      <c r="O243" s="285"/>
      <c r="P243" s="285">
        <v>2</v>
      </c>
      <c r="Q243" s="289">
        <f t="shared" si="19"/>
        <v>103.9592433764406</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row>
    <row r="244" spans="15:51" ht="16.5" customHeight="1" x14ac:dyDescent="0.55000000000000004">
      <c r="O244" s="285"/>
      <c r="P244" s="285">
        <v>3</v>
      </c>
      <c r="Q244" s="289">
        <f t="shared" si="19"/>
        <v>112.88081856833334</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row>
    <row r="245" spans="15:51" ht="16.5" customHeight="1" x14ac:dyDescent="0.55000000000000004">
      <c r="O245" s="285"/>
      <c r="P245" s="285">
        <v>4</v>
      </c>
      <c r="Q245" s="289">
        <f t="shared" si="19"/>
        <v>91.811821619112763</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row>
    <row r="246" spans="15:51" ht="16.5" customHeight="1" x14ac:dyDescent="0.55000000000000004">
      <c r="O246" s="285"/>
      <c r="P246" s="285">
        <v>5</v>
      </c>
      <c r="Q246" s="289">
        <f t="shared" si="19"/>
        <v>88.341335780570716</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row>
    <row r="247" spans="15:51" ht="16.5" customHeight="1" x14ac:dyDescent="0.55000000000000004">
      <c r="O247" s="285"/>
      <c r="P247" s="285">
        <v>6</v>
      </c>
      <c r="Q247" s="289">
        <f t="shared" si="19"/>
        <v>104.99975075489114</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row>
    <row r="248" spans="15:51" ht="16.5" customHeight="1" x14ac:dyDescent="0.55000000000000004">
      <c r="O248" s="285"/>
      <c r="P248" s="285">
        <v>7</v>
      </c>
      <c r="Q248" s="289">
        <f t="shared" si="19"/>
        <v>106.06484886621938</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row>
    <row r="249" spans="15:51" ht="16.5" customHeight="1" x14ac:dyDescent="0.55000000000000004">
      <c r="O249" s="285"/>
      <c r="P249" s="285">
        <v>8</v>
      </c>
      <c r="Q249" s="289">
        <f t="shared" si="19"/>
        <v>82.328126594329689</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row>
    <row r="250" spans="15:51" ht="16.5" customHeight="1" x14ac:dyDescent="0.55000000000000004">
      <c r="O250" s="285"/>
      <c r="P250" s="285">
        <v>9</v>
      </c>
      <c r="Q250" s="289">
        <f t="shared" si="19"/>
        <v>107.9933040994343</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row>
    <row r="251" spans="15:51" ht="16.5" customHeight="1" x14ac:dyDescent="0.55000000000000004">
      <c r="O251" s="285"/>
      <c r="P251" s="285">
        <v>10</v>
      </c>
      <c r="Q251" s="289">
        <f t="shared" si="19"/>
        <v>105.9449742066498</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row>
    <row r="252" spans="15:51" ht="16.5" customHeight="1" x14ac:dyDescent="0.55000000000000004">
      <c r="O252" s="285"/>
      <c r="P252" s="285">
        <v>11</v>
      </c>
      <c r="Q252" s="289">
        <f t="shared" si="19"/>
        <v>106.83566650398379</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row>
    <row r="253" spans="15:51" ht="16.5" customHeight="1" thickBot="1" x14ac:dyDescent="0.6">
      <c r="O253" s="286"/>
      <c r="P253" s="286">
        <v>12</v>
      </c>
      <c r="Q253" s="289">
        <f t="shared" si="19"/>
        <v>96.009652102300478</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row>
    <row r="254" spans="15:51" ht="16.5" customHeight="1" x14ac:dyDescent="0.55000000000000004">
      <c r="O254" s="283">
        <v>2011</v>
      </c>
      <c r="P254" s="283">
        <v>1</v>
      </c>
      <c r="Q254" s="289">
        <f t="shared" ref="Q254:Q265" si="20">AL2</f>
        <v>91.660018374366174</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row>
    <row r="255" spans="15:51" ht="16.5" customHeight="1" x14ac:dyDescent="0.55000000000000004">
      <c r="O255" s="285"/>
      <c r="P255" s="285">
        <v>2</v>
      </c>
      <c r="Q255" s="289">
        <f t="shared" si="20"/>
        <v>102.54148165637389</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row>
    <row r="256" spans="15:51" ht="16.5" customHeight="1" x14ac:dyDescent="0.55000000000000004">
      <c r="O256" s="285"/>
      <c r="P256" s="285">
        <v>3</v>
      </c>
      <c r="Q256" s="289">
        <f t="shared" si="20"/>
        <v>110.06636423247883</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row>
    <row r="257" spans="15:51" ht="16.5" customHeight="1" x14ac:dyDescent="0.55000000000000004">
      <c r="O257" s="285"/>
      <c r="P257" s="285">
        <v>4</v>
      </c>
      <c r="Q257" s="289">
        <f t="shared" si="20"/>
        <v>89.522680003062305</v>
      </c>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row>
    <row r="258" spans="15:51" ht="16.5" customHeight="1" x14ac:dyDescent="0.55000000000000004">
      <c r="O258" s="285"/>
      <c r="P258" s="285">
        <v>5</v>
      </c>
      <c r="Q258" s="289">
        <f t="shared" si="20"/>
        <v>87.915083151686218</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row>
    <row r="259" spans="15:51" ht="16.5" customHeight="1" x14ac:dyDescent="0.55000000000000004">
      <c r="O259" s="285"/>
      <c r="P259" s="285">
        <v>6</v>
      </c>
      <c r="Q259" s="289">
        <f t="shared" si="20"/>
        <v>105.0493750586957</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row>
    <row r="260" spans="15:51" ht="16.5" customHeight="1" x14ac:dyDescent="0.55000000000000004">
      <c r="O260" s="285"/>
      <c r="P260" s="285">
        <v>7</v>
      </c>
      <c r="Q260" s="289">
        <f t="shared" si="20"/>
        <v>106.60040789188146</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row>
    <row r="261" spans="15:51" ht="16.5" customHeight="1" x14ac:dyDescent="0.55000000000000004">
      <c r="O261" s="285"/>
      <c r="P261" s="285">
        <v>8</v>
      </c>
      <c r="Q261" s="289">
        <f t="shared" si="20"/>
        <v>84.337395898915986</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row>
    <row r="262" spans="15:51" ht="16.5" customHeight="1" x14ac:dyDescent="0.55000000000000004">
      <c r="O262" s="285"/>
      <c r="P262" s="285">
        <v>9</v>
      </c>
      <c r="Q262" s="289">
        <f t="shared" si="20"/>
        <v>109.09887137332366</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row>
    <row r="263" spans="15:51" ht="16.5" customHeight="1" x14ac:dyDescent="0.55000000000000004">
      <c r="O263" s="285"/>
      <c r="P263" s="285">
        <v>10</v>
      </c>
      <c r="Q263" s="289">
        <f t="shared" si="20"/>
        <v>108.15175994863021</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row>
    <row r="264" spans="15:51" ht="16.5" customHeight="1" x14ac:dyDescent="0.55000000000000004">
      <c r="O264" s="285"/>
      <c r="P264" s="285">
        <v>11</v>
      </c>
      <c r="Q264" s="289">
        <f t="shared" si="20"/>
        <v>107.55543929648488</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row>
    <row r="265" spans="15:51" ht="16.5" customHeight="1" thickBot="1" x14ac:dyDescent="0.6">
      <c r="O265" s="286"/>
      <c r="P265" s="286">
        <v>12</v>
      </c>
      <c r="Q265" s="289">
        <f t="shared" si="20"/>
        <v>97.501123114100764</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row>
    <row r="266" spans="15:51" ht="16.5" customHeight="1" x14ac:dyDescent="0.55000000000000004">
      <c r="O266" s="283">
        <v>2012</v>
      </c>
      <c r="P266" s="283">
        <v>1</v>
      </c>
      <c r="Q266" s="289">
        <f t="shared" ref="Q266:Q277" si="21">AM2</f>
        <v>92.531472374508041</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row>
    <row r="267" spans="15:51" ht="16.5" customHeight="1" x14ac:dyDescent="0.55000000000000004">
      <c r="O267" s="285"/>
      <c r="P267" s="285">
        <v>2</v>
      </c>
      <c r="Q267" s="289">
        <f t="shared" si="21"/>
        <v>102.79909597634524</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row>
    <row r="268" spans="15:51" ht="16.5" customHeight="1" x14ac:dyDescent="0.55000000000000004">
      <c r="O268" s="285"/>
      <c r="P268" s="285">
        <v>3</v>
      </c>
      <c r="Q268" s="289">
        <f t="shared" si="21"/>
        <v>109.65759330519771</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row>
    <row r="269" spans="15:51" ht="16.5" customHeight="1" x14ac:dyDescent="0.55000000000000004">
      <c r="O269" s="285"/>
      <c r="P269" s="285">
        <v>4</v>
      </c>
      <c r="Q269" s="289">
        <f t="shared" si="21"/>
        <v>89.593165723829188</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row>
    <row r="270" spans="15:51" ht="16.5" customHeight="1" x14ac:dyDescent="0.55000000000000004">
      <c r="O270" s="285"/>
      <c r="P270" s="285">
        <v>5</v>
      </c>
      <c r="Q270" s="289">
        <f t="shared" si="21"/>
        <v>88.098039364307596</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row>
    <row r="271" spans="15:51" ht="16.5" customHeight="1" x14ac:dyDescent="0.55000000000000004">
      <c r="O271" s="285"/>
      <c r="P271" s="285">
        <v>6</v>
      </c>
      <c r="Q271" s="289">
        <f t="shared" si="21"/>
        <v>104.43567171122959</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row>
    <row r="272" spans="15:51" ht="16.5" customHeight="1" x14ac:dyDescent="0.55000000000000004">
      <c r="O272" s="285"/>
      <c r="P272" s="285">
        <v>7</v>
      </c>
      <c r="Q272" s="289">
        <f t="shared" si="21"/>
        <v>106.8417476639427</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row>
    <row r="273" spans="15:51" ht="16.5" customHeight="1" x14ac:dyDescent="0.55000000000000004">
      <c r="O273" s="285"/>
      <c r="P273" s="285">
        <v>8</v>
      </c>
      <c r="Q273" s="289">
        <f t="shared" si="21"/>
        <v>84.645313580709654</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row>
    <row r="274" spans="15:51" ht="16.5" customHeight="1" x14ac:dyDescent="0.55000000000000004">
      <c r="O274" s="285"/>
      <c r="P274" s="285">
        <v>9</v>
      </c>
      <c r="Q274" s="289">
        <f t="shared" si="21"/>
        <v>109.23240130561717</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row>
    <row r="275" spans="15:51" ht="16.5" customHeight="1" x14ac:dyDescent="0.55000000000000004">
      <c r="O275" s="285"/>
      <c r="P275" s="285">
        <v>10</v>
      </c>
      <c r="Q275" s="289">
        <f t="shared" si="21"/>
        <v>108.20031748381416</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row>
    <row r="276" spans="15:51" ht="16.5" customHeight="1" x14ac:dyDescent="0.55000000000000004">
      <c r="O276" s="285"/>
      <c r="P276" s="285">
        <v>11</v>
      </c>
      <c r="Q276" s="289">
        <f t="shared" si="21"/>
        <v>106.99637809431931</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row>
    <row r="277" spans="15:51" ht="16.5" customHeight="1" thickBot="1" x14ac:dyDescent="0.6">
      <c r="O277" s="286"/>
      <c r="P277" s="286">
        <v>12</v>
      </c>
      <c r="Q277" s="289">
        <f t="shared" si="21"/>
        <v>96.968803416179668</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row>
    <row r="278" spans="15:51" ht="16.5" customHeight="1" x14ac:dyDescent="0.55000000000000004">
      <c r="O278" s="283">
        <v>2013</v>
      </c>
      <c r="P278" s="283">
        <v>1</v>
      </c>
      <c r="Q278" s="289">
        <f t="shared" ref="Q278:Q289" si="22">AN2</f>
        <v>92.501441645521894</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row>
    <row r="279" spans="15:51" ht="16.5" customHeight="1" x14ac:dyDescent="0.55000000000000004">
      <c r="O279" s="285"/>
      <c r="P279" s="285">
        <v>2</v>
      </c>
      <c r="Q279" s="289">
        <f t="shared" si="22"/>
        <v>102.15827497972953</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row>
    <row r="280" spans="15:51" ht="16.5" customHeight="1" x14ac:dyDescent="0.55000000000000004">
      <c r="O280" s="285"/>
      <c r="P280" s="285">
        <v>3</v>
      </c>
      <c r="Q280" s="289">
        <f t="shared" si="22"/>
        <v>108.51818983742734</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row>
    <row r="281" spans="15:51" ht="16.5" customHeight="1" x14ac:dyDescent="0.55000000000000004">
      <c r="O281" s="285"/>
      <c r="P281" s="285">
        <v>4</v>
      </c>
      <c r="Q281" s="289">
        <f t="shared" si="22"/>
        <v>89.97831028834409</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row>
    <row r="282" spans="15:51" ht="16.5" customHeight="1" x14ac:dyDescent="0.55000000000000004">
      <c r="O282" s="285"/>
      <c r="P282" s="285">
        <v>5</v>
      </c>
      <c r="Q282" s="289">
        <f t="shared" si="22"/>
        <v>88.502957893742888</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row>
    <row r="283" spans="15:51" ht="16.5" customHeight="1" x14ac:dyDescent="0.55000000000000004">
      <c r="O283" s="285"/>
      <c r="P283" s="285">
        <v>6</v>
      </c>
      <c r="Q283" s="289">
        <f t="shared" si="22"/>
        <v>104.14292142198789</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row>
    <row r="284" spans="15:51" ht="16.5" customHeight="1" x14ac:dyDescent="0.55000000000000004">
      <c r="O284" s="285"/>
      <c r="P284" s="285">
        <v>7</v>
      </c>
      <c r="Q284" s="289">
        <f t="shared" si="22"/>
        <v>107.18911401906401</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row>
    <row r="285" spans="15:51" ht="16.5" customHeight="1" x14ac:dyDescent="0.55000000000000004">
      <c r="O285" s="285"/>
      <c r="P285" s="285">
        <v>8</v>
      </c>
      <c r="Q285" s="289">
        <f t="shared" si="22"/>
        <v>84.285259634485271</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row>
    <row r="286" spans="15:51" ht="16.5" customHeight="1" x14ac:dyDescent="0.55000000000000004">
      <c r="O286" s="285"/>
      <c r="P286" s="285">
        <v>9</v>
      </c>
      <c r="Q286" s="289">
        <f t="shared" si="22"/>
        <v>109.92576154283599</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row>
    <row r="287" spans="15:51" ht="16.5" customHeight="1" x14ac:dyDescent="0.55000000000000004">
      <c r="O287" s="285"/>
      <c r="P287" s="285">
        <v>10</v>
      </c>
      <c r="Q287" s="289">
        <f t="shared" si="22"/>
        <v>108.2714280331647</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row>
    <row r="288" spans="15:51" ht="16.5" customHeight="1" x14ac:dyDescent="0.55000000000000004">
      <c r="O288" s="285"/>
      <c r="P288" s="285">
        <v>11</v>
      </c>
      <c r="Q288" s="289">
        <f t="shared" si="22"/>
        <v>106.9875876762076</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row>
    <row r="289" spans="15:51" ht="16.5" customHeight="1" thickBot="1" x14ac:dyDescent="0.6">
      <c r="O289" s="286"/>
      <c r="P289" s="286">
        <v>12</v>
      </c>
      <c r="Q289" s="289">
        <f t="shared" si="22"/>
        <v>97.538753027489037</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row>
    <row r="290" spans="15:51" ht="16.5" customHeight="1" x14ac:dyDescent="0.55000000000000004">
      <c r="O290" s="283">
        <v>2014</v>
      </c>
      <c r="P290" s="283">
        <v>1</v>
      </c>
      <c r="Q290" s="289">
        <f t="shared" ref="Q290:Q301" si="23">AO2</f>
        <v>94.173112594840234</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row>
    <row r="291" spans="15:51" ht="16.5" customHeight="1" x14ac:dyDescent="0.55000000000000004">
      <c r="O291" s="285"/>
      <c r="P291" s="285">
        <v>2</v>
      </c>
      <c r="Q291" s="289">
        <f t="shared" si="23"/>
        <v>102.79151098836388</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row>
    <row r="292" spans="15:51" ht="16.5" customHeight="1" x14ac:dyDescent="0.55000000000000004">
      <c r="O292" s="285"/>
      <c r="P292" s="285">
        <v>3</v>
      </c>
      <c r="Q292" s="289">
        <f t="shared" si="23"/>
        <v>109.24947468122362</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row>
    <row r="293" spans="15:51" ht="16.5" customHeight="1" x14ac:dyDescent="0.55000000000000004">
      <c r="O293" s="285"/>
      <c r="P293" s="285">
        <v>4</v>
      </c>
      <c r="Q293" s="289">
        <f t="shared" si="23"/>
        <v>90.538582028524687</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row>
    <row r="294" spans="15:51" ht="16.5" customHeight="1" x14ac:dyDescent="0.55000000000000004">
      <c r="O294" s="285"/>
      <c r="P294" s="285">
        <v>5</v>
      </c>
      <c r="Q294" s="289">
        <f t="shared" si="23"/>
        <v>88.842981229003726</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row>
    <row r="295" spans="15:51" ht="16.5" customHeight="1" x14ac:dyDescent="0.55000000000000004">
      <c r="O295" s="285"/>
      <c r="P295" s="285">
        <v>6</v>
      </c>
      <c r="Q295" s="289">
        <f t="shared" si="23"/>
        <v>104.7416555986573</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row>
    <row r="296" spans="15:51" ht="16.5" customHeight="1" x14ac:dyDescent="0.55000000000000004">
      <c r="O296" s="285"/>
      <c r="P296" s="285">
        <v>7</v>
      </c>
      <c r="Q296" s="289">
        <f t="shared" si="23"/>
        <v>107.2807657029438</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row>
    <row r="297" spans="15:51" ht="16.5" customHeight="1" x14ac:dyDescent="0.55000000000000004">
      <c r="O297" s="285"/>
      <c r="P297" s="285">
        <v>8</v>
      </c>
      <c r="Q297" s="289">
        <f t="shared" si="23"/>
        <v>83.687910286564389</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row>
    <row r="298" spans="15:51" ht="16.5" customHeight="1" x14ac:dyDescent="0.55000000000000004">
      <c r="O298" s="285"/>
      <c r="P298" s="285">
        <v>9</v>
      </c>
      <c r="Q298" s="289">
        <f t="shared" si="23"/>
        <v>109.6859136515632</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row>
    <row r="299" spans="15:51" ht="16.5" customHeight="1" x14ac:dyDescent="0.55000000000000004">
      <c r="O299" s="285"/>
      <c r="P299" s="285">
        <v>10</v>
      </c>
      <c r="Q299" s="289">
        <f t="shared" si="23"/>
        <v>107.26710852265701</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row>
    <row r="300" spans="15:51" ht="16.5" customHeight="1" x14ac:dyDescent="0.55000000000000004">
      <c r="O300" s="285"/>
      <c r="P300" s="285">
        <v>11</v>
      </c>
      <c r="Q300" s="289">
        <f t="shared" si="23"/>
        <v>104.92640569330455</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row>
    <row r="301" spans="15:51" ht="16.5" customHeight="1" thickBot="1" x14ac:dyDescent="0.6">
      <c r="O301" s="286"/>
      <c r="P301" s="286">
        <v>12</v>
      </c>
      <c r="Q301" s="289">
        <f t="shared" si="23"/>
        <v>96.81457902235347</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row>
    <row r="302" spans="15:51" ht="16.5" customHeight="1" x14ac:dyDescent="0.55000000000000004">
      <c r="O302" s="283">
        <v>2015</v>
      </c>
      <c r="P302" s="283">
        <v>1</v>
      </c>
      <c r="Q302" s="289">
        <f t="shared" ref="Q302:Q313" si="24">AP2</f>
        <v>93.855436992117163</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row>
    <row r="303" spans="15:51" ht="16.5" customHeight="1" x14ac:dyDescent="0.55000000000000004">
      <c r="O303" s="285"/>
      <c r="P303" s="285">
        <v>2</v>
      </c>
      <c r="Q303" s="289">
        <f t="shared" si="24"/>
        <v>102.68877299769575</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row>
    <row r="304" spans="15:51" ht="16.5" customHeight="1" x14ac:dyDescent="0.55000000000000004">
      <c r="O304" s="285"/>
      <c r="P304" s="285">
        <v>3</v>
      </c>
      <c r="Q304" s="289">
        <f t="shared" si="24"/>
        <v>109.41419741380388</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row>
    <row r="305" spans="15:51" ht="16.5" customHeight="1" x14ac:dyDescent="0.55000000000000004">
      <c r="O305" s="285"/>
      <c r="P305" s="285">
        <v>4</v>
      </c>
      <c r="Q305" s="289">
        <f t="shared" si="24"/>
        <v>90.501744058124217</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row>
    <row r="306" spans="15:51" ht="16.5" customHeight="1" x14ac:dyDescent="0.55000000000000004">
      <c r="O306" s="285"/>
      <c r="P306" s="285">
        <v>5</v>
      </c>
      <c r="Q306" s="289">
        <f t="shared" si="24"/>
        <v>88.068025879687539</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row>
    <row r="307" spans="15:51" ht="16.5" customHeight="1" x14ac:dyDescent="0.55000000000000004">
      <c r="O307" s="285"/>
      <c r="P307" s="285">
        <v>6</v>
      </c>
      <c r="Q307" s="289">
        <f t="shared" si="24"/>
        <v>105.26362145468808</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row>
    <row r="308" spans="15:51" ht="16.5" customHeight="1" x14ac:dyDescent="0.55000000000000004">
      <c r="O308" s="285"/>
      <c r="P308" s="285">
        <v>7</v>
      </c>
      <c r="Q308" s="289">
        <f t="shared" si="24"/>
        <v>107.73669745653909</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row>
    <row r="309" spans="15:51" ht="16.5" customHeight="1" x14ac:dyDescent="0.55000000000000004">
      <c r="O309" s="285"/>
      <c r="P309" s="285">
        <v>8</v>
      </c>
      <c r="Q309" s="289">
        <f t="shared" si="24"/>
        <v>83.671495709001263</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row>
    <row r="310" spans="15:51" ht="16.5" customHeight="1" x14ac:dyDescent="0.55000000000000004">
      <c r="O310" s="285"/>
      <c r="P310" s="285">
        <v>9</v>
      </c>
      <c r="Q310" s="289">
        <f t="shared" si="24"/>
        <v>109.76667757847927</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row>
    <row r="311" spans="15:51" ht="16.5" customHeight="1" x14ac:dyDescent="0.55000000000000004">
      <c r="O311" s="285"/>
      <c r="P311" s="285">
        <v>10</v>
      </c>
      <c r="Q311" s="289">
        <f t="shared" si="24"/>
        <v>106.91380513107131</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row>
    <row r="312" spans="15:51" ht="16.5" customHeight="1" x14ac:dyDescent="0.55000000000000004">
      <c r="O312" s="285"/>
      <c r="P312" s="285">
        <v>11</v>
      </c>
      <c r="Q312" s="289">
        <f t="shared" si="24"/>
        <v>105.06359993641995</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row>
    <row r="313" spans="15:51" ht="16.5" customHeight="1" thickBot="1" x14ac:dyDescent="0.6">
      <c r="O313" s="286"/>
      <c r="P313" s="286">
        <v>12</v>
      </c>
      <c r="Q313" s="289">
        <f t="shared" si="24"/>
        <v>97.055925392372387</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row>
    <row r="314" spans="15:51" ht="16.5" customHeight="1" x14ac:dyDescent="0.55000000000000004">
      <c r="O314" s="283">
        <v>2016</v>
      </c>
      <c r="P314" s="283">
        <v>1</v>
      </c>
      <c r="Q314" s="289">
        <f t="shared" ref="Q314:Q325" si="25">AQ2</f>
        <v>93.991126043512025</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row>
    <row r="315" spans="15:51" ht="16.5" customHeight="1" x14ac:dyDescent="0.55000000000000004">
      <c r="O315" s="285"/>
      <c r="P315" s="285">
        <v>2</v>
      </c>
      <c r="Q315" s="289">
        <f t="shared" si="25"/>
        <v>102.05910427414109</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row>
    <row r="316" spans="15:51" ht="16.5" customHeight="1" x14ac:dyDescent="0.55000000000000004">
      <c r="O316" s="285"/>
      <c r="P316" s="285">
        <v>3</v>
      </c>
      <c r="Q316" s="289">
        <f t="shared" si="25"/>
        <v>109.15379038252971</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row>
    <row r="317" spans="15:51" ht="16.5" customHeight="1" x14ac:dyDescent="0.55000000000000004">
      <c r="O317" s="285"/>
      <c r="P317" s="285">
        <v>4</v>
      </c>
      <c r="Q317" s="289">
        <f t="shared" si="25"/>
        <v>89.146570119318611</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row>
    <row r="318" spans="15:51" ht="16.5" customHeight="1" x14ac:dyDescent="0.55000000000000004">
      <c r="O318" s="285"/>
      <c r="P318" s="285">
        <v>5</v>
      </c>
      <c r="Q318" s="289">
        <f t="shared" si="25"/>
        <v>88.069075736202151</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row>
    <row r="319" spans="15:51" ht="16.5" customHeight="1" x14ac:dyDescent="0.55000000000000004">
      <c r="O319" s="285"/>
      <c r="P319" s="285">
        <v>6</v>
      </c>
      <c r="Q319" s="289">
        <f t="shared" si="25"/>
        <v>105.09321436854258</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row>
    <row r="320" spans="15:51" ht="16.5" customHeight="1" x14ac:dyDescent="0.55000000000000004">
      <c r="O320" s="285"/>
      <c r="P320" s="285">
        <v>7</v>
      </c>
      <c r="Q320" s="289">
        <f t="shared" si="25"/>
        <v>107.74791121644562</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row>
    <row r="321" spans="15:51" ht="16.5" customHeight="1" x14ac:dyDescent="0.55000000000000004">
      <c r="O321" s="285"/>
      <c r="P321" s="285">
        <v>8</v>
      </c>
      <c r="Q321" s="289">
        <f t="shared" si="25"/>
        <v>84.264951269625996</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row>
    <row r="322" spans="15:51" ht="16.5" customHeight="1" x14ac:dyDescent="0.55000000000000004">
      <c r="O322" s="285"/>
      <c r="P322" s="285">
        <v>9</v>
      </c>
      <c r="Q322" s="289">
        <f t="shared" si="25"/>
        <v>109.70884217290725</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row>
    <row r="323" spans="15:51" ht="16.5" customHeight="1" x14ac:dyDescent="0.55000000000000004">
      <c r="O323" s="285"/>
      <c r="P323" s="285">
        <v>10</v>
      </c>
      <c r="Q323" s="289">
        <f t="shared" si="25"/>
        <v>106.95582247580099</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row>
    <row r="324" spans="15:51" ht="16.5" customHeight="1" x14ac:dyDescent="0.55000000000000004">
      <c r="O324" s="285"/>
      <c r="P324" s="285">
        <v>11</v>
      </c>
      <c r="Q324" s="289">
        <f t="shared" si="25"/>
        <v>105.67140909380409</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row>
    <row r="325" spans="15:51" ht="16.5" customHeight="1" thickBot="1" x14ac:dyDescent="0.6">
      <c r="O325" s="286"/>
      <c r="P325" s="286">
        <v>12</v>
      </c>
      <c r="Q325" s="289">
        <f t="shared" si="25"/>
        <v>98.138182847170029</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row>
    <row r="326" spans="15:51" ht="16.5" customHeight="1" x14ac:dyDescent="0.55000000000000004">
      <c r="O326" s="283">
        <v>2017</v>
      </c>
      <c r="P326" s="283">
        <v>1</v>
      </c>
      <c r="Q326" s="289">
        <f t="shared" ref="Q326:Q337" si="26">AR2</f>
        <v>93.933565791069768</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row>
    <row r="327" spans="15:51" ht="16.5" customHeight="1" x14ac:dyDescent="0.55000000000000004">
      <c r="O327" s="285"/>
      <c r="P327" s="285">
        <v>2</v>
      </c>
      <c r="Q327" s="289">
        <f t="shared" si="26"/>
        <v>101.7944755363616</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row>
    <row r="328" spans="15:51" ht="16.5" customHeight="1" x14ac:dyDescent="0.55000000000000004">
      <c r="O328" s="285"/>
      <c r="P328" s="285">
        <v>3</v>
      </c>
      <c r="Q328" s="289">
        <f t="shared" si="26"/>
        <v>109.03033605366474</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row>
    <row r="329" spans="15:51" ht="16.5" customHeight="1" x14ac:dyDescent="0.55000000000000004">
      <c r="O329" s="285"/>
      <c r="P329" s="285">
        <v>4</v>
      </c>
      <c r="Q329" s="289">
        <f t="shared" si="26"/>
        <v>88.763549943037958</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row>
    <row r="330" spans="15:51" ht="16.5" customHeight="1" x14ac:dyDescent="0.55000000000000004">
      <c r="O330" s="285"/>
      <c r="P330" s="285">
        <v>5</v>
      </c>
      <c r="Q330" s="289">
        <f t="shared" si="26"/>
        <v>87.959750198228974</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row>
    <row r="331" spans="15:51" ht="16.5" customHeight="1" x14ac:dyDescent="0.55000000000000004">
      <c r="O331" s="285"/>
      <c r="P331" s="285">
        <v>6</v>
      </c>
      <c r="Q331" s="289">
        <f t="shared" si="26"/>
        <v>105.24219743371066</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row>
    <row r="332" spans="15:51" ht="16.5" customHeight="1" x14ac:dyDescent="0.55000000000000004">
      <c r="O332" s="285"/>
      <c r="P332" s="285">
        <v>7</v>
      </c>
      <c r="Q332" s="289">
        <f t="shared" si="26"/>
        <v>107.75130185106879</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row>
    <row r="333" spans="15:51" ht="16.5" customHeight="1" x14ac:dyDescent="0.55000000000000004">
      <c r="O333" s="285"/>
      <c r="P333" s="285">
        <v>8</v>
      </c>
      <c r="Q333" s="289">
        <f t="shared" si="26"/>
        <v>84.941252874297788</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row>
    <row r="334" spans="15:51" ht="16.5" customHeight="1" x14ac:dyDescent="0.55000000000000004">
      <c r="O334" s="285"/>
      <c r="P334" s="285">
        <v>9</v>
      </c>
      <c r="Q334" s="289">
        <f t="shared" si="26"/>
        <v>109.33931238767506</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row>
    <row r="335" spans="15:51" ht="16.5" customHeight="1" x14ac:dyDescent="0.55000000000000004">
      <c r="O335" s="285"/>
      <c r="P335" s="285">
        <v>10</v>
      </c>
      <c r="Q335" s="289">
        <f t="shared" si="26"/>
        <v>107.51267636003465</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row>
    <row r="336" spans="15:51" ht="16.5" customHeight="1" x14ac:dyDescent="0.55000000000000004">
      <c r="O336" s="285"/>
      <c r="P336" s="285">
        <v>11</v>
      </c>
      <c r="Q336" s="289">
        <f t="shared" si="26"/>
        <v>105.57490264044792</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row>
    <row r="337" spans="15:51" ht="16.5" customHeight="1" thickBot="1" x14ac:dyDescent="0.6">
      <c r="O337" s="286"/>
      <c r="P337" s="286">
        <v>12</v>
      </c>
      <c r="Q337" s="289">
        <f t="shared" si="26"/>
        <v>98.156678930402222</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row>
    <row r="338" spans="15:51" ht="16.5" customHeight="1" x14ac:dyDescent="0.55000000000000004">
      <c r="O338" s="283">
        <v>2018</v>
      </c>
      <c r="P338" s="283">
        <v>1</v>
      </c>
      <c r="Q338" s="289">
        <f t="shared" ref="Q338:Q349" si="27">AS2</f>
        <v>94.429682483602164</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row>
    <row r="339" spans="15:51" ht="16.5" customHeight="1" x14ac:dyDescent="0.55000000000000004">
      <c r="O339" s="285"/>
      <c r="P339" s="285">
        <v>2</v>
      </c>
      <c r="Q339" s="289">
        <f t="shared" si="27"/>
        <v>102.33211017309516</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row>
    <row r="340" spans="15:51" ht="16.5" customHeight="1" x14ac:dyDescent="0.55000000000000004">
      <c r="O340" s="285"/>
      <c r="P340" s="285">
        <v>3</v>
      </c>
      <c r="Q340" s="289">
        <f t="shared" si="27"/>
        <v>109.3602526465251</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row>
    <row r="341" spans="15:51" ht="16.5" customHeight="1" x14ac:dyDescent="0.55000000000000004">
      <c r="O341" s="285"/>
      <c r="P341" s="285">
        <v>4</v>
      </c>
      <c r="Q341" s="289">
        <f t="shared" si="27"/>
        <v>89.154854149594343</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row>
    <row r="342" spans="15:51" ht="16.5" customHeight="1" x14ac:dyDescent="0.55000000000000004">
      <c r="O342" s="285"/>
      <c r="P342" s="285">
        <v>5</v>
      </c>
      <c r="Q342" s="289">
        <f t="shared" si="27"/>
        <v>88.347510943290459</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row>
    <row r="343" spans="15:51" ht="16.5" customHeight="1" x14ac:dyDescent="0.55000000000000004">
      <c r="O343" s="285"/>
      <c r="P343" s="285">
        <v>6</v>
      </c>
      <c r="Q343" s="289">
        <f t="shared" si="27"/>
        <v>104.8321911725409</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row>
    <row r="344" spans="15:51" ht="16.5" customHeight="1" x14ac:dyDescent="0.55000000000000004">
      <c r="O344" s="285"/>
      <c r="P344" s="285">
        <v>7</v>
      </c>
      <c r="Q344" s="289">
        <f t="shared" si="27"/>
        <v>107.46487227523112</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row>
    <row r="345" spans="15:51" ht="16.5" customHeight="1" x14ac:dyDescent="0.55000000000000004">
      <c r="O345" s="285"/>
      <c r="P345" s="285">
        <v>8</v>
      </c>
      <c r="Q345" s="289">
        <f t="shared" si="27"/>
        <v>85.079537095410743</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row>
    <row r="346" spans="15:51" ht="16.5" customHeight="1" x14ac:dyDescent="0.55000000000000004">
      <c r="O346" s="285"/>
      <c r="P346" s="285">
        <v>9</v>
      </c>
      <c r="Q346" s="289">
        <f t="shared" si="27"/>
        <v>108.74160231345941</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row>
    <row r="347" spans="15:51" ht="16.5" customHeight="1" x14ac:dyDescent="0.55000000000000004">
      <c r="O347" s="285"/>
      <c r="P347" s="285">
        <v>10</v>
      </c>
      <c r="Q347" s="289">
        <f t="shared" si="27"/>
        <v>107.66757084455026</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row>
    <row r="348" spans="15:51" ht="16.5" customHeight="1" x14ac:dyDescent="0.55000000000000004">
      <c r="O348" s="285"/>
      <c r="P348" s="285">
        <v>11</v>
      </c>
      <c r="Q348" s="289">
        <f t="shared" si="27"/>
        <v>105.19765617609889</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row>
    <row r="349" spans="15:51" ht="16.5" customHeight="1" thickBot="1" x14ac:dyDescent="0.6">
      <c r="O349" s="286"/>
      <c r="P349" s="286">
        <v>12</v>
      </c>
      <c r="Q349" s="289">
        <f t="shared" si="27"/>
        <v>97.392159726601406</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row>
    <row r="350" spans="15:51" ht="16.5" customHeight="1" x14ac:dyDescent="0.55000000000000004">
      <c r="O350" s="283">
        <v>2019</v>
      </c>
      <c r="P350" s="283">
        <v>1</v>
      </c>
      <c r="Q350" s="289">
        <f t="shared" ref="Q350:Q361" si="28">AT2</f>
        <v>94.698157522802376</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row>
    <row r="351" spans="15:51" ht="16.5" customHeight="1" x14ac:dyDescent="0.55000000000000004">
      <c r="O351" s="285"/>
      <c r="P351" s="285">
        <v>2</v>
      </c>
      <c r="Q351" s="289">
        <f t="shared" si="28"/>
        <v>102.60301603297749</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row>
    <row r="352" spans="15:51" ht="16.5" customHeight="1" x14ac:dyDescent="0.55000000000000004">
      <c r="O352" s="285"/>
      <c r="P352" s="285">
        <v>3</v>
      </c>
      <c r="Q352" s="289">
        <f t="shared" si="28"/>
        <v>109.3046652841128</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row>
    <row r="353" spans="15:51" ht="16.5" customHeight="1" x14ac:dyDescent="0.55000000000000004">
      <c r="O353" s="285"/>
      <c r="P353" s="285">
        <v>4</v>
      </c>
      <c r="Q353" s="289">
        <f t="shared" si="28"/>
        <v>90.004179141046123</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row>
    <row r="354" spans="15:51" ht="16.5" customHeight="1" x14ac:dyDescent="0.55000000000000004">
      <c r="O354" s="285"/>
      <c r="P354" s="285">
        <v>5</v>
      </c>
      <c r="Q354" s="289">
        <f t="shared" si="28"/>
        <v>88.973913109975328</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row>
    <row r="355" spans="15:51" ht="16.5" customHeight="1" x14ac:dyDescent="0.55000000000000004">
      <c r="O355" s="285"/>
      <c r="P355" s="285">
        <v>6</v>
      </c>
      <c r="Q355" s="289">
        <f t="shared" si="28"/>
        <v>105.04404982957929</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row>
    <row r="356" spans="15:51" ht="16.5" customHeight="1" x14ac:dyDescent="0.55000000000000004">
      <c r="O356" s="285"/>
      <c r="P356" s="285">
        <v>7</v>
      </c>
      <c r="Q356" s="289">
        <f t="shared" si="28"/>
        <v>109.37434189506952</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row>
    <row r="357" spans="15:51" ht="16.5" customHeight="1" x14ac:dyDescent="0.55000000000000004">
      <c r="O357" s="285"/>
      <c r="P357" s="285">
        <v>8</v>
      </c>
      <c r="Q357" s="289">
        <f t="shared" si="28"/>
        <v>84.831427089689797</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row>
    <row r="358" spans="15:51" ht="16.5" customHeight="1" x14ac:dyDescent="0.55000000000000004">
      <c r="O358" s="285"/>
      <c r="P358" s="285">
        <v>9</v>
      </c>
      <c r="Q358" s="289">
        <f t="shared" si="28"/>
        <v>108.78998011342652</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row>
    <row r="359" spans="15:51" ht="16.5" customHeight="1" x14ac:dyDescent="0.55000000000000004">
      <c r="O359" s="285"/>
      <c r="P359" s="285">
        <v>10</v>
      </c>
      <c r="Q359" s="289">
        <f t="shared" si="28"/>
        <v>106.05242236010696</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row>
    <row r="360" spans="15:51" ht="16.5" customHeight="1" x14ac:dyDescent="0.55000000000000004">
      <c r="O360" s="285"/>
      <c r="P360" s="285">
        <v>11</v>
      </c>
      <c r="Q360" s="289">
        <f t="shared" si="28"/>
        <v>104.01240391039089</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row>
    <row r="361" spans="15:51" ht="16.5" customHeight="1" thickBot="1" x14ac:dyDescent="0.6">
      <c r="O361" s="286"/>
      <c r="P361" s="286">
        <v>12</v>
      </c>
      <c r="Q361" s="289">
        <f t="shared" si="28"/>
        <v>96.311443710822843</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row>
    <row r="362" spans="15:51" ht="16.5" customHeight="1" x14ac:dyDescent="0.55000000000000004">
      <c r="O362" s="283">
        <v>2020</v>
      </c>
      <c r="P362" s="283">
        <v>1</v>
      </c>
      <c r="Q362" s="289">
        <f t="shared" ref="Q362:Q373" si="29">AU2</f>
        <v>93.35969654930733</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row>
    <row r="363" spans="15:51" ht="16.5" customHeight="1" x14ac:dyDescent="0.55000000000000004">
      <c r="O363" s="285"/>
      <c r="P363" s="285">
        <v>2</v>
      </c>
      <c r="Q363" s="289">
        <f t="shared" si="29"/>
        <v>100.11719482509864</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row>
    <row r="364" spans="15:51" ht="16.5" customHeight="1" x14ac:dyDescent="0.55000000000000004">
      <c r="O364" s="285"/>
      <c r="P364" s="285">
        <v>3</v>
      </c>
      <c r="Q364" s="289">
        <f t="shared" si="29"/>
        <v>107.2915458336755</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row>
    <row r="365" spans="15:51" ht="16.5" customHeight="1" x14ac:dyDescent="0.55000000000000004">
      <c r="O365" s="285"/>
      <c r="P365" s="285">
        <v>4</v>
      </c>
      <c r="Q365" s="289">
        <f t="shared" si="29"/>
        <v>86.956357133024255</v>
      </c>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row>
    <row r="366" spans="15:51" ht="16.5" customHeight="1" x14ac:dyDescent="0.55000000000000004">
      <c r="O366" s="285"/>
      <c r="P366" s="285">
        <v>5</v>
      </c>
      <c r="Q366" s="289">
        <f t="shared" si="29"/>
        <v>85.21515872552753</v>
      </c>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row>
    <row r="367" spans="15:51" ht="16.5" customHeight="1" x14ac:dyDescent="0.55000000000000004">
      <c r="O367" s="285"/>
      <c r="P367" s="285">
        <v>6</v>
      </c>
      <c r="Q367" s="289">
        <f t="shared" si="29"/>
        <v>104.12074434971416</v>
      </c>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row>
    <row r="368" spans="15:51" ht="16.5" customHeight="1" x14ac:dyDescent="0.55000000000000004">
      <c r="O368" s="285"/>
      <c r="P368" s="285">
        <v>7</v>
      </c>
      <c r="Q368" s="289">
        <f t="shared" si="29"/>
        <v>109.31911064893436</v>
      </c>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row>
    <row r="369" spans="15:51" ht="16.5" customHeight="1" x14ac:dyDescent="0.55000000000000004">
      <c r="O369" s="285"/>
      <c r="P369" s="285">
        <v>8</v>
      </c>
      <c r="Q369" s="289">
        <f t="shared" si="29"/>
        <v>85.931816083478296</v>
      </c>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row>
    <row r="370" spans="15:51" ht="16.5" customHeight="1" x14ac:dyDescent="0.55000000000000004">
      <c r="O370" s="285"/>
      <c r="P370" s="285">
        <v>9</v>
      </c>
      <c r="Q370" s="289">
        <f t="shared" si="29"/>
        <v>111.11827130860351</v>
      </c>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row>
    <row r="371" spans="15:51" ht="16.5" customHeight="1" x14ac:dyDescent="0.55000000000000004">
      <c r="O371" s="285"/>
      <c r="P371" s="285">
        <v>10</v>
      </c>
      <c r="Q371" s="289">
        <f t="shared" si="29"/>
        <v>109.12119302256703</v>
      </c>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row>
    <row r="372" spans="15:51" ht="16.5" customHeight="1" x14ac:dyDescent="0.55000000000000004">
      <c r="O372" s="285"/>
      <c r="P372" s="285">
        <v>11</v>
      </c>
      <c r="Q372" s="289">
        <f t="shared" si="29"/>
        <v>107.40509464493782</v>
      </c>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row>
    <row r="373" spans="15:51" ht="16.5" customHeight="1" thickBot="1" x14ac:dyDescent="0.6">
      <c r="O373" s="286"/>
      <c r="P373" s="286">
        <v>12</v>
      </c>
      <c r="Q373" s="289">
        <f t="shared" si="29"/>
        <v>100.0438168751317</v>
      </c>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row>
    <row r="374" spans="15:51" ht="16.5" customHeight="1" x14ac:dyDescent="0.55000000000000004">
      <c r="O374" s="283">
        <v>2021</v>
      </c>
      <c r="P374" s="283">
        <v>1</v>
      </c>
      <c r="Q374" s="289">
        <f t="shared" ref="Q374:Q385" si="30">AV2</f>
        <v>97.707583488418237</v>
      </c>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row>
    <row r="375" spans="15:51" ht="16.5" customHeight="1" x14ac:dyDescent="0.55000000000000004">
      <c r="O375" s="285"/>
      <c r="P375" s="285">
        <v>2</v>
      </c>
      <c r="Q375" s="289">
        <f t="shared" si="30"/>
        <v>104.89741469278371</v>
      </c>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row>
    <row r="376" spans="15:51" ht="16.5" customHeight="1" x14ac:dyDescent="0.55000000000000004">
      <c r="O376" s="285"/>
      <c r="P376" s="285">
        <v>3</v>
      </c>
      <c r="Q376" s="289">
        <f t="shared" si="30"/>
        <v>112.5868760104417</v>
      </c>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row>
    <row r="377" spans="15:51" ht="16.5" customHeight="1" x14ac:dyDescent="0.55000000000000004">
      <c r="O377" s="285"/>
      <c r="P377" s="285">
        <v>4</v>
      </c>
      <c r="Q377" s="289">
        <f t="shared" si="30"/>
        <v>90.27119601485991</v>
      </c>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row>
    <row r="378" spans="15:51" ht="16.5" customHeight="1" x14ac:dyDescent="0.55000000000000004">
      <c r="O378" s="285"/>
      <c r="P378" s="285">
        <v>5</v>
      </c>
      <c r="Q378" s="289">
        <f t="shared" si="30"/>
        <v>84.126982182460182</v>
      </c>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row>
    <row r="379" spans="15:51" ht="16.5" customHeight="1" x14ac:dyDescent="0.55000000000000004">
      <c r="O379" s="285"/>
      <c r="P379" s="285">
        <v>6</v>
      </c>
      <c r="Q379" s="289">
        <f t="shared" si="30"/>
        <v>104.54523666539227</v>
      </c>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row>
    <row r="380" spans="15:51" ht="16.5" customHeight="1" x14ac:dyDescent="0.55000000000000004">
      <c r="O380" s="285"/>
      <c r="P380" s="285">
        <v>7</v>
      </c>
      <c r="Q380" s="289">
        <f t="shared" si="30"/>
        <v>108.56884209694427</v>
      </c>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row>
    <row r="381" spans="15:51" ht="16.5" customHeight="1" x14ac:dyDescent="0.55000000000000004">
      <c r="O381" s="285"/>
      <c r="P381" s="285">
        <v>8</v>
      </c>
      <c r="Q381" s="289">
        <f t="shared" si="30"/>
        <v>84.723507226634254</v>
      </c>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row>
    <row r="382" spans="15:51" ht="16.5" customHeight="1" x14ac:dyDescent="0.55000000000000004">
      <c r="O382" s="285"/>
      <c r="P382" s="285">
        <v>9</v>
      </c>
      <c r="Q382" s="289">
        <f t="shared" si="30"/>
        <v>106.01750596697629</v>
      </c>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row>
    <row r="383" spans="15:51" ht="16.5" customHeight="1" x14ac:dyDescent="0.55000000000000004">
      <c r="O383" s="285"/>
      <c r="P383" s="285">
        <v>10</v>
      </c>
      <c r="Q383" s="289">
        <f t="shared" si="30"/>
        <v>105.4028602628233</v>
      </c>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row>
    <row r="384" spans="15:51" ht="16.5" customHeight="1" x14ac:dyDescent="0.55000000000000004">
      <c r="O384" s="285"/>
      <c r="P384" s="285">
        <v>11</v>
      </c>
      <c r="Q384" s="289">
        <f t="shared" si="30"/>
        <v>104.08731905484832</v>
      </c>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row>
    <row r="385" spans="15:51" ht="16.5" customHeight="1" thickBot="1" x14ac:dyDescent="0.6">
      <c r="O385" s="286"/>
      <c r="P385" s="286">
        <v>12</v>
      </c>
      <c r="Q385" s="289">
        <f t="shared" si="30"/>
        <v>97.064676337417481</v>
      </c>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row>
    <row r="386" spans="15:51" ht="16.5" customHeight="1" x14ac:dyDescent="0.55000000000000004">
      <c r="O386" s="283">
        <v>2022</v>
      </c>
      <c r="P386" s="283">
        <v>1</v>
      </c>
      <c r="Q386" s="289">
        <f t="shared" ref="Q386:Q397" si="31">AW2</f>
        <v>97.108455638050856</v>
      </c>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row>
    <row r="387" spans="15:51" ht="16.5" customHeight="1" x14ac:dyDescent="0.55000000000000004">
      <c r="O387" s="285"/>
      <c r="P387" s="285">
        <v>2</v>
      </c>
      <c r="Q387" s="289">
        <f t="shared" si="31"/>
        <v>104.86572668917044</v>
      </c>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row>
    <row r="388" spans="15:51" ht="16.5" customHeight="1" x14ac:dyDescent="0.55000000000000004">
      <c r="O388" s="285"/>
      <c r="P388" s="285">
        <v>3</v>
      </c>
      <c r="Q388" s="289">
        <f t="shared" si="31"/>
        <v>111.65763038818011</v>
      </c>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row>
    <row r="389" spans="15:51" ht="16.5" customHeight="1" x14ac:dyDescent="0.55000000000000004">
      <c r="O389" s="285"/>
      <c r="P389" s="285">
        <v>4</v>
      </c>
      <c r="Q389" s="289">
        <f t="shared" si="31"/>
        <v>89.916957518576453</v>
      </c>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row>
    <row r="390" spans="15:51" ht="16.5" customHeight="1" x14ac:dyDescent="0.55000000000000004">
      <c r="O390" s="285"/>
      <c r="P390" s="285">
        <v>5</v>
      </c>
      <c r="Q390" s="289">
        <f t="shared" si="31"/>
        <v>81.740546915261177</v>
      </c>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row>
    <row r="391" spans="15:51" ht="16.5" customHeight="1" x14ac:dyDescent="0.55000000000000004">
      <c r="O391" s="285"/>
      <c r="P391" s="285">
        <v>6</v>
      </c>
      <c r="Q391" s="289">
        <f t="shared" si="31"/>
        <v>104.62279461103616</v>
      </c>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row>
    <row r="392" spans="15:51" ht="16.5" customHeight="1" x14ac:dyDescent="0.55000000000000004">
      <c r="O392" s="285"/>
      <c r="P392" s="285">
        <v>7</v>
      </c>
      <c r="Q392" s="289">
        <f t="shared" si="31"/>
        <v>109.07438666321563</v>
      </c>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row>
    <row r="393" spans="15:51" ht="16.5" customHeight="1" x14ac:dyDescent="0.55000000000000004">
      <c r="O393" s="285"/>
      <c r="P393" s="285">
        <v>8</v>
      </c>
      <c r="Q393" s="289">
        <f t="shared" si="31"/>
        <v>85.508958089945551</v>
      </c>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row>
    <row r="394" spans="15:51" ht="16.5" customHeight="1" x14ac:dyDescent="0.55000000000000004">
      <c r="O394" s="285"/>
      <c r="P394" s="285">
        <v>9</v>
      </c>
      <c r="Q394" s="289">
        <f t="shared" si="31"/>
        <v>106.55271275699491</v>
      </c>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row>
    <row r="395" spans="15:51" ht="16.5" customHeight="1" x14ac:dyDescent="0.55000000000000004">
      <c r="O395" s="285"/>
      <c r="P395" s="285">
        <v>10</v>
      </c>
      <c r="Q395" s="289">
        <f t="shared" si="31"/>
        <v>105.93496414496535</v>
      </c>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row>
    <row r="396" spans="15:51" ht="16.5" customHeight="1" x14ac:dyDescent="0.55000000000000004">
      <c r="O396" s="285"/>
      <c r="P396" s="285">
        <v>11</v>
      </c>
      <c r="Q396" s="289">
        <f t="shared" si="31"/>
        <v>105.27549604816616</v>
      </c>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row>
    <row r="397" spans="15:51" ht="16.5" customHeight="1" thickBot="1" x14ac:dyDescent="0.6">
      <c r="O397" s="286"/>
      <c r="P397" s="286">
        <v>12</v>
      </c>
      <c r="Q397" s="289">
        <f t="shared" si="31"/>
        <v>97.741370536436989</v>
      </c>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row>
    <row r="398" spans="15:51" ht="16.5" customHeight="1" x14ac:dyDescent="0.55000000000000004">
      <c r="O398" s="283">
        <v>2023</v>
      </c>
      <c r="P398" s="283">
        <v>1</v>
      </c>
      <c r="Q398" s="289">
        <f t="shared" ref="Q398:Q409" si="32">AX2</f>
        <v>96.684674930478494</v>
      </c>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row>
    <row r="399" spans="15:51" ht="16.5" customHeight="1" x14ac:dyDescent="0.55000000000000004">
      <c r="O399" s="285"/>
      <c r="P399" s="285">
        <v>2</v>
      </c>
      <c r="Q399" s="289">
        <f t="shared" si="32"/>
        <v>105.41471964078214</v>
      </c>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row>
    <row r="400" spans="15:51" ht="16.5" customHeight="1" x14ac:dyDescent="0.55000000000000004">
      <c r="O400" s="285"/>
      <c r="P400" s="285">
        <v>3</v>
      </c>
      <c r="Q400" s="289">
        <f t="shared" si="32"/>
        <v>113.93601392710104</v>
      </c>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row>
    <row r="401" spans="15:51" ht="16.5" customHeight="1" x14ac:dyDescent="0.55000000000000004">
      <c r="O401" s="285"/>
      <c r="P401" s="285">
        <v>4</v>
      </c>
      <c r="Q401" s="289">
        <f t="shared" si="32"/>
        <v>93.216142278505103</v>
      </c>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row>
    <row r="402" spans="15:51" ht="16.5" customHeight="1" x14ac:dyDescent="0.55000000000000004">
      <c r="O402" s="285"/>
      <c r="P402" s="285">
        <v>5</v>
      </c>
      <c r="Q402" s="289">
        <f t="shared" si="32"/>
        <v>83.46260044378765</v>
      </c>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row>
    <row r="403" spans="15:51" ht="16.5" customHeight="1" x14ac:dyDescent="0.55000000000000004">
      <c r="O403" s="285"/>
      <c r="P403" s="285">
        <v>6</v>
      </c>
      <c r="Q403" s="289">
        <f t="shared" si="32"/>
        <v>104.38508950301095</v>
      </c>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row>
    <row r="404" spans="15:51" ht="16.5" customHeight="1" x14ac:dyDescent="0.55000000000000004">
      <c r="O404" s="285"/>
      <c r="P404" s="285">
        <v>7</v>
      </c>
      <c r="Q404" s="289">
        <f t="shared" si="32"/>
        <v>108.33471867686804</v>
      </c>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row>
    <row r="405" spans="15:51" ht="16.5" customHeight="1" x14ac:dyDescent="0.55000000000000004">
      <c r="O405" s="285"/>
      <c r="P405" s="285">
        <v>8</v>
      </c>
      <c r="Q405" s="289">
        <f t="shared" si="32"/>
        <v>83.822281239663383</v>
      </c>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row>
    <row r="406" spans="15:51" ht="16.5" customHeight="1" x14ac:dyDescent="0.55000000000000004">
      <c r="O406" s="285"/>
      <c r="P406" s="285">
        <v>9</v>
      </c>
      <c r="Q406" s="289">
        <f t="shared" si="32"/>
        <v>105.47292211265278</v>
      </c>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row>
    <row r="407" spans="15:51" ht="16.5" customHeight="1" x14ac:dyDescent="0.55000000000000004">
      <c r="O407" s="285"/>
      <c r="P407" s="285">
        <v>10</v>
      </c>
      <c r="Q407" s="289">
        <f t="shared" si="32"/>
        <v>104.17099164804057</v>
      </c>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row>
    <row r="408" spans="15:51" ht="16.5" customHeight="1" x14ac:dyDescent="0.55000000000000004">
      <c r="O408" s="285"/>
      <c r="P408" s="285">
        <v>11</v>
      </c>
      <c r="Q408" s="289">
        <f t="shared" si="32"/>
        <v>104.97377092329108</v>
      </c>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row>
    <row r="409" spans="15:51" ht="16.5" customHeight="1" thickBot="1" x14ac:dyDescent="0.6">
      <c r="O409" s="286"/>
      <c r="P409" s="286">
        <v>12</v>
      </c>
      <c r="Q409" s="289">
        <f t="shared" si="32"/>
        <v>96.126074675818757</v>
      </c>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row>
    <row r="410" spans="15:51" ht="16.5" customHeight="1" x14ac:dyDescent="0.55000000000000004">
      <c r="O410" s="283">
        <v>2024</v>
      </c>
      <c r="P410" s="283">
        <v>1</v>
      </c>
      <c r="Q410" s="289">
        <f t="shared" ref="Q410:Q421" si="33">AY2</f>
        <v>95.027167864357423</v>
      </c>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row>
    <row r="411" spans="15:51" ht="16.5" customHeight="1" x14ac:dyDescent="0.55000000000000004">
      <c r="O411" s="285"/>
      <c r="P411" s="285">
        <v>2</v>
      </c>
      <c r="Q411" s="289">
        <f t="shared" si="33"/>
        <v>103.25744528850272</v>
      </c>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row>
    <row r="412" spans="15:51" ht="16.5" customHeight="1" x14ac:dyDescent="0.55000000000000004">
      <c r="O412" s="285"/>
      <c r="P412" s="285">
        <v>3</v>
      </c>
      <c r="Q412" s="289">
        <f t="shared" si="33"/>
        <v>112.09964363948605</v>
      </c>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row>
    <row r="413" spans="15:51" ht="16.5" customHeight="1" x14ac:dyDescent="0.55000000000000004">
      <c r="O413" s="285"/>
      <c r="P413" s="285">
        <v>4</v>
      </c>
      <c r="Q413" s="289">
        <f t="shared" si="33"/>
        <v>92.709402791831948</v>
      </c>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row>
    <row r="414" spans="15:51" ht="16.5" customHeight="1" x14ac:dyDescent="0.55000000000000004">
      <c r="O414" s="285"/>
      <c r="P414" s="285">
        <v>5</v>
      </c>
      <c r="Q414" s="289">
        <f t="shared" si="33"/>
        <v>83.408563773964389</v>
      </c>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row>
    <row r="415" spans="15:51" ht="16.5" customHeight="1" x14ac:dyDescent="0.55000000000000004">
      <c r="O415" s="285"/>
      <c r="P415" s="285">
        <v>6</v>
      </c>
      <c r="Q415" s="289">
        <f t="shared" si="33"/>
        <v>103.65656749506785</v>
      </c>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row>
    <row r="416" spans="15:51" ht="16.5" customHeight="1" x14ac:dyDescent="0.55000000000000004">
      <c r="O416" s="285"/>
      <c r="P416" s="285">
        <v>7</v>
      </c>
      <c r="Q416" s="289">
        <f t="shared" si="33"/>
        <v>108.79665240676992</v>
      </c>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row>
    <row r="417" spans="15:51" ht="16.5" customHeight="1" x14ac:dyDescent="0.55000000000000004">
      <c r="O417" s="285"/>
      <c r="P417" s="285">
        <v>8</v>
      </c>
      <c r="Q417" s="289">
        <f t="shared" si="33"/>
        <v>82.670664345905394</v>
      </c>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row>
    <row r="418" spans="15:51" ht="16.5" customHeight="1" x14ac:dyDescent="0.55000000000000004">
      <c r="O418" s="285"/>
      <c r="P418" s="285">
        <v>9</v>
      </c>
      <c r="Q418" s="289">
        <f t="shared" si="33"/>
        <v>107.23932871611815</v>
      </c>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row>
    <row r="419" spans="15:51" ht="16.5" customHeight="1" x14ac:dyDescent="0.55000000000000004">
      <c r="O419" s="285"/>
      <c r="P419" s="285">
        <v>10</v>
      </c>
      <c r="Q419" s="289">
        <f t="shared" si="33"/>
        <v>106.47612999967255</v>
      </c>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row>
    <row r="420" spans="15:51" ht="16.5" customHeight="1" x14ac:dyDescent="0.55000000000000004">
      <c r="O420" s="285"/>
      <c r="P420" s="285">
        <v>11</v>
      </c>
      <c r="Q420" s="289">
        <f t="shared" si="33"/>
        <v>106.89791308322837</v>
      </c>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row>
    <row r="421" spans="15:51" ht="16.5" customHeight="1" thickBot="1" x14ac:dyDescent="0.6">
      <c r="O421" s="286"/>
      <c r="P421" s="286">
        <v>12</v>
      </c>
      <c r="Q421" s="290">
        <f t="shared" si="33"/>
        <v>97.760520595095002</v>
      </c>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row>
    <row r="422" spans="15:51" ht="16.5" customHeight="1" x14ac:dyDescent="0.55000000000000004">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row>
  </sheetData>
  <phoneticPr fontId="3"/>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DB0C3-E5A7-46E7-82AC-14F5B845475D}">
  <sheetPr>
    <tabColor theme="7" tint="0.79998168889431442"/>
  </sheetPr>
  <dimension ref="A1:AY422"/>
  <sheetViews>
    <sheetView workbookViewId="0">
      <selection activeCell="N29" sqref="N29"/>
    </sheetView>
  </sheetViews>
  <sheetFormatPr defaultRowHeight="16.5" customHeight="1" x14ac:dyDescent="0.55000000000000004"/>
  <cols>
    <col min="1" max="1" width="8.6640625" style="58"/>
    <col min="2" max="13" width="5.4140625" style="37" customWidth="1"/>
    <col min="14" max="14" width="3.4140625" style="37" customWidth="1"/>
    <col min="15" max="15" width="8.6640625" style="58"/>
    <col min="16" max="16" width="5.4140625" style="58" customWidth="1"/>
    <col min="17" max="17" width="8.6640625" style="37"/>
    <col min="18" max="45" width="7.33203125" style="37" customWidth="1"/>
    <col min="46" max="51" width="9.58203125" style="37" customWidth="1"/>
    <col min="52" max="16384" width="8.6640625" style="37"/>
  </cols>
  <sheetData>
    <row r="1" spans="1:51" ht="25" customHeight="1" thickBot="1" x14ac:dyDescent="0.6">
      <c r="B1" s="101">
        <v>1</v>
      </c>
      <c r="C1" s="38">
        <v>2</v>
      </c>
      <c r="D1" s="38">
        <v>3</v>
      </c>
      <c r="E1" s="38">
        <v>4</v>
      </c>
      <c r="F1" s="38">
        <v>5</v>
      </c>
      <c r="G1" s="38">
        <v>6</v>
      </c>
      <c r="H1" s="38">
        <v>7</v>
      </c>
      <c r="I1" s="38">
        <v>8</v>
      </c>
      <c r="J1" s="38">
        <v>9</v>
      </c>
      <c r="K1" s="38">
        <v>10</v>
      </c>
      <c r="L1" s="38">
        <v>11</v>
      </c>
      <c r="M1" s="43">
        <v>12</v>
      </c>
      <c r="Q1" s="40">
        <v>1990</v>
      </c>
      <c r="R1" s="41">
        <v>1991</v>
      </c>
      <c r="S1" s="41">
        <v>1992</v>
      </c>
      <c r="T1" s="41">
        <v>1993</v>
      </c>
      <c r="U1" s="41">
        <v>1994</v>
      </c>
      <c r="V1" s="41">
        <v>1995</v>
      </c>
      <c r="W1" s="41">
        <v>1996</v>
      </c>
      <c r="X1" s="41">
        <v>1997</v>
      </c>
      <c r="Y1" s="41">
        <v>1998</v>
      </c>
      <c r="Z1" s="41">
        <v>1999</v>
      </c>
      <c r="AA1" s="41">
        <v>2000</v>
      </c>
      <c r="AB1" s="41">
        <v>2001</v>
      </c>
      <c r="AC1" s="41">
        <v>2002</v>
      </c>
      <c r="AD1" s="41">
        <v>2003</v>
      </c>
      <c r="AE1" s="41">
        <v>2004</v>
      </c>
      <c r="AF1" s="41">
        <v>2005</v>
      </c>
      <c r="AG1" s="41">
        <v>2006</v>
      </c>
      <c r="AH1" s="41">
        <v>2007</v>
      </c>
      <c r="AI1" s="41">
        <v>2008</v>
      </c>
      <c r="AJ1" s="41">
        <v>2009</v>
      </c>
      <c r="AK1" s="41">
        <v>2010</v>
      </c>
      <c r="AL1" s="41">
        <v>2011</v>
      </c>
      <c r="AM1" s="41">
        <v>2012</v>
      </c>
      <c r="AN1" s="41">
        <v>2013</v>
      </c>
      <c r="AO1" s="41">
        <v>2014</v>
      </c>
      <c r="AP1" s="41">
        <v>2015</v>
      </c>
      <c r="AQ1" s="41">
        <v>2016</v>
      </c>
      <c r="AR1" s="41">
        <v>2017</v>
      </c>
      <c r="AS1" s="41">
        <v>2018</v>
      </c>
      <c r="AT1" s="41">
        <v>2019</v>
      </c>
      <c r="AU1" s="41">
        <v>2020</v>
      </c>
      <c r="AV1" s="41">
        <v>2021</v>
      </c>
      <c r="AW1" s="41">
        <v>2022</v>
      </c>
      <c r="AX1" s="41">
        <v>2023</v>
      </c>
      <c r="AY1" s="42">
        <v>2024</v>
      </c>
    </row>
    <row r="2" spans="1:51" ht="16.5" customHeight="1" x14ac:dyDescent="0.55000000000000004">
      <c r="A2" s="102">
        <v>1990</v>
      </c>
      <c r="B2" s="109">
        <v>91.18394034849014</v>
      </c>
      <c r="C2" s="109">
        <v>100.72239454825551</v>
      </c>
      <c r="D2" s="109">
        <v>109.41555357086035</v>
      </c>
      <c r="E2" s="109">
        <v>101.02304416627199</v>
      </c>
      <c r="F2" s="109">
        <v>95.183013933446489</v>
      </c>
      <c r="G2" s="109">
        <v>105.45671270278297</v>
      </c>
      <c r="H2" s="109">
        <v>107.34874007654776</v>
      </c>
      <c r="I2" s="109">
        <v>79.70628032643009</v>
      </c>
      <c r="J2" s="109">
        <v>104.24951492786381</v>
      </c>
      <c r="K2" s="109">
        <v>106.28401351941692</v>
      </c>
      <c r="L2" s="109">
        <v>102.80670050273507</v>
      </c>
      <c r="M2" s="39">
        <v>96.620091376898927</v>
      </c>
      <c r="O2" s="283">
        <v>1990</v>
      </c>
      <c r="P2" s="283">
        <v>1</v>
      </c>
      <c r="Q2" s="284">
        <v>91.18394034849014</v>
      </c>
      <c r="R2" s="278">
        <v>92.915535272874507</v>
      </c>
      <c r="S2" s="278">
        <v>93.167103387766375</v>
      </c>
      <c r="T2" s="278">
        <v>93.298712945315259</v>
      </c>
      <c r="U2" s="278">
        <v>92.66380776269817</v>
      </c>
      <c r="V2" s="278">
        <v>93.263624896942531</v>
      </c>
      <c r="W2" s="278">
        <v>92.808595266325028</v>
      </c>
      <c r="X2" s="278">
        <v>93.97730032768186</v>
      </c>
      <c r="Y2" s="278">
        <v>96.207879466119849</v>
      </c>
      <c r="Z2" s="278">
        <v>95.281644711759583</v>
      </c>
      <c r="AA2" s="278">
        <v>92.534111838561088</v>
      </c>
      <c r="AB2" s="278">
        <v>91.697560360398185</v>
      </c>
      <c r="AC2" s="278">
        <v>91.146997833861178</v>
      </c>
      <c r="AD2" s="278">
        <v>93.733543282883332</v>
      </c>
      <c r="AE2" s="278">
        <v>94.0513575327372</v>
      </c>
      <c r="AF2" s="278">
        <v>93.351792978748705</v>
      </c>
      <c r="AG2" s="278">
        <v>93.116393718480452</v>
      </c>
      <c r="AH2" s="278">
        <v>94.040803941023455</v>
      </c>
      <c r="AI2" s="278">
        <v>95.349835176071736</v>
      </c>
      <c r="AJ2" s="278">
        <v>93.488562243614481</v>
      </c>
      <c r="AK2" s="278">
        <v>93.411305186240071</v>
      </c>
      <c r="AL2" s="278">
        <v>89.489400850007982</v>
      </c>
      <c r="AM2" s="278">
        <v>90.16241318399446</v>
      </c>
      <c r="AN2" s="278">
        <v>90.250089910621156</v>
      </c>
      <c r="AO2" s="278">
        <v>93.384996812322257</v>
      </c>
      <c r="AP2" s="278">
        <v>94.309549498669085</v>
      </c>
      <c r="AQ2" s="278">
        <v>93.297594438047383</v>
      </c>
      <c r="AR2" s="278">
        <v>97.897011753943445</v>
      </c>
      <c r="AS2" s="278">
        <v>98.727121091887611</v>
      </c>
      <c r="AT2" s="278">
        <v>99.14485566384603</v>
      </c>
      <c r="AU2" s="278">
        <v>99.391608282440529</v>
      </c>
      <c r="AV2" s="278">
        <v>101.02328155476363</v>
      </c>
      <c r="AW2" s="278">
        <v>97.641601253215683</v>
      </c>
      <c r="AX2" s="278">
        <v>94.174023439473899</v>
      </c>
      <c r="AY2" s="279">
        <v>92.28445160674039</v>
      </c>
    </row>
    <row r="3" spans="1:51" ht="16.5" customHeight="1" x14ac:dyDescent="0.55000000000000004">
      <c r="A3" s="103">
        <v>1991</v>
      </c>
      <c r="B3" s="59">
        <v>92.915535272874507</v>
      </c>
      <c r="C3" s="59">
        <v>102.00415140705242</v>
      </c>
      <c r="D3" s="59">
        <v>108.75823500129776</v>
      </c>
      <c r="E3" s="59">
        <v>100.53717955754617</v>
      </c>
      <c r="F3" s="59">
        <v>95.065202433798305</v>
      </c>
      <c r="G3" s="59">
        <v>104.32132240746256</v>
      </c>
      <c r="H3" s="59">
        <v>107.45245575400209</v>
      </c>
      <c r="I3" s="59">
        <v>80.149023453610369</v>
      </c>
      <c r="J3" s="59">
        <v>102.37144915629973</v>
      </c>
      <c r="K3" s="59">
        <v>106.89081582255444</v>
      </c>
      <c r="L3" s="59">
        <v>102.84256108712204</v>
      </c>
      <c r="M3" s="104">
        <v>96.692068646379639</v>
      </c>
      <c r="O3" s="285"/>
      <c r="P3" s="285">
        <v>2</v>
      </c>
      <c r="Q3" s="284">
        <v>100.72239454825551</v>
      </c>
      <c r="R3" s="278">
        <v>102.00415140705242</v>
      </c>
      <c r="S3" s="278">
        <v>100.75461973999002</v>
      </c>
      <c r="T3" s="278">
        <v>101.93498384370157</v>
      </c>
      <c r="U3" s="278">
        <v>102.40706817157894</v>
      </c>
      <c r="V3" s="278">
        <v>104.56809070107369</v>
      </c>
      <c r="W3" s="278">
        <v>105.18489931301119</v>
      </c>
      <c r="X3" s="278">
        <v>106.13483084098988</v>
      </c>
      <c r="Y3" s="278">
        <v>107.45497830250096</v>
      </c>
      <c r="Z3" s="278">
        <v>107.50908901754731</v>
      </c>
      <c r="AA3" s="278">
        <v>107.79118680779095</v>
      </c>
      <c r="AB3" s="278">
        <v>107.45076974018254</v>
      </c>
      <c r="AC3" s="278">
        <v>106.86159772914955</v>
      </c>
      <c r="AD3" s="278">
        <v>106.94446423807565</v>
      </c>
      <c r="AE3" s="278">
        <v>105.29793949856929</v>
      </c>
      <c r="AF3" s="278">
        <v>105.73619020476207</v>
      </c>
      <c r="AG3" s="278">
        <v>105.79392396918995</v>
      </c>
      <c r="AH3" s="278">
        <v>106.64923953865386</v>
      </c>
      <c r="AI3" s="278">
        <v>106.65758198011713</v>
      </c>
      <c r="AJ3" s="278">
        <v>103.10360777213484</v>
      </c>
      <c r="AK3" s="278">
        <v>102.73115873837646</v>
      </c>
      <c r="AL3" s="278">
        <v>99.575970374190277</v>
      </c>
      <c r="AM3" s="278">
        <v>100.7852076913281</v>
      </c>
      <c r="AN3" s="278">
        <v>100.13552076216068</v>
      </c>
      <c r="AO3" s="278">
        <v>101.62876032706168</v>
      </c>
      <c r="AP3" s="278">
        <v>101.83520184544849</v>
      </c>
      <c r="AQ3" s="278">
        <v>99.217841814885574</v>
      </c>
      <c r="AR3" s="278">
        <v>105.67129568144627</v>
      </c>
      <c r="AS3" s="278">
        <v>106.85017429213345</v>
      </c>
      <c r="AT3" s="278">
        <v>107.25469338831677</v>
      </c>
      <c r="AU3" s="278">
        <v>105.42940797677335</v>
      </c>
      <c r="AV3" s="278">
        <v>106.22547469868748</v>
      </c>
      <c r="AW3" s="278">
        <v>105.47010756058071</v>
      </c>
      <c r="AX3" s="278">
        <v>104.16922727693726</v>
      </c>
      <c r="AY3" s="279">
        <v>103.25697427890174</v>
      </c>
    </row>
    <row r="4" spans="1:51" ht="16.5" customHeight="1" x14ac:dyDescent="0.55000000000000004">
      <c r="A4" s="103">
        <v>1992</v>
      </c>
      <c r="B4" s="59">
        <v>93.167103387766375</v>
      </c>
      <c r="C4" s="59">
        <v>100.75461973999002</v>
      </c>
      <c r="D4" s="59">
        <v>108.85096612951544</v>
      </c>
      <c r="E4" s="59">
        <v>99.454102664638768</v>
      </c>
      <c r="F4" s="59">
        <v>92.667180875849809</v>
      </c>
      <c r="G4" s="59">
        <v>103.9801001677329</v>
      </c>
      <c r="H4" s="59">
        <v>108.23554201724846</v>
      </c>
      <c r="I4" s="59">
        <v>79.709692730125369</v>
      </c>
      <c r="J4" s="59">
        <v>104.64009169661675</v>
      </c>
      <c r="K4" s="59">
        <v>107.25745156146915</v>
      </c>
      <c r="L4" s="59">
        <v>103.75443442854606</v>
      </c>
      <c r="M4" s="104">
        <v>97.52871460050109</v>
      </c>
      <c r="O4" s="285"/>
      <c r="P4" s="285">
        <v>3</v>
      </c>
      <c r="Q4" s="284">
        <v>109.41555357086035</v>
      </c>
      <c r="R4" s="278">
        <v>108.75823500129776</v>
      </c>
      <c r="S4" s="278">
        <v>108.85096612951544</v>
      </c>
      <c r="T4" s="278">
        <v>110.68098763178534</v>
      </c>
      <c r="U4" s="278">
        <v>113.28619921736249</v>
      </c>
      <c r="V4" s="278">
        <v>116.29414507555626</v>
      </c>
      <c r="W4" s="278">
        <v>115.71659303310264</v>
      </c>
      <c r="X4" s="278">
        <v>116.76163695813709</v>
      </c>
      <c r="Y4" s="278">
        <v>117.43481647046362</v>
      </c>
      <c r="Z4" s="278">
        <v>119.51695650186974</v>
      </c>
      <c r="AA4" s="278">
        <v>119.69653614003003</v>
      </c>
      <c r="AB4" s="278">
        <v>118.31188541681608</v>
      </c>
      <c r="AC4" s="278">
        <v>115.74822815960611</v>
      </c>
      <c r="AD4" s="278">
        <v>114.10836399444041</v>
      </c>
      <c r="AE4" s="278">
        <v>113.76091940113332</v>
      </c>
      <c r="AF4" s="278">
        <v>113.70079539609965</v>
      </c>
      <c r="AG4" s="278">
        <v>114.96261831030817</v>
      </c>
      <c r="AH4" s="278">
        <v>115.05371789530496</v>
      </c>
      <c r="AI4" s="278">
        <v>113.87293882442602</v>
      </c>
      <c r="AJ4" s="278">
        <v>111.07550159117395</v>
      </c>
      <c r="AK4" s="278">
        <v>111.82999948362941</v>
      </c>
      <c r="AL4" s="278">
        <v>107.772053008599</v>
      </c>
      <c r="AM4" s="278">
        <v>107.73634496233863</v>
      </c>
      <c r="AN4" s="278">
        <v>105.73046734582968</v>
      </c>
      <c r="AO4" s="278">
        <v>106.46643454510156</v>
      </c>
      <c r="AP4" s="278">
        <v>106.56852248146966</v>
      </c>
      <c r="AQ4" s="278">
        <v>106.44368736129569</v>
      </c>
      <c r="AR4" s="278">
        <v>112.51562738656699</v>
      </c>
      <c r="AS4" s="278">
        <v>113.1262567190323</v>
      </c>
      <c r="AT4" s="278">
        <v>113.94490918276347</v>
      </c>
      <c r="AU4" s="278">
        <v>112.45572364735723</v>
      </c>
      <c r="AV4" s="278">
        <v>115.73409695044195</v>
      </c>
      <c r="AW4" s="278">
        <v>114.49675820437855</v>
      </c>
      <c r="AX4" s="278">
        <v>115.02795318870706</v>
      </c>
      <c r="AY4" s="279">
        <v>112.49332960526446</v>
      </c>
    </row>
    <row r="5" spans="1:51" ht="16.5" customHeight="1" x14ac:dyDescent="0.55000000000000004">
      <c r="A5" s="103">
        <v>1993</v>
      </c>
      <c r="B5" s="59">
        <v>93.298712945315259</v>
      </c>
      <c r="C5" s="59">
        <v>101.93498384370157</v>
      </c>
      <c r="D5" s="59">
        <v>110.68098763178534</v>
      </c>
      <c r="E5" s="59">
        <v>98.719047998538258</v>
      </c>
      <c r="F5" s="59">
        <v>91.442290795708232</v>
      </c>
      <c r="G5" s="59">
        <v>104.11466720955146</v>
      </c>
      <c r="H5" s="59">
        <v>108.14508394158221</v>
      </c>
      <c r="I5" s="59">
        <v>79.651151128452312</v>
      </c>
      <c r="J5" s="59">
        <v>106.26377120444229</v>
      </c>
      <c r="K5" s="59">
        <v>105.47166042561055</v>
      </c>
      <c r="L5" s="59">
        <v>103.51280080733765</v>
      </c>
      <c r="M5" s="104">
        <v>96.764842067975053</v>
      </c>
      <c r="O5" s="285"/>
      <c r="P5" s="285">
        <v>4</v>
      </c>
      <c r="Q5" s="284">
        <v>101.02304416627199</v>
      </c>
      <c r="R5" s="278">
        <v>100.53717955754617</v>
      </c>
      <c r="S5" s="278">
        <v>99.454102664638768</v>
      </c>
      <c r="T5" s="278">
        <v>98.719047998538258</v>
      </c>
      <c r="U5" s="278">
        <v>98.427993005973335</v>
      </c>
      <c r="V5" s="278">
        <v>99.136713399786956</v>
      </c>
      <c r="W5" s="278">
        <v>97.033926609373481</v>
      </c>
      <c r="X5" s="278">
        <v>96.73599845589527</v>
      </c>
      <c r="Y5" s="278">
        <v>95.213359535084138</v>
      </c>
      <c r="Z5" s="278">
        <v>94.86069651976085</v>
      </c>
      <c r="AA5" s="278">
        <v>94.093127005487304</v>
      </c>
      <c r="AB5" s="278">
        <v>93.349205440262509</v>
      </c>
      <c r="AC5" s="278">
        <v>92.437135449368142</v>
      </c>
      <c r="AD5" s="278">
        <v>91.445433880296719</v>
      </c>
      <c r="AE5" s="278">
        <v>91.502453739775007</v>
      </c>
      <c r="AF5" s="278">
        <v>91.704996580235033</v>
      </c>
      <c r="AG5" s="278">
        <v>93.293870546569593</v>
      </c>
      <c r="AH5" s="278">
        <v>94.218984286107869</v>
      </c>
      <c r="AI5" s="278">
        <v>94.108959228467185</v>
      </c>
      <c r="AJ5" s="278">
        <v>92.256904013982052</v>
      </c>
      <c r="AK5" s="278">
        <v>92.580796677364745</v>
      </c>
      <c r="AL5" s="278">
        <v>88.205412221318866</v>
      </c>
      <c r="AM5" s="278">
        <v>87.779115949839323</v>
      </c>
      <c r="AN5" s="278">
        <v>87.486252660609921</v>
      </c>
      <c r="AO5" s="278">
        <v>88.30864367505329</v>
      </c>
      <c r="AP5" s="278">
        <v>88.28918221462753</v>
      </c>
      <c r="AQ5" s="278">
        <v>86.260313144368169</v>
      </c>
      <c r="AR5" s="278">
        <v>89.26803217778675</v>
      </c>
      <c r="AS5" s="278">
        <v>90.724363505518085</v>
      </c>
      <c r="AT5" s="278">
        <v>94.643453958639029</v>
      </c>
      <c r="AU5" s="278">
        <v>91.863895069002993</v>
      </c>
      <c r="AV5" s="278">
        <v>93.074015643609442</v>
      </c>
      <c r="AW5" s="278">
        <v>91.747845340864572</v>
      </c>
      <c r="AX5" s="278">
        <v>92.622289399880444</v>
      </c>
      <c r="AY5" s="279">
        <v>93.789807567356377</v>
      </c>
    </row>
    <row r="6" spans="1:51" ht="16.5" customHeight="1" x14ac:dyDescent="0.55000000000000004">
      <c r="A6" s="103">
        <v>1994</v>
      </c>
      <c r="B6" s="59">
        <v>92.66380776269817</v>
      </c>
      <c r="C6" s="59">
        <v>102.40706817157894</v>
      </c>
      <c r="D6" s="59">
        <v>113.28619921736249</v>
      </c>
      <c r="E6" s="59">
        <v>98.427993005973335</v>
      </c>
      <c r="F6" s="59">
        <v>90.050417488451828</v>
      </c>
      <c r="G6" s="59">
        <v>104.8175663863617</v>
      </c>
      <c r="H6" s="59">
        <v>106.6335234945835</v>
      </c>
      <c r="I6" s="59">
        <v>79.690585611454836</v>
      </c>
      <c r="J6" s="59">
        <v>106.23891367247579</v>
      </c>
      <c r="K6" s="59">
        <v>104.36183912197055</v>
      </c>
      <c r="L6" s="59">
        <v>104.70502072260186</v>
      </c>
      <c r="M6" s="104">
        <v>96.71706534448694</v>
      </c>
      <c r="O6" s="285"/>
      <c r="P6" s="285">
        <v>5</v>
      </c>
      <c r="Q6" s="284">
        <v>95.183013933446489</v>
      </c>
      <c r="R6" s="278">
        <v>95.065202433798305</v>
      </c>
      <c r="S6" s="278">
        <v>92.667180875849809</v>
      </c>
      <c r="T6" s="278">
        <v>91.442290795708232</v>
      </c>
      <c r="U6" s="278">
        <v>90.050417488451828</v>
      </c>
      <c r="V6" s="278">
        <v>90.21276516849683</v>
      </c>
      <c r="W6" s="278">
        <v>90.309520626486616</v>
      </c>
      <c r="X6" s="278">
        <v>91.353742071665408</v>
      </c>
      <c r="Y6" s="278">
        <v>89.362170822184297</v>
      </c>
      <c r="Z6" s="278">
        <v>88.850044575275817</v>
      </c>
      <c r="AA6" s="278">
        <v>88.618240702807</v>
      </c>
      <c r="AB6" s="278">
        <v>88.583878572799506</v>
      </c>
      <c r="AC6" s="278">
        <v>89.642151179398496</v>
      </c>
      <c r="AD6" s="278">
        <v>89.617103515277591</v>
      </c>
      <c r="AE6" s="278">
        <v>89.011959920326362</v>
      </c>
      <c r="AF6" s="278">
        <v>87.266723949351928</v>
      </c>
      <c r="AG6" s="278">
        <v>88.039855718830339</v>
      </c>
      <c r="AH6" s="278">
        <v>88.848495852963509</v>
      </c>
      <c r="AI6" s="278">
        <v>89.580599514986375</v>
      </c>
      <c r="AJ6" s="278">
        <v>88.573941027668752</v>
      </c>
      <c r="AK6" s="278">
        <v>88.035217711143332</v>
      </c>
      <c r="AL6" s="278">
        <v>86.579792255963568</v>
      </c>
      <c r="AM6" s="278">
        <v>87.334782352179502</v>
      </c>
      <c r="AN6" s="278">
        <v>88.254445868495935</v>
      </c>
      <c r="AO6" s="278">
        <v>89.659958627656778</v>
      </c>
      <c r="AP6" s="278">
        <v>89.293335734289997</v>
      </c>
      <c r="AQ6" s="278">
        <v>87.633045485954909</v>
      </c>
      <c r="AR6" s="278">
        <v>86.780568815842031</v>
      </c>
      <c r="AS6" s="278">
        <v>87.486817339367889</v>
      </c>
      <c r="AT6" s="278">
        <v>90.190595487668929</v>
      </c>
      <c r="AU6" s="278">
        <v>86.850176879118763</v>
      </c>
      <c r="AV6" s="278">
        <v>83.798612875133671</v>
      </c>
      <c r="AW6" s="278">
        <v>78.622066741025151</v>
      </c>
      <c r="AX6" s="278">
        <v>78.914162910351678</v>
      </c>
      <c r="AY6" s="279">
        <v>79.908888040403497</v>
      </c>
    </row>
    <row r="7" spans="1:51" ht="16.5" customHeight="1" x14ac:dyDescent="0.55000000000000004">
      <c r="A7" s="103">
        <v>1995</v>
      </c>
      <c r="B7" s="59">
        <v>93.263624896942531</v>
      </c>
      <c r="C7" s="59">
        <v>104.56809070107369</v>
      </c>
      <c r="D7" s="59">
        <v>116.29414507555626</v>
      </c>
      <c r="E7" s="59">
        <v>99.136713399786956</v>
      </c>
      <c r="F7" s="59">
        <v>90.21276516849683</v>
      </c>
      <c r="G7" s="59">
        <v>104.61681132499164</v>
      </c>
      <c r="H7" s="59">
        <v>105.02378392783379</v>
      </c>
      <c r="I7" s="59">
        <v>79.492662426792222</v>
      </c>
      <c r="J7" s="59">
        <v>104.41004454991823</v>
      </c>
      <c r="K7" s="59">
        <v>102.24387920130664</v>
      </c>
      <c r="L7" s="59">
        <v>104.68076295149065</v>
      </c>
      <c r="M7" s="104">
        <v>96.056716375810595</v>
      </c>
      <c r="O7" s="285"/>
      <c r="P7" s="285">
        <v>6</v>
      </c>
      <c r="Q7" s="284">
        <v>105.45671270278297</v>
      </c>
      <c r="R7" s="278">
        <v>104.32132240746256</v>
      </c>
      <c r="S7" s="278">
        <v>103.9801001677329</v>
      </c>
      <c r="T7" s="278">
        <v>104.11466720955146</v>
      </c>
      <c r="U7" s="278">
        <v>104.8175663863617</v>
      </c>
      <c r="V7" s="278">
        <v>104.61681132499164</v>
      </c>
      <c r="W7" s="278">
        <v>102.56079371308097</v>
      </c>
      <c r="X7" s="278">
        <v>102.17035323557562</v>
      </c>
      <c r="Y7" s="278">
        <v>102.31019670223895</v>
      </c>
      <c r="Z7" s="278">
        <v>104.00281486967498</v>
      </c>
      <c r="AA7" s="278">
        <v>104.75981472500544</v>
      </c>
      <c r="AB7" s="278">
        <v>105.32217130596553</v>
      </c>
      <c r="AC7" s="278">
        <v>103.97938218036531</v>
      </c>
      <c r="AD7" s="278">
        <v>102.82123190127497</v>
      </c>
      <c r="AE7" s="278">
        <v>104.70966815352125</v>
      </c>
      <c r="AF7" s="278">
        <v>104.2615910354281</v>
      </c>
      <c r="AG7" s="278">
        <v>105.22738006997017</v>
      </c>
      <c r="AH7" s="278">
        <v>105.15060529954013</v>
      </c>
      <c r="AI7" s="278">
        <v>104.29675759011118</v>
      </c>
      <c r="AJ7" s="278">
        <v>104.2493543522792</v>
      </c>
      <c r="AK7" s="278">
        <v>105.11457468165571</v>
      </c>
      <c r="AL7" s="278">
        <v>105.82451615570943</v>
      </c>
      <c r="AM7" s="278">
        <v>105.0162646980597</v>
      </c>
      <c r="AN7" s="278">
        <v>104.66566201243491</v>
      </c>
      <c r="AO7" s="278">
        <v>104.37658406247695</v>
      </c>
      <c r="AP7" s="278">
        <v>105.75326020214368</v>
      </c>
      <c r="AQ7" s="278">
        <v>105.54220940818047</v>
      </c>
      <c r="AR7" s="278">
        <v>103.95373880490141</v>
      </c>
      <c r="AS7" s="278">
        <v>103.84091781332835</v>
      </c>
      <c r="AT7" s="278">
        <v>104.33070389247855</v>
      </c>
      <c r="AU7" s="278">
        <v>102.44009957011251</v>
      </c>
      <c r="AV7" s="278">
        <v>104.45469179282804</v>
      </c>
      <c r="AW7" s="278">
        <v>104.16122591867583</v>
      </c>
      <c r="AX7" s="278">
        <v>104.05836683452225</v>
      </c>
      <c r="AY7" s="279">
        <v>102.99041606830947</v>
      </c>
    </row>
    <row r="8" spans="1:51" ht="16.5" customHeight="1" x14ac:dyDescent="0.55000000000000004">
      <c r="A8" s="103">
        <v>1996</v>
      </c>
      <c r="B8" s="59">
        <v>92.808595266325028</v>
      </c>
      <c r="C8" s="59">
        <v>105.18489931301119</v>
      </c>
      <c r="D8" s="59">
        <v>115.71659303310264</v>
      </c>
      <c r="E8" s="59">
        <v>97.033926609373481</v>
      </c>
      <c r="F8" s="59">
        <v>90.309520626486616</v>
      </c>
      <c r="G8" s="59">
        <v>102.56079371308097</v>
      </c>
      <c r="H8" s="59">
        <v>105.90840017452331</v>
      </c>
      <c r="I8" s="59">
        <v>79.65763952833376</v>
      </c>
      <c r="J8" s="59">
        <v>104.626734568793</v>
      </c>
      <c r="K8" s="59">
        <v>104.10717769937436</v>
      </c>
      <c r="L8" s="59">
        <v>105.65588158516888</v>
      </c>
      <c r="M8" s="104">
        <v>96.42983788242681</v>
      </c>
      <c r="O8" s="285"/>
      <c r="P8" s="285">
        <v>7</v>
      </c>
      <c r="Q8" s="284">
        <v>107.34874007654776</v>
      </c>
      <c r="R8" s="278">
        <v>107.45245575400209</v>
      </c>
      <c r="S8" s="278">
        <v>108.23554201724846</v>
      </c>
      <c r="T8" s="278">
        <v>108.14508394158221</v>
      </c>
      <c r="U8" s="278">
        <v>106.6335234945835</v>
      </c>
      <c r="V8" s="278">
        <v>105.02378392783379</v>
      </c>
      <c r="W8" s="278">
        <v>105.90840017452331</v>
      </c>
      <c r="X8" s="278">
        <v>107.00754276361526</v>
      </c>
      <c r="Y8" s="278">
        <v>107.40350459938084</v>
      </c>
      <c r="Z8" s="278">
        <v>106.77737970690487</v>
      </c>
      <c r="AA8" s="278">
        <v>105.83879627006435</v>
      </c>
      <c r="AB8" s="278">
        <v>106.41647440615051</v>
      </c>
      <c r="AC8" s="278">
        <v>107.5087539109178</v>
      </c>
      <c r="AD8" s="278">
        <v>107.73978922268395</v>
      </c>
      <c r="AE8" s="278">
        <v>107.62456175605732</v>
      </c>
      <c r="AF8" s="278">
        <v>105.98164309411658</v>
      </c>
      <c r="AG8" s="278">
        <v>105.52028410774399</v>
      </c>
      <c r="AH8" s="278">
        <v>104.26586029013518</v>
      </c>
      <c r="AI8" s="278">
        <v>104.88050607765047</v>
      </c>
      <c r="AJ8" s="278">
        <v>105.57435676404171</v>
      </c>
      <c r="AK8" s="278">
        <v>105.1228011898409</v>
      </c>
      <c r="AL8" s="278">
        <v>106.09290055841906</v>
      </c>
      <c r="AM8" s="278">
        <v>106.35746797657973</v>
      </c>
      <c r="AN8" s="278">
        <v>107.99160879326855</v>
      </c>
      <c r="AO8" s="278">
        <v>109.50865835115387</v>
      </c>
      <c r="AP8" s="278">
        <v>111.51636785635975</v>
      </c>
      <c r="AQ8" s="278">
        <v>110.62583883076547</v>
      </c>
      <c r="AR8" s="278">
        <v>107.52472165801896</v>
      </c>
      <c r="AS8" s="278">
        <v>106.60341821603659</v>
      </c>
      <c r="AT8" s="278">
        <v>108.05363024770197</v>
      </c>
      <c r="AU8" s="278">
        <v>107.60405231525915</v>
      </c>
      <c r="AV8" s="278">
        <v>106.87194107442068</v>
      </c>
      <c r="AW8" s="278">
        <v>106.49324620683579</v>
      </c>
      <c r="AX8" s="278">
        <v>105.9563075596474</v>
      </c>
      <c r="AY8" s="279">
        <v>107.6368168263614</v>
      </c>
    </row>
    <row r="9" spans="1:51" ht="16.5" customHeight="1" x14ac:dyDescent="0.55000000000000004">
      <c r="A9" s="103">
        <v>1997</v>
      </c>
      <c r="B9" s="59">
        <v>93.97730032768186</v>
      </c>
      <c r="C9" s="59">
        <v>106.13483084098988</v>
      </c>
      <c r="D9" s="59">
        <v>116.76163695813709</v>
      </c>
      <c r="E9" s="59">
        <v>96.73599845589527</v>
      </c>
      <c r="F9" s="59">
        <v>91.353742071665408</v>
      </c>
      <c r="G9" s="59">
        <v>102.17035323557562</v>
      </c>
      <c r="H9" s="59">
        <v>107.00754276361526</v>
      </c>
      <c r="I9" s="59">
        <v>78.061443776509392</v>
      </c>
      <c r="J9" s="59">
        <v>104.63209101968593</v>
      </c>
      <c r="K9" s="59">
        <v>104.13514790386333</v>
      </c>
      <c r="L9" s="59">
        <v>104.03297666954741</v>
      </c>
      <c r="M9" s="104">
        <v>94.996935976833669</v>
      </c>
      <c r="O9" s="285"/>
      <c r="P9" s="285">
        <v>8</v>
      </c>
      <c r="Q9" s="284">
        <v>79.70628032643009</v>
      </c>
      <c r="R9" s="278">
        <v>80.149023453610369</v>
      </c>
      <c r="S9" s="278">
        <v>79.709692730125369</v>
      </c>
      <c r="T9" s="278">
        <v>79.651151128452312</v>
      </c>
      <c r="U9" s="278">
        <v>79.690585611454836</v>
      </c>
      <c r="V9" s="278">
        <v>79.492662426792222</v>
      </c>
      <c r="W9" s="278">
        <v>79.65763952833376</v>
      </c>
      <c r="X9" s="278">
        <v>78.061443776509392</v>
      </c>
      <c r="Y9" s="278">
        <v>76.302795820227729</v>
      </c>
      <c r="Z9" s="278">
        <v>76.075727140790136</v>
      </c>
      <c r="AA9" s="278">
        <v>76.906959331146936</v>
      </c>
      <c r="AB9" s="278">
        <v>78.084665024261724</v>
      </c>
      <c r="AC9" s="278">
        <v>79.063096293733665</v>
      </c>
      <c r="AD9" s="278">
        <v>78.653684817494423</v>
      </c>
      <c r="AE9" s="278">
        <v>79.97573846960104</v>
      </c>
      <c r="AF9" s="278">
        <v>80.778130030902673</v>
      </c>
      <c r="AG9" s="278">
        <v>81.384127275785346</v>
      </c>
      <c r="AH9" s="278">
        <v>81.840292178673835</v>
      </c>
      <c r="AI9" s="278">
        <v>81.722523279687493</v>
      </c>
      <c r="AJ9" s="278">
        <v>81.596099676228732</v>
      </c>
      <c r="AK9" s="278">
        <v>81.719918395446186</v>
      </c>
      <c r="AL9" s="278">
        <v>85.329741348868197</v>
      </c>
      <c r="AM9" s="278">
        <v>86.170666948866455</v>
      </c>
      <c r="AN9" s="278">
        <v>86.824455131154153</v>
      </c>
      <c r="AO9" s="278">
        <v>85.591743774281596</v>
      </c>
      <c r="AP9" s="278">
        <v>83.517403515929345</v>
      </c>
      <c r="AQ9" s="278">
        <v>84.778157454293947</v>
      </c>
      <c r="AR9" s="278">
        <v>83.806616975301722</v>
      </c>
      <c r="AS9" s="278">
        <v>84.489691052682716</v>
      </c>
      <c r="AT9" s="278">
        <v>83.348088765448907</v>
      </c>
      <c r="AU9" s="278">
        <v>83.339528772042982</v>
      </c>
      <c r="AV9" s="278">
        <v>82.138060624173704</v>
      </c>
      <c r="AW9" s="278">
        <v>84.069643334995789</v>
      </c>
      <c r="AX9" s="278">
        <v>84.708598432802404</v>
      </c>
      <c r="AY9" s="279">
        <v>83.225989885450232</v>
      </c>
    </row>
    <row r="10" spans="1:51" ht="16.5" customHeight="1" x14ac:dyDescent="0.55000000000000004">
      <c r="A10" s="103">
        <v>1998</v>
      </c>
      <c r="B10" s="59">
        <v>96.207879466119849</v>
      </c>
      <c r="C10" s="59">
        <v>107.45497830250096</v>
      </c>
      <c r="D10" s="59">
        <v>117.43481647046362</v>
      </c>
      <c r="E10" s="59">
        <v>95.213359535084138</v>
      </c>
      <c r="F10" s="59">
        <v>89.362170822184297</v>
      </c>
      <c r="G10" s="59">
        <v>102.31019670223895</v>
      </c>
      <c r="H10" s="59">
        <v>107.40350459938084</v>
      </c>
      <c r="I10" s="59">
        <v>76.302795820227729</v>
      </c>
      <c r="J10" s="59">
        <v>105.19135740609858</v>
      </c>
      <c r="K10" s="59">
        <v>104.17284025179985</v>
      </c>
      <c r="L10" s="59">
        <v>104.15248186889291</v>
      </c>
      <c r="M10" s="104">
        <v>94.793618755008168</v>
      </c>
      <c r="O10" s="285"/>
      <c r="P10" s="285">
        <v>9</v>
      </c>
      <c r="Q10" s="284">
        <v>104.24951492786381</v>
      </c>
      <c r="R10" s="278">
        <v>102.37144915629973</v>
      </c>
      <c r="S10" s="278">
        <v>104.64009169661675</v>
      </c>
      <c r="T10" s="278">
        <v>106.26377120444229</v>
      </c>
      <c r="U10" s="278">
        <v>106.23891367247579</v>
      </c>
      <c r="V10" s="278">
        <v>104.41004454991823</v>
      </c>
      <c r="W10" s="278">
        <v>104.626734568793</v>
      </c>
      <c r="X10" s="278">
        <v>104.63209101968593</v>
      </c>
      <c r="Y10" s="278">
        <v>105.19135740609858</v>
      </c>
      <c r="Z10" s="278">
        <v>106.75629885812988</v>
      </c>
      <c r="AA10" s="278">
        <v>106.09867806921694</v>
      </c>
      <c r="AB10" s="278">
        <v>105.35713870091904</v>
      </c>
      <c r="AC10" s="278">
        <v>105.61434454583762</v>
      </c>
      <c r="AD10" s="278">
        <v>106.14850662702864</v>
      </c>
      <c r="AE10" s="278">
        <v>107.18797941163326</v>
      </c>
      <c r="AF10" s="278">
        <v>107.9596170127481</v>
      </c>
      <c r="AG10" s="278">
        <v>106.18802119901164</v>
      </c>
      <c r="AH10" s="278">
        <v>104.02045327721291</v>
      </c>
      <c r="AI10" s="278">
        <v>106.08971965429281</v>
      </c>
      <c r="AJ10" s="278">
        <v>108.68011764271655</v>
      </c>
      <c r="AK10" s="278">
        <v>109.49674305545426</v>
      </c>
      <c r="AL10" s="278">
        <v>112.68701855397988</v>
      </c>
      <c r="AM10" s="278">
        <v>110.92338707822734</v>
      </c>
      <c r="AN10" s="278">
        <v>110.57166544539052</v>
      </c>
      <c r="AO10" s="278">
        <v>110.58395987840454</v>
      </c>
      <c r="AP10" s="278">
        <v>110.59781821679144</v>
      </c>
      <c r="AQ10" s="278">
        <v>111.19324100730272</v>
      </c>
      <c r="AR10" s="278">
        <v>107.98933567019677</v>
      </c>
      <c r="AS10" s="278">
        <v>106.25734474974742</v>
      </c>
      <c r="AT10" s="278">
        <v>104.50979582700985</v>
      </c>
      <c r="AU10" s="278">
        <v>107.66697686636877</v>
      </c>
      <c r="AV10" s="278">
        <v>103.99803721430159</v>
      </c>
      <c r="AW10" s="278">
        <v>105.4777959642726</v>
      </c>
      <c r="AX10" s="278">
        <v>106.1936391462105</v>
      </c>
      <c r="AY10" s="279">
        <v>106.47205249926388</v>
      </c>
    </row>
    <row r="11" spans="1:51" ht="16.5" customHeight="1" x14ac:dyDescent="0.55000000000000004">
      <c r="A11" s="103">
        <v>1999</v>
      </c>
      <c r="B11" s="59">
        <v>95.281644711759583</v>
      </c>
      <c r="C11" s="59">
        <v>107.50908901754731</v>
      </c>
      <c r="D11" s="59">
        <v>119.51695650186974</v>
      </c>
      <c r="E11" s="59">
        <v>94.86069651976085</v>
      </c>
      <c r="F11" s="59">
        <v>88.850044575275817</v>
      </c>
      <c r="G11" s="59">
        <v>104.00281486967498</v>
      </c>
      <c r="H11" s="59">
        <v>106.77737970690487</v>
      </c>
      <c r="I11" s="59">
        <v>76.075727140790136</v>
      </c>
      <c r="J11" s="59">
        <v>106.75629885812988</v>
      </c>
      <c r="K11" s="59">
        <v>103.01775170291083</v>
      </c>
      <c r="L11" s="59">
        <v>103.85870855902789</v>
      </c>
      <c r="M11" s="104">
        <v>93.492887836348444</v>
      </c>
      <c r="O11" s="285"/>
      <c r="P11" s="285">
        <v>10</v>
      </c>
      <c r="Q11" s="284">
        <v>106.28401351941692</v>
      </c>
      <c r="R11" s="278">
        <v>106.89081582255444</v>
      </c>
      <c r="S11" s="278">
        <v>107.25745156146915</v>
      </c>
      <c r="T11" s="278">
        <v>105.47166042561055</v>
      </c>
      <c r="U11" s="278">
        <v>104.36183912197055</v>
      </c>
      <c r="V11" s="278">
        <v>102.24387920130664</v>
      </c>
      <c r="W11" s="278">
        <v>104.10717769937436</v>
      </c>
      <c r="X11" s="278">
        <v>104.13514790386333</v>
      </c>
      <c r="Y11" s="278">
        <v>104.17284025179985</v>
      </c>
      <c r="Z11" s="278">
        <v>103.01775170291083</v>
      </c>
      <c r="AA11" s="278">
        <v>104.28270200258034</v>
      </c>
      <c r="AB11" s="278">
        <v>105.98780762440697</v>
      </c>
      <c r="AC11" s="278">
        <v>107.50213710402876</v>
      </c>
      <c r="AD11" s="278">
        <v>109.05159572873826</v>
      </c>
      <c r="AE11" s="278">
        <v>107.94208035527562</v>
      </c>
      <c r="AF11" s="278">
        <v>107.368743881284</v>
      </c>
      <c r="AG11" s="278">
        <v>104.92885962687403</v>
      </c>
      <c r="AH11" s="278">
        <v>105.19006725549821</v>
      </c>
      <c r="AI11" s="278">
        <v>105.7766062747141</v>
      </c>
      <c r="AJ11" s="278">
        <v>107.10743204184881</v>
      </c>
      <c r="AK11" s="278">
        <v>105.67158500607334</v>
      </c>
      <c r="AL11" s="278">
        <v>108.67717382672585</v>
      </c>
      <c r="AM11" s="278">
        <v>108.88254295847382</v>
      </c>
      <c r="AN11" s="278">
        <v>110.54876958314826</v>
      </c>
      <c r="AO11" s="278">
        <v>109.19539068516457</v>
      </c>
      <c r="AP11" s="278">
        <v>108.42808110782256</v>
      </c>
      <c r="AQ11" s="278">
        <v>108.70332041097541</v>
      </c>
      <c r="AR11" s="278">
        <v>105.35218685236023</v>
      </c>
      <c r="AS11" s="278">
        <v>105.32978954302479</v>
      </c>
      <c r="AT11" s="278">
        <v>102.07979725108423</v>
      </c>
      <c r="AU11" s="278">
        <v>105.06328709479298</v>
      </c>
      <c r="AV11" s="278">
        <v>103.36619532258614</v>
      </c>
      <c r="AW11" s="278">
        <v>104.65052009168505</v>
      </c>
      <c r="AX11" s="278">
        <v>104.83015621628594</v>
      </c>
      <c r="AY11" s="279">
        <v>107.7032036176481</v>
      </c>
    </row>
    <row r="12" spans="1:51" ht="16.5" customHeight="1" x14ac:dyDescent="0.55000000000000004">
      <c r="A12" s="103">
        <v>2000</v>
      </c>
      <c r="B12" s="59">
        <v>92.534111838561088</v>
      </c>
      <c r="C12" s="59">
        <v>107.79118680779095</v>
      </c>
      <c r="D12" s="59">
        <v>119.69653614003003</v>
      </c>
      <c r="E12" s="59">
        <v>94.093127005487304</v>
      </c>
      <c r="F12" s="59">
        <v>88.618240702807</v>
      </c>
      <c r="G12" s="59">
        <v>104.75981472500544</v>
      </c>
      <c r="H12" s="59">
        <v>105.83879627006435</v>
      </c>
      <c r="I12" s="59">
        <v>76.906959331146936</v>
      </c>
      <c r="J12" s="59">
        <v>106.09867806921694</v>
      </c>
      <c r="K12" s="59">
        <v>104.28270200258034</v>
      </c>
      <c r="L12" s="59">
        <v>104.83577655850827</v>
      </c>
      <c r="M12" s="104">
        <v>94.544070548801272</v>
      </c>
      <c r="O12" s="285"/>
      <c r="P12" s="285">
        <v>11</v>
      </c>
      <c r="Q12" s="284">
        <v>102.80670050273507</v>
      </c>
      <c r="R12" s="278">
        <v>102.84256108712204</v>
      </c>
      <c r="S12" s="278">
        <v>103.75443442854606</v>
      </c>
      <c r="T12" s="278">
        <v>103.51280080733765</v>
      </c>
      <c r="U12" s="278">
        <v>104.70502072260186</v>
      </c>
      <c r="V12" s="278">
        <v>104.68076295149065</v>
      </c>
      <c r="W12" s="278">
        <v>105.65588158516888</v>
      </c>
      <c r="X12" s="278">
        <v>104.03297666954741</v>
      </c>
      <c r="Y12" s="278">
        <v>104.15248186889291</v>
      </c>
      <c r="Z12" s="278">
        <v>103.85870855902789</v>
      </c>
      <c r="AA12" s="278">
        <v>104.83577655850827</v>
      </c>
      <c r="AB12" s="278">
        <v>104.85029322893745</v>
      </c>
      <c r="AC12" s="278">
        <v>105.49391514418959</v>
      </c>
      <c r="AD12" s="278">
        <v>104.75172573265888</v>
      </c>
      <c r="AE12" s="278">
        <v>104.56220717186409</v>
      </c>
      <c r="AF12" s="278">
        <v>106.32670345741371</v>
      </c>
      <c r="AG12" s="278">
        <v>106.12164814413534</v>
      </c>
      <c r="AH12" s="278">
        <v>105.43161917962176</v>
      </c>
      <c r="AI12" s="278">
        <v>104.39376591093225</v>
      </c>
      <c r="AJ12" s="278">
        <v>107.42035016903829</v>
      </c>
      <c r="AK12" s="278">
        <v>107.1837032905575</v>
      </c>
      <c r="AL12" s="278">
        <v>110.05898572835423</v>
      </c>
      <c r="AM12" s="278">
        <v>109.00945711134872</v>
      </c>
      <c r="AN12" s="278">
        <v>108.32550942847749</v>
      </c>
      <c r="AO12" s="278">
        <v>104.26842687305808</v>
      </c>
      <c r="AP12" s="278">
        <v>102.99259176768554</v>
      </c>
      <c r="AQ12" s="278">
        <v>106.29708933273744</v>
      </c>
      <c r="AR12" s="278">
        <v>102.53386579293156</v>
      </c>
      <c r="AS12" s="278">
        <v>101.33460324494709</v>
      </c>
      <c r="AT12" s="278">
        <v>100.28050471533199</v>
      </c>
      <c r="AU12" s="278">
        <v>102.88435917194374</v>
      </c>
      <c r="AV12" s="278">
        <v>103.56077426993731</v>
      </c>
      <c r="AW12" s="278">
        <v>108.25614747112675</v>
      </c>
      <c r="AX12" s="278">
        <v>109.9199101174825</v>
      </c>
      <c r="AY12" s="279">
        <v>110.40250112443407</v>
      </c>
    </row>
    <row r="13" spans="1:51" ht="16.5" customHeight="1" thickBot="1" x14ac:dyDescent="0.6">
      <c r="A13" s="103">
        <v>2001</v>
      </c>
      <c r="B13" s="59">
        <v>91.697560360398185</v>
      </c>
      <c r="C13" s="59">
        <v>107.45076974018254</v>
      </c>
      <c r="D13" s="59">
        <v>118.31188541681608</v>
      </c>
      <c r="E13" s="59">
        <v>93.349205440262509</v>
      </c>
      <c r="F13" s="59">
        <v>88.583878572799506</v>
      </c>
      <c r="G13" s="59">
        <v>105.32217130596553</v>
      </c>
      <c r="H13" s="59">
        <v>106.41647440615051</v>
      </c>
      <c r="I13" s="59">
        <v>78.084665024261724</v>
      </c>
      <c r="J13" s="59">
        <v>105.35713870091904</v>
      </c>
      <c r="K13" s="59">
        <v>105.98780762440697</v>
      </c>
      <c r="L13" s="59">
        <v>104.85029322893745</v>
      </c>
      <c r="M13" s="104">
        <v>94.588150178899994</v>
      </c>
      <c r="O13" s="286"/>
      <c r="P13" s="286">
        <v>12</v>
      </c>
      <c r="Q13" s="287">
        <v>96.620091376898927</v>
      </c>
      <c r="R13" s="280">
        <v>96.692068646379639</v>
      </c>
      <c r="S13" s="280">
        <v>97.52871460050109</v>
      </c>
      <c r="T13" s="280">
        <v>96.764842067975053</v>
      </c>
      <c r="U13" s="280">
        <v>96.71706534448694</v>
      </c>
      <c r="V13" s="280">
        <v>96.056716375810595</v>
      </c>
      <c r="W13" s="280">
        <v>96.42983788242681</v>
      </c>
      <c r="X13" s="280">
        <v>94.996935976833669</v>
      </c>
      <c r="Y13" s="280">
        <v>94.793618755008168</v>
      </c>
      <c r="Z13" s="280">
        <v>93.492887836348444</v>
      </c>
      <c r="AA13" s="280">
        <v>94.544070548801272</v>
      </c>
      <c r="AB13" s="280">
        <v>94.588150178899994</v>
      </c>
      <c r="AC13" s="280">
        <v>95.002260469543657</v>
      </c>
      <c r="AD13" s="280">
        <v>94.984557059146965</v>
      </c>
      <c r="AE13" s="280">
        <v>94.373134589506236</v>
      </c>
      <c r="AF13" s="280">
        <v>95.563072378909538</v>
      </c>
      <c r="AG13" s="280">
        <v>95.423017313101056</v>
      </c>
      <c r="AH13" s="280">
        <v>95.289861005264342</v>
      </c>
      <c r="AI13" s="280">
        <v>93.270206488542911</v>
      </c>
      <c r="AJ13" s="280">
        <v>96.873772705272415</v>
      </c>
      <c r="AK13" s="280">
        <v>97.102196584218078</v>
      </c>
      <c r="AL13" s="280">
        <v>99.707035117863754</v>
      </c>
      <c r="AM13" s="280">
        <v>99.842349088764166</v>
      </c>
      <c r="AN13" s="280">
        <v>99.215553058408659</v>
      </c>
      <c r="AO13" s="280">
        <v>97.026442388264627</v>
      </c>
      <c r="AP13" s="280">
        <v>96.898685558762892</v>
      </c>
      <c r="AQ13" s="280">
        <v>100.00766131119296</v>
      </c>
      <c r="AR13" s="280">
        <v>96.706998430703848</v>
      </c>
      <c r="AS13" s="280">
        <v>95.229502432293671</v>
      </c>
      <c r="AT13" s="280">
        <v>92.218971619710203</v>
      </c>
      <c r="AU13" s="280">
        <v>95.010884354786981</v>
      </c>
      <c r="AV13" s="280">
        <v>95.754817979116311</v>
      </c>
      <c r="AW13" s="280">
        <v>98.913041912343544</v>
      </c>
      <c r="AX13" s="280">
        <v>99.425365477698719</v>
      </c>
      <c r="AY13" s="281">
        <v>99.8355688798665</v>
      </c>
    </row>
    <row r="14" spans="1:51" ht="16.5" customHeight="1" x14ac:dyDescent="0.55000000000000004">
      <c r="A14" s="103">
        <v>2002</v>
      </c>
      <c r="B14" s="59">
        <v>91.146997833861178</v>
      </c>
      <c r="C14" s="59">
        <v>106.86159772914955</v>
      </c>
      <c r="D14" s="59">
        <v>115.74822815960611</v>
      </c>
      <c r="E14" s="59">
        <v>92.437135449368142</v>
      </c>
      <c r="F14" s="59">
        <v>89.642151179398496</v>
      </c>
      <c r="G14" s="59">
        <v>103.97938218036531</v>
      </c>
      <c r="H14" s="59">
        <v>107.5087539109178</v>
      </c>
      <c r="I14" s="59">
        <v>79.063096293733665</v>
      </c>
      <c r="J14" s="59">
        <v>105.61434454583762</v>
      </c>
      <c r="K14" s="59">
        <v>107.50213710402876</v>
      </c>
      <c r="L14" s="59">
        <v>105.49391514418959</v>
      </c>
      <c r="M14" s="104">
        <v>95.002260469543657</v>
      </c>
      <c r="O14" s="283">
        <v>1991</v>
      </c>
      <c r="P14" s="283">
        <v>1</v>
      </c>
      <c r="Q14" s="284">
        <f t="shared" ref="Q14:Q25" si="0">R2</f>
        <v>92.915535272874507</v>
      </c>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row>
    <row r="15" spans="1:51" ht="16.5" customHeight="1" x14ac:dyDescent="0.55000000000000004">
      <c r="A15" s="103">
        <v>2003</v>
      </c>
      <c r="B15" s="59">
        <v>93.733543282883332</v>
      </c>
      <c r="C15" s="59">
        <v>106.94446423807565</v>
      </c>
      <c r="D15" s="59">
        <v>114.10836399444041</v>
      </c>
      <c r="E15" s="59">
        <v>91.445433880296719</v>
      </c>
      <c r="F15" s="59">
        <v>89.617103515277591</v>
      </c>
      <c r="G15" s="59">
        <v>102.82123190127497</v>
      </c>
      <c r="H15" s="59">
        <v>107.73978922268395</v>
      </c>
      <c r="I15" s="59">
        <v>78.653684817494423</v>
      </c>
      <c r="J15" s="59">
        <v>106.14850662702864</v>
      </c>
      <c r="K15" s="59">
        <v>109.05159572873826</v>
      </c>
      <c r="L15" s="59">
        <v>104.75172573265888</v>
      </c>
      <c r="M15" s="104">
        <v>94.984557059146965</v>
      </c>
      <c r="O15" s="285"/>
      <c r="P15" s="285">
        <v>2</v>
      </c>
      <c r="Q15" s="284">
        <f t="shared" si="0"/>
        <v>102.00415140705242</v>
      </c>
      <c r="R15" s="277"/>
      <c r="S15" s="277"/>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row>
    <row r="16" spans="1:51" ht="16.5" customHeight="1" x14ac:dyDescent="0.55000000000000004">
      <c r="A16" s="103">
        <v>2004</v>
      </c>
      <c r="B16" s="59">
        <v>94.0513575327372</v>
      </c>
      <c r="C16" s="59">
        <v>105.29793949856929</v>
      </c>
      <c r="D16" s="59">
        <v>113.76091940113332</v>
      </c>
      <c r="E16" s="59">
        <v>91.502453739775007</v>
      </c>
      <c r="F16" s="59">
        <v>89.011959920326362</v>
      </c>
      <c r="G16" s="59">
        <v>104.70966815352125</v>
      </c>
      <c r="H16" s="59">
        <v>107.62456175605732</v>
      </c>
      <c r="I16" s="59">
        <v>79.97573846960104</v>
      </c>
      <c r="J16" s="59">
        <v>107.18797941163326</v>
      </c>
      <c r="K16" s="59">
        <v>107.94208035527562</v>
      </c>
      <c r="L16" s="59">
        <v>104.56220717186409</v>
      </c>
      <c r="M16" s="104">
        <v>94.373134589506236</v>
      </c>
      <c r="O16" s="285"/>
      <c r="P16" s="285">
        <v>3</v>
      </c>
      <c r="Q16" s="284">
        <f t="shared" si="0"/>
        <v>108.75823500129776</v>
      </c>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row>
    <row r="17" spans="1:51" ht="16.5" customHeight="1" x14ac:dyDescent="0.55000000000000004">
      <c r="A17" s="103">
        <v>2005</v>
      </c>
      <c r="B17" s="59">
        <v>93.351792978748705</v>
      </c>
      <c r="C17" s="59">
        <v>105.73619020476207</v>
      </c>
      <c r="D17" s="59">
        <v>113.70079539609965</v>
      </c>
      <c r="E17" s="59">
        <v>91.704996580235033</v>
      </c>
      <c r="F17" s="59">
        <v>87.266723949351928</v>
      </c>
      <c r="G17" s="59">
        <v>104.2615910354281</v>
      </c>
      <c r="H17" s="59">
        <v>105.98164309411658</v>
      </c>
      <c r="I17" s="59">
        <v>80.778130030902673</v>
      </c>
      <c r="J17" s="59">
        <v>107.9596170127481</v>
      </c>
      <c r="K17" s="59">
        <v>107.368743881284</v>
      </c>
      <c r="L17" s="59">
        <v>106.32670345741371</v>
      </c>
      <c r="M17" s="104">
        <v>95.563072378909538</v>
      </c>
      <c r="O17" s="285"/>
      <c r="P17" s="285">
        <v>4</v>
      </c>
      <c r="Q17" s="284">
        <f t="shared" si="0"/>
        <v>100.53717955754617</v>
      </c>
      <c r="R17" s="277"/>
      <c r="S17" s="277"/>
      <c r="T17" s="277"/>
      <c r="U17" s="277"/>
      <c r="V17" s="277"/>
      <c r="W17" s="277"/>
      <c r="X17" s="277"/>
      <c r="Y17" s="277"/>
      <c r="Z17" s="277"/>
      <c r="AA17" s="277"/>
      <c r="AB17" s="277"/>
      <c r="AC17" s="277"/>
      <c r="AD17" s="277"/>
      <c r="AE17" s="277"/>
      <c r="AF17" s="277"/>
      <c r="AG17" s="277"/>
      <c r="AH17" s="277"/>
      <c r="AI17" s="277"/>
      <c r="AJ17" s="277"/>
      <c r="AK17" s="277"/>
      <c r="AL17" s="277"/>
      <c r="AM17" s="277"/>
      <c r="AN17" s="277"/>
      <c r="AO17" s="277"/>
      <c r="AP17" s="277"/>
      <c r="AQ17" s="277"/>
      <c r="AR17" s="277"/>
      <c r="AS17" s="277"/>
      <c r="AT17" s="277"/>
      <c r="AU17" s="277"/>
      <c r="AV17" s="277"/>
      <c r="AW17" s="277"/>
      <c r="AX17" s="277"/>
      <c r="AY17" s="277"/>
    </row>
    <row r="18" spans="1:51" ht="16.5" customHeight="1" x14ac:dyDescent="0.55000000000000004">
      <c r="A18" s="103">
        <v>2006</v>
      </c>
      <c r="B18" s="59">
        <v>93.116393718480452</v>
      </c>
      <c r="C18" s="59">
        <v>105.79392396918995</v>
      </c>
      <c r="D18" s="59">
        <v>114.96261831030817</v>
      </c>
      <c r="E18" s="59">
        <v>93.293870546569593</v>
      </c>
      <c r="F18" s="59">
        <v>88.039855718830339</v>
      </c>
      <c r="G18" s="59">
        <v>105.22738006997017</v>
      </c>
      <c r="H18" s="59">
        <v>105.52028410774399</v>
      </c>
      <c r="I18" s="59">
        <v>81.384127275785346</v>
      </c>
      <c r="J18" s="59">
        <v>106.18802119901164</v>
      </c>
      <c r="K18" s="59">
        <v>104.92885962687403</v>
      </c>
      <c r="L18" s="59">
        <v>106.12164814413534</v>
      </c>
      <c r="M18" s="104">
        <v>95.423017313101056</v>
      </c>
      <c r="O18" s="285"/>
      <c r="P18" s="285">
        <v>5</v>
      </c>
      <c r="Q18" s="284">
        <f t="shared" si="0"/>
        <v>95.065202433798305</v>
      </c>
      <c r="R18" s="277"/>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7"/>
      <c r="AY18" s="277"/>
    </row>
    <row r="19" spans="1:51" ht="16.5" customHeight="1" x14ac:dyDescent="0.55000000000000004">
      <c r="A19" s="103">
        <v>2007</v>
      </c>
      <c r="B19" s="59">
        <v>94.040803941023455</v>
      </c>
      <c r="C19" s="59">
        <v>106.64923953865386</v>
      </c>
      <c r="D19" s="59">
        <v>115.05371789530496</v>
      </c>
      <c r="E19" s="59">
        <v>94.218984286107869</v>
      </c>
      <c r="F19" s="59">
        <v>88.848495852963509</v>
      </c>
      <c r="G19" s="59">
        <v>105.15060529954013</v>
      </c>
      <c r="H19" s="59">
        <v>104.26586029013518</v>
      </c>
      <c r="I19" s="59">
        <v>81.840292178673835</v>
      </c>
      <c r="J19" s="59">
        <v>104.02045327721291</v>
      </c>
      <c r="K19" s="59">
        <v>105.19006725549821</v>
      </c>
      <c r="L19" s="59">
        <v>105.43161917962176</v>
      </c>
      <c r="M19" s="104">
        <v>95.289861005264342</v>
      </c>
      <c r="O19" s="285"/>
      <c r="P19" s="285">
        <v>6</v>
      </c>
      <c r="Q19" s="284">
        <f t="shared" si="0"/>
        <v>104.32132240746256</v>
      </c>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row>
    <row r="20" spans="1:51" ht="16.5" customHeight="1" x14ac:dyDescent="0.55000000000000004">
      <c r="A20" s="103">
        <v>2008</v>
      </c>
      <c r="B20" s="59">
        <v>95.349835176071736</v>
      </c>
      <c r="C20" s="59">
        <v>106.65758198011713</v>
      </c>
      <c r="D20" s="59">
        <v>113.87293882442602</v>
      </c>
      <c r="E20" s="59">
        <v>94.108959228467185</v>
      </c>
      <c r="F20" s="59">
        <v>89.580599514986375</v>
      </c>
      <c r="G20" s="59">
        <v>104.29675759011118</v>
      </c>
      <c r="H20" s="59">
        <v>104.88050607765047</v>
      </c>
      <c r="I20" s="59">
        <v>81.722523279687493</v>
      </c>
      <c r="J20" s="59">
        <v>106.08971965429281</v>
      </c>
      <c r="K20" s="59">
        <v>105.7766062747141</v>
      </c>
      <c r="L20" s="59">
        <v>104.39376591093225</v>
      </c>
      <c r="M20" s="104">
        <v>93.270206488542911</v>
      </c>
      <c r="O20" s="285"/>
      <c r="P20" s="285">
        <v>7</v>
      </c>
      <c r="Q20" s="284">
        <f t="shared" si="0"/>
        <v>107.45245575400209</v>
      </c>
      <c r="R20" s="277"/>
      <c r="S20" s="277"/>
      <c r="T20" s="277"/>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row>
    <row r="21" spans="1:51" ht="16.5" customHeight="1" x14ac:dyDescent="0.55000000000000004">
      <c r="A21" s="103">
        <v>2009</v>
      </c>
      <c r="B21" s="59">
        <v>93.488562243614481</v>
      </c>
      <c r="C21" s="59">
        <v>103.10360777213484</v>
      </c>
      <c r="D21" s="59">
        <v>111.07550159117395</v>
      </c>
      <c r="E21" s="59">
        <v>92.256904013982052</v>
      </c>
      <c r="F21" s="59">
        <v>88.573941027668752</v>
      </c>
      <c r="G21" s="59">
        <v>104.2493543522792</v>
      </c>
      <c r="H21" s="59">
        <v>105.57435676404171</v>
      </c>
      <c r="I21" s="59">
        <v>81.596099676228732</v>
      </c>
      <c r="J21" s="59">
        <v>108.68011764271655</v>
      </c>
      <c r="K21" s="59">
        <v>107.10743204184881</v>
      </c>
      <c r="L21" s="59">
        <v>107.42035016903829</v>
      </c>
      <c r="M21" s="104">
        <v>96.873772705272415</v>
      </c>
      <c r="O21" s="285"/>
      <c r="P21" s="285">
        <v>8</v>
      </c>
      <c r="Q21" s="284">
        <f t="shared" si="0"/>
        <v>80.149023453610369</v>
      </c>
      <c r="R21" s="277"/>
      <c r="S21" s="277"/>
      <c r="T21" s="277"/>
      <c r="U21" s="277"/>
      <c r="V21" s="277"/>
      <c r="W21" s="277"/>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row>
    <row r="22" spans="1:51" ht="16.5" customHeight="1" x14ac:dyDescent="0.55000000000000004">
      <c r="A22" s="103">
        <v>2010</v>
      </c>
      <c r="B22" s="59">
        <v>93.411305186240071</v>
      </c>
      <c r="C22" s="59">
        <v>102.73115873837646</v>
      </c>
      <c r="D22" s="59">
        <v>111.82999948362941</v>
      </c>
      <c r="E22" s="59">
        <v>92.580796677364745</v>
      </c>
      <c r="F22" s="59">
        <v>88.035217711143332</v>
      </c>
      <c r="G22" s="59">
        <v>105.11457468165571</v>
      </c>
      <c r="H22" s="59">
        <v>105.1228011898409</v>
      </c>
      <c r="I22" s="59">
        <v>81.719918395446186</v>
      </c>
      <c r="J22" s="59">
        <v>109.49674305545426</v>
      </c>
      <c r="K22" s="59">
        <v>105.67158500607334</v>
      </c>
      <c r="L22" s="59">
        <v>107.1837032905575</v>
      </c>
      <c r="M22" s="104">
        <v>97.102196584218078</v>
      </c>
      <c r="O22" s="285"/>
      <c r="P22" s="285">
        <v>9</v>
      </c>
      <c r="Q22" s="284">
        <f t="shared" si="0"/>
        <v>102.37144915629973</v>
      </c>
      <c r="R22" s="277"/>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row>
    <row r="23" spans="1:51" ht="16.5" customHeight="1" x14ac:dyDescent="0.55000000000000004">
      <c r="A23" s="103">
        <v>2011</v>
      </c>
      <c r="B23" s="59">
        <v>89.489400850007982</v>
      </c>
      <c r="C23" s="59">
        <v>99.575970374190277</v>
      </c>
      <c r="D23" s="59">
        <v>107.772053008599</v>
      </c>
      <c r="E23" s="59">
        <v>88.205412221318866</v>
      </c>
      <c r="F23" s="59">
        <v>86.579792255963568</v>
      </c>
      <c r="G23" s="59">
        <v>105.82451615570943</v>
      </c>
      <c r="H23" s="59">
        <v>106.09290055841906</v>
      </c>
      <c r="I23" s="59">
        <v>85.329741348868197</v>
      </c>
      <c r="J23" s="59">
        <v>112.68701855397988</v>
      </c>
      <c r="K23" s="59">
        <v>108.67717382672585</v>
      </c>
      <c r="L23" s="59">
        <v>110.05898572835423</v>
      </c>
      <c r="M23" s="104">
        <v>99.707035117863754</v>
      </c>
      <c r="O23" s="285"/>
      <c r="P23" s="285">
        <v>10</v>
      </c>
      <c r="Q23" s="284">
        <f t="shared" si="0"/>
        <v>106.89081582255444</v>
      </c>
      <c r="R23" s="277"/>
      <c r="S23" s="277"/>
      <c r="T23" s="277"/>
      <c r="U23" s="277"/>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row>
    <row r="24" spans="1:51" ht="16.5" customHeight="1" x14ac:dyDescent="0.55000000000000004">
      <c r="A24" s="103">
        <v>2012</v>
      </c>
      <c r="B24" s="59">
        <v>90.16241318399446</v>
      </c>
      <c r="C24" s="59">
        <v>100.7852076913281</v>
      </c>
      <c r="D24" s="59">
        <v>107.73634496233863</v>
      </c>
      <c r="E24" s="59">
        <v>87.779115949839323</v>
      </c>
      <c r="F24" s="59">
        <v>87.334782352179502</v>
      </c>
      <c r="G24" s="59">
        <v>105.0162646980597</v>
      </c>
      <c r="H24" s="59">
        <v>106.35746797657973</v>
      </c>
      <c r="I24" s="59">
        <v>86.170666948866455</v>
      </c>
      <c r="J24" s="59">
        <v>110.92338707822734</v>
      </c>
      <c r="K24" s="59">
        <v>108.88254295847382</v>
      </c>
      <c r="L24" s="59">
        <v>109.00945711134872</v>
      </c>
      <c r="M24" s="104">
        <v>99.842349088764166</v>
      </c>
      <c r="O24" s="285"/>
      <c r="P24" s="285">
        <v>11</v>
      </c>
      <c r="Q24" s="284">
        <f t="shared" si="0"/>
        <v>102.84256108712204</v>
      </c>
      <c r="R24" s="277"/>
      <c r="S24" s="277"/>
      <c r="T24" s="277"/>
      <c r="U24" s="277"/>
      <c r="V24" s="277"/>
      <c r="W24" s="277"/>
      <c r="X24" s="277"/>
      <c r="Y24" s="277"/>
      <c r="Z24" s="277"/>
      <c r="AA24" s="277"/>
      <c r="AB24" s="277"/>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row>
    <row r="25" spans="1:51" ht="16.5" customHeight="1" thickBot="1" x14ac:dyDescent="0.6">
      <c r="A25" s="103">
        <v>2013</v>
      </c>
      <c r="B25" s="59">
        <v>90.250089910621156</v>
      </c>
      <c r="C25" s="59">
        <v>100.13552076216068</v>
      </c>
      <c r="D25" s="59">
        <v>105.73046734582968</v>
      </c>
      <c r="E25" s="59">
        <v>87.486252660609921</v>
      </c>
      <c r="F25" s="59">
        <v>88.254445868495935</v>
      </c>
      <c r="G25" s="59">
        <v>104.66566201243491</v>
      </c>
      <c r="H25" s="59">
        <v>107.99160879326855</v>
      </c>
      <c r="I25" s="59">
        <v>86.824455131154153</v>
      </c>
      <c r="J25" s="59">
        <v>110.57166544539052</v>
      </c>
      <c r="K25" s="59">
        <v>110.54876958314826</v>
      </c>
      <c r="L25" s="59">
        <v>108.32550942847749</v>
      </c>
      <c r="M25" s="104">
        <v>99.215553058408659</v>
      </c>
      <c r="O25" s="286"/>
      <c r="P25" s="286">
        <v>12</v>
      </c>
      <c r="Q25" s="287">
        <f t="shared" si="0"/>
        <v>96.692068646379639</v>
      </c>
      <c r="R25" s="277"/>
      <c r="S25" s="277"/>
      <c r="T25" s="277"/>
      <c r="U25" s="277"/>
      <c r="V25" s="277"/>
      <c r="W25" s="277"/>
      <c r="X25" s="277"/>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row>
    <row r="26" spans="1:51" ht="16.5" customHeight="1" x14ac:dyDescent="0.55000000000000004">
      <c r="A26" s="103">
        <v>2014</v>
      </c>
      <c r="B26" s="59">
        <v>93.384996812322257</v>
      </c>
      <c r="C26" s="59">
        <v>101.62876032706168</v>
      </c>
      <c r="D26" s="59">
        <v>106.46643454510156</v>
      </c>
      <c r="E26" s="59">
        <v>88.30864367505329</v>
      </c>
      <c r="F26" s="59">
        <v>89.659958627656778</v>
      </c>
      <c r="G26" s="59">
        <v>104.37658406247695</v>
      </c>
      <c r="H26" s="59">
        <v>109.50865835115387</v>
      </c>
      <c r="I26" s="59">
        <v>85.591743774281596</v>
      </c>
      <c r="J26" s="59">
        <v>110.58395987840454</v>
      </c>
      <c r="K26" s="59">
        <v>109.19539068516457</v>
      </c>
      <c r="L26" s="59">
        <v>104.26842687305808</v>
      </c>
      <c r="M26" s="104">
        <v>97.026442388264627</v>
      </c>
      <c r="O26" s="283">
        <v>1992</v>
      </c>
      <c r="P26" s="283">
        <v>1</v>
      </c>
      <c r="Q26" s="288">
        <f t="shared" ref="Q26:Q37" si="1">S2</f>
        <v>93.167103387766375</v>
      </c>
      <c r="R26" s="277"/>
      <c r="S26" s="277"/>
      <c r="T26" s="277"/>
      <c r="U26" s="277"/>
      <c r="V26" s="277"/>
      <c r="W26" s="277"/>
      <c r="X26" s="277"/>
      <c r="Y26" s="277"/>
      <c r="Z26" s="277"/>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277"/>
    </row>
    <row r="27" spans="1:51" ht="16.5" customHeight="1" x14ac:dyDescent="0.55000000000000004">
      <c r="A27" s="103">
        <v>2015</v>
      </c>
      <c r="B27" s="59">
        <v>94.309549498669085</v>
      </c>
      <c r="C27" s="59">
        <v>101.83520184544849</v>
      </c>
      <c r="D27" s="59">
        <v>106.56852248146966</v>
      </c>
      <c r="E27" s="59">
        <v>88.28918221462753</v>
      </c>
      <c r="F27" s="59">
        <v>89.293335734289997</v>
      </c>
      <c r="G27" s="59">
        <v>105.75326020214368</v>
      </c>
      <c r="H27" s="59">
        <v>111.51636785635975</v>
      </c>
      <c r="I27" s="59">
        <v>83.517403515929345</v>
      </c>
      <c r="J27" s="59">
        <v>110.59781821679144</v>
      </c>
      <c r="K27" s="59">
        <v>108.42808110782256</v>
      </c>
      <c r="L27" s="59">
        <v>102.99259176768554</v>
      </c>
      <c r="M27" s="104">
        <v>96.898685558762892</v>
      </c>
      <c r="O27" s="285"/>
      <c r="P27" s="285">
        <v>2</v>
      </c>
      <c r="Q27" s="284">
        <f t="shared" si="1"/>
        <v>100.75461973999002</v>
      </c>
      <c r="R27" s="277"/>
      <c r="S27" s="277"/>
      <c r="T27" s="277"/>
      <c r="U27" s="277"/>
      <c r="V27" s="277"/>
      <c r="W27" s="277"/>
      <c r="X27" s="277"/>
      <c r="Y27" s="277"/>
      <c r="Z27" s="277"/>
      <c r="AA27" s="277"/>
      <c r="AB27" s="277"/>
      <c r="AC27" s="277"/>
      <c r="AD27" s="277"/>
      <c r="AE27" s="277"/>
      <c r="AF27" s="277"/>
      <c r="AG27" s="277"/>
      <c r="AH27" s="277"/>
      <c r="AI27" s="277"/>
      <c r="AJ27" s="277"/>
      <c r="AK27" s="277"/>
      <c r="AL27" s="277"/>
      <c r="AM27" s="277"/>
      <c r="AN27" s="277"/>
      <c r="AO27" s="277"/>
      <c r="AP27" s="277"/>
      <c r="AQ27" s="277"/>
      <c r="AR27" s="277"/>
      <c r="AS27" s="277"/>
      <c r="AT27" s="277"/>
      <c r="AU27" s="277"/>
      <c r="AV27" s="277"/>
      <c r="AW27" s="277"/>
      <c r="AX27" s="277"/>
      <c r="AY27" s="277"/>
    </row>
    <row r="28" spans="1:51" ht="16.5" customHeight="1" x14ac:dyDescent="0.55000000000000004">
      <c r="A28" s="103">
        <v>2016</v>
      </c>
      <c r="B28" s="59">
        <v>93.297594438047383</v>
      </c>
      <c r="C28" s="59">
        <v>99.217841814885574</v>
      </c>
      <c r="D28" s="59">
        <v>106.44368736129569</v>
      </c>
      <c r="E28" s="59">
        <v>86.260313144368169</v>
      </c>
      <c r="F28" s="59">
        <v>87.633045485954909</v>
      </c>
      <c r="G28" s="59">
        <v>105.54220940818047</v>
      </c>
      <c r="H28" s="59">
        <v>110.62583883076547</v>
      </c>
      <c r="I28" s="59">
        <v>84.778157454293947</v>
      </c>
      <c r="J28" s="59">
        <v>111.19324100730272</v>
      </c>
      <c r="K28" s="59">
        <v>108.70332041097541</v>
      </c>
      <c r="L28" s="59">
        <v>106.29708933273744</v>
      </c>
      <c r="M28" s="104">
        <v>100.00766131119296</v>
      </c>
      <c r="O28" s="285"/>
      <c r="P28" s="285">
        <v>3</v>
      </c>
      <c r="Q28" s="284">
        <f t="shared" si="1"/>
        <v>108.85096612951544</v>
      </c>
      <c r="R28" s="277"/>
      <c r="S28" s="277"/>
      <c r="T28" s="277"/>
      <c r="U28" s="277"/>
      <c r="V28" s="277"/>
      <c r="W28" s="277"/>
      <c r="X28" s="277"/>
      <c r="Y28" s="277"/>
      <c r="Z28" s="277"/>
      <c r="AA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row>
    <row r="29" spans="1:51" ht="16.5" customHeight="1" x14ac:dyDescent="0.55000000000000004">
      <c r="A29" s="103">
        <v>2017</v>
      </c>
      <c r="B29" s="59">
        <v>97.897011753943445</v>
      </c>
      <c r="C29" s="59">
        <v>105.67129568144627</v>
      </c>
      <c r="D29" s="59">
        <v>112.51562738656699</v>
      </c>
      <c r="E29" s="59">
        <v>89.26803217778675</v>
      </c>
      <c r="F29" s="59">
        <v>86.780568815842031</v>
      </c>
      <c r="G29" s="59">
        <v>103.95373880490141</v>
      </c>
      <c r="H29" s="59">
        <v>107.52472165801896</v>
      </c>
      <c r="I29" s="59">
        <v>83.806616975301722</v>
      </c>
      <c r="J29" s="59">
        <v>107.98933567019677</v>
      </c>
      <c r="K29" s="59">
        <v>105.35218685236023</v>
      </c>
      <c r="L29" s="59">
        <v>102.53386579293156</v>
      </c>
      <c r="M29" s="104">
        <v>96.706998430703848</v>
      </c>
      <c r="O29" s="285"/>
      <c r="P29" s="285">
        <v>4</v>
      </c>
      <c r="Q29" s="284">
        <f t="shared" si="1"/>
        <v>99.454102664638768</v>
      </c>
      <c r="R29" s="277"/>
      <c r="S29" s="277"/>
      <c r="T29" s="277"/>
      <c r="U29" s="277"/>
      <c r="V29" s="277"/>
      <c r="W29" s="277"/>
      <c r="X29" s="277"/>
      <c r="Y29" s="277"/>
      <c r="Z29" s="277"/>
      <c r="AA29" s="277"/>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row>
    <row r="30" spans="1:51" ht="16.5" customHeight="1" x14ac:dyDescent="0.55000000000000004">
      <c r="A30" s="103">
        <v>2018</v>
      </c>
      <c r="B30" s="59">
        <v>98.727121091887611</v>
      </c>
      <c r="C30" s="59">
        <v>106.85017429213345</v>
      </c>
      <c r="D30" s="59">
        <v>113.1262567190323</v>
      </c>
      <c r="E30" s="59">
        <v>90.724363505518085</v>
      </c>
      <c r="F30" s="59">
        <v>87.486817339367889</v>
      </c>
      <c r="G30" s="59">
        <v>103.84091781332835</v>
      </c>
      <c r="H30" s="59">
        <v>106.60341821603659</v>
      </c>
      <c r="I30" s="59">
        <v>84.489691052682716</v>
      </c>
      <c r="J30" s="59">
        <v>106.25734474974742</v>
      </c>
      <c r="K30" s="59">
        <v>105.32978954302479</v>
      </c>
      <c r="L30" s="59">
        <v>101.33460324494709</v>
      </c>
      <c r="M30" s="104">
        <v>95.229502432293671</v>
      </c>
      <c r="O30" s="285"/>
      <c r="P30" s="285">
        <v>5</v>
      </c>
      <c r="Q30" s="284">
        <f t="shared" si="1"/>
        <v>92.667180875849809</v>
      </c>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row>
    <row r="31" spans="1:51" ht="16.5" customHeight="1" x14ac:dyDescent="0.55000000000000004">
      <c r="A31" s="103">
        <v>2019</v>
      </c>
      <c r="B31" s="59">
        <v>99.14485566384603</v>
      </c>
      <c r="C31" s="59">
        <v>107.25469338831677</v>
      </c>
      <c r="D31" s="59">
        <v>113.94490918276347</v>
      </c>
      <c r="E31" s="59">
        <v>94.643453958639029</v>
      </c>
      <c r="F31" s="59">
        <v>90.190595487668929</v>
      </c>
      <c r="G31" s="59">
        <v>104.33070389247855</v>
      </c>
      <c r="H31" s="59">
        <v>108.05363024770197</v>
      </c>
      <c r="I31" s="59">
        <v>83.348088765448907</v>
      </c>
      <c r="J31" s="59">
        <v>104.50979582700985</v>
      </c>
      <c r="K31" s="59">
        <v>102.07979725108423</v>
      </c>
      <c r="L31" s="59">
        <v>100.28050471533199</v>
      </c>
      <c r="M31" s="104">
        <v>92.218971619710203</v>
      </c>
      <c r="O31" s="285"/>
      <c r="P31" s="285">
        <v>6</v>
      </c>
      <c r="Q31" s="284">
        <f t="shared" si="1"/>
        <v>103.9801001677329</v>
      </c>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row>
    <row r="32" spans="1:51" ht="16.5" customHeight="1" x14ac:dyDescent="0.55000000000000004">
      <c r="A32" s="103">
        <v>2020</v>
      </c>
      <c r="B32" s="59">
        <v>99.391608282440529</v>
      </c>
      <c r="C32" s="59">
        <v>105.42940797677335</v>
      </c>
      <c r="D32" s="59">
        <v>112.45572364735723</v>
      </c>
      <c r="E32" s="59">
        <v>91.863895069002993</v>
      </c>
      <c r="F32" s="59">
        <v>86.850176879118763</v>
      </c>
      <c r="G32" s="59">
        <v>102.44009957011251</v>
      </c>
      <c r="H32" s="59">
        <v>107.60405231525915</v>
      </c>
      <c r="I32" s="59">
        <v>83.339528772042982</v>
      </c>
      <c r="J32" s="59">
        <v>107.66697686636877</v>
      </c>
      <c r="K32" s="59">
        <v>105.06328709479298</v>
      </c>
      <c r="L32" s="59">
        <v>102.88435917194374</v>
      </c>
      <c r="M32" s="104">
        <v>95.010884354786981</v>
      </c>
      <c r="O32" s="285"/>
      <c r="P32" s="285">
        <v>7</v>
      </c>
      <c r="Q32" s="284">
        <f t="shared" si="1"/>
        <v>108.23554201724846</v>
      </c>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row>
    <row r="33" spans="1:51" ht="16.5" customHeight="1" x14ac:dyDescent="0.55000000000000004">
      <c r="A33" s="103">
        <v>2021</v>
      </c>
      <c r="B33" s="59">
        <v>101.02328155476363</v>
      </c>
      <c r="C33" s="59">
        <v>106.22547469868748</v>
      </c>
      <c r="D33" s="59">
        <v>115.73409695044195</v>
      </c>
      <c r="E33" s="59">
        <v>93.074015643609442</v>
      </c>
      <c r="F33" s="59">
        <v>83.798612875133671</v>
      </c>
      <c r="G33" s="59">
        <v>104.45469179282804</v>
      </c>
      <c r="H33" s="59">
        <v>106.87194107442068</v>
      </c>
      <c r="I33" s="59">
        <v>82.138060624173704</v>
      </c>
      <c r="J33" s="59">
        <v>103.99803721430159</v>
      </c>
      <c r="K33" s="59">
        <v>103.36619532258614</v>
      </c>
      <c r="L33" s="59">
        <v>103.56077426993731</v>
      </c>
      <c r="M33" s="104">
        <v>95.754817979116311</v>
      </c>
      <c r="O33" s="285"/>
      <c r="P33" s="285">
        <v>8</v>
      </c>
      <c r="Q33" s="284">
        <f t="shared" si="1"/>
        <v>79.709692730125369</v>
      </c>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row>
    <row r="34" spans="1:51" ht="16.5" customHeight="1" x14ac:dyDescent="0.55000000000000004">
      <c r="A34" s="103">
        <v>2022</v>
      </c>
      <c r="B34" s="59">
        <v>97.641601253215683</v>
      </c>
      <c r="C34" s="59">
        <v>105.47010756058071</v>
      </c>
      <c r="D34" s="59">
        <v>114.49675820437855</v>
      </c>
      <c r="E34" s="59">
        <v>91.747845340864572</v>
      </c>
      <c r="F34" s="59">
        <v>78.622066741025151</v>
      </c>
      <c r="G34" s="59">
        <v>104.16122591867583</v>
      </c>
      <c r="H34" s="59">
        <v>106.49324620683579</v>
      </c>
      <c r="I34" s="59">
        <v>84.069643334995789</v>
      </c>
      <c r="J34" s="59">
        <v>105.4777959642726</v>
      </c>
      <c r="K34" s="59">
        <v>104.65052009168505</v>
      </c>
      <c r="L34" s="59">
        <v>108.25614747112675</v>
      </c>
      <c r="M34" s="104">
        <v>98.913041912343544</v>
      </c>
      <c r="O34" s="285"/>
      <c r="P34" s="285">
        <v>9</v>
      </c>
      <c r="Q34" s="284">
        <f t="shared" si="1"/>
        <v>104.64009169661675</v>
      </c>
      <c r="R34" s="277"/>
      <c r="S34" s="277"/>
      <c r="T34" s="277"/>
      <c r="U34" s="277"/>
      <c r="V34" s="277"/>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row>
    <row r="35" spans="1:51" ht="16.5" customHeight="1" x14ac:dyDescent="0.55000000000000004">
      <c r="A35" s="103">
        <v>2023</v>
      </c>
      <c r="B35" s="59">
        <v>94.174023439473899</v>
      </c>
      <c r="C35" s="59">
        <v>104.16922727693726</v>
      </c>
      <c r="D35" s="59">
        <v>115.02795318870706</v>
      </c>
      <c r="E35" s="59">
        <v>92.622289399880444</v>
      </c>
      <c r="F35" s="59">
        <v>78.914162910351678</v>
      </c>
      <c r="G35" s="59">
        <v>104.05836683452225</v>
      </c>
      <c r="H35" s="59">
        <v>105.9563075596474</v>
      </c>
      <c r="I35" s="59">
        <v>84.708598432802404</v>
      </c>
      <c r="J35" s="59">
        <v>106.1936391462105</v>
      </c>
      <c r="K35" s="59">
        <v>104.83015621628594</v>
      </c>
      <c r="L35" s="59">
        <v>109.9199101174825</v>
      </c>
      <c r="M35" s="104">
        <v>99.425365477698719</v>
      </c>
      <c r="O35" s="285"/>
      <c r="P35" s="285">
        <v>10</v>
      </c>
      <c r="Q35" s="284">
        <f t="shared" si="1"/>
        <v>107.25745156146915</v>
      </c>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row>
    <row r="36" spans="1:51" ht="16.5" customHeight="1" x14ac:dyDescent="0.55000000000000004">
      <c r="A36" s="103">
        <v>2024</v>
      </c>
      <c r="B36" s="59">
        <v>92.28445160674039</v>
      </c>
      <c r="C36" s="59">
        <v>103.25697427890174</v>
      </c>
      <c r="D36" s="59">
        <v>112.49332960526446</v>
      </c>
      <c r="E36" s="59">
        <v>93.789807567356377</v>
      </c>
      <c r="F36" s="59">
        <v>79.908888040403497</v>
      </c>
      <c r="G36" s="59">
        <v>102.99041606830947</v>
      </c>
      <c r="H36" s="59">
        <v>107.6368168263614</v>
      </c>
      <c r="I36" s="59">
        <v>83.225989885450232</v>
      </c>
      <c r="J36" s="59">
        <v>106.47205249926388</v>
      </c>
      <c r="K36" s="59">
        <v>107.7032036176481</v>
      </c>
      <c r="L36" s="59">
        <v>110.40250112443407</v>
      </c>
      <c r="M36" s="104">
        <v>99.8355688798665</v>
      </c>
      <c r="O36" s="285"/>
      <c r="P36" s="285">
        <v>11</v>
      </c>
      <c r="Q36" s="284">
        <f t="shared" si="1"/>
        <v>103.75443442854606</v>
      </c>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row>
    <row r="37" spans="1:51" ht="16.5" customHeight="1" thickBot="1" x14ac:dyDescent="0.6">
      <c r="A37" s="105"/>
      <c r="B37" s="110">
        <v>95.031356721515067</v>
      </c>
      <c r="C37" s="110">
        <v>103.68953741074199</v>
      </c>
      <c r="D37" s="110">
        <v>113.5175411362931</v>
      </c>
      <c r="E37" s="110">
        <v>91.879540515367907</v>
      </c>
      <c r="F37" s="110">
        <v>83.199006519714388</v>
      </c>
      <c r="G37" s="110">
        <v>101.68519093449238</v>
      </c>
      <c r="H37" s="110">
        <v>108.40608506674945</v>
      </c>
      <c r="I37" s="110">
        <v>82.588016144054649</v>
      </c>
      <c r="J37" s="110">
        <v>105.99192797267931</v>
      </c>
      <c r="K37" s="110">
        <v>105.67898168270722</v>
      </c>
      <c r="L37" s="110">
        <v>108.37628065818068</v>
      </c>
      <c r="M37" s="108">
        <v>99.956535237503886</v>
      </c>
      <c r="O37" s="286"/>
      <c r="P37" s="286">
        <v>12</v>
      </c>
      <c r="Q37" s="287">
        <f t="shared" si="1"/>
        <v>97.52871460050109</v>
      </c>
      <c r="R37" s="277"/>
      <c r="S37" s="277"/>
      <c r="T37" s="277"/>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row>
    <row r="38" spans="1:51" ht="16.5" customHeight="1" x14ac:dyDescent="0.55000000000000004">
      <c r="O38" s="283">
        <v>1993</v>
      </c>
      <c r="P38" s="283">
        <v>1</v>
      </c>
      <c r="Q38" s="288">
        <f t="shared" ref="Q38:Q49" si="2">T2</f>
        <v>93.298712945315259</v>
      </c>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row>
    <row r="39" spans="1:51" ht="16.5" customHeight="1" x14ac:dyDescent="0.55000000000000004">
      <c r="O39" s="285"/>
      <c r="P39" s="285">
        <v>2</v>
      </c>
      <c r="Q39" s="284">
        <f t="shared" si="2"/>
        <v>101.93498384370157</v>
      </c>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row>
    <row r="40" spans="1:51" ht="16.5" customHeight="1" x14ac:dyDescent="0.55000000000000004">
      <c r="O40" s="285"/>
      <c r="P40" s="285">
        <v>3</v>
      </c>
      <c r="Q40" s="284">
        <f t="shared" si="2"/>
        <v>110.68098763178534</v>
      </c>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row>
    <row r="41" spans="1:51" ht="16.5" customHeight="1" x14ac:dyDescent="0.55000000000000004">
      <c r="O41" s="285"/>
      <c r="P41" s="285">
        <v>4</v>
      </c>
      <c r="Q41" s="284">
        <f t="shared" si="2"/>
        <v>98.719047998538258</v>
      </c>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row>
    <row r="42" spans="1:51" ht="16.5" customHeight="1" x14ac:dyDescent="0.55000000000000004">
      <c r="O42" s="285"/>
      <c r="P42" s="285">
        <v>5</v>
      </c>
      <c r="Q42" s="284">
        <f t="shared" si="2"/>
        <v>91.442290795708232</v>
      </c>
      <c r="R42" s="277"/>
      <c r="S42" s="277"/>
      <c r="T42" s="277"/>
      <c r="U42" s="277"/>
      <c r="V42" s="277"/>
      <c r="W42" s="277"/>
      <c r="X42" s="277"/>
      <c r="Y42" s="277"/>
      <c r="Z42" s="277"/>
      <c r="AA42" s="277"/>
      <c r="AB42" s="277"/>
      <c r="AC42" s="277"/>
      <c r="AD42" s="277"/>
      <c r="AE42" s="277"/>
      <c r="AF42" s="277"/>
      <c r="AG42" s="277"/>
      <c r="AH42" s="277"/>
      <c r="AI42" s="277"/>
      <c r="AJ42" s="277"/>
      <c r="AK42" s="277"/>
      <c r="AL42" s="277"/>
      <c r="AM42" s="277"/>
      <c r="AN42" s="277"/>
      <c r="AO42" s="277"/>
      <c r="AP42" s="277"/>
      <c r="AQ42" s="277"/>
      <c r="AR42" s="277"/>
      <c r="AS42" s="277"/>
      <c r="AT42" s="277"/>
      <c r="AU42" s="277"/>
      <c r="AV42" s="277"/>
      <c r="AW42" s="277"/>
      <c r="AX42" s="277"/>
      <c r="AY42" s="277"/>
    </row>
    <row r="43" spans="1:51" ht="16.5" customHeight="1" x14ac:dyDescent="0.55000000000000004">
      <c r="O43" s="285"/>
      <c r="P43" s="285">
        <v>6</v>
      </c>
      <c r="Q43" s="284">
        <f t="shared" si="2"/>
        <v>104.11466720955146</v>
      </c>
      <c r="R43" s="277"/>
      <c r="S43" s="277"/>
      <c r="T43" s="277"/>
      <c r="U43" s="277"/>
      <c r="V43" s="277"/>
      <c r="W43" s="277"/>
      <c r="X43" s="277"/>
      <c r="Y43" s="277"/>
      <c r="Z43" s="277"/>
      <c r="AA43" s="277"/>
      <c r="AB43" s="277"/>
      <c r="AC43" s="277"/>
      <c r="AD43" s="277"/>
      <c r="AE43" s="277"/>
      <c r="AF43" s="277"/>
      <c r="AG43" s="277"/>
      <c r="AH43" s="277"/>
      <c r="AI43" s="277"/>
      <c r="AJ43" s="277"/>
      <c r="AK43" s="277"/>
      <c r="AL43" s="277"/>
      <c r="AM43" s="277"/>
      <c r="AN43" s="277"/>
      <c r="AO43" s="277"/>
      <c r="AP43" s="277"/>
      <c r="AQ43" s="277"/>
      <c r="AR43" s="277"/>
      <c r="AS43" s="277"/>
      <c r="AT43" s="277"/>
      <c r="AU43" s="277"/>
      <c r="AV43" s="277"/>
      <c r="AW43" s="277"/>
      <c r="AX43" s="277"/>
      <c r="AY43" s="277"/>
    </row>
    <row r="44" spans="1:51" ht="16.5" customHeight="1" x14ac:dyDescent="0.55000000000000004">
      <c r="O44" s="285"/>
      <c r="P44" s="285">
        <v>7</v>
      </c>
      <c r="Q44" s="284">
        <f t="shared" si="2"/>
        <v>108.14508394158221</v>
      </c>
      <c r="R44" s="277"/>
      <c r="S44" s="277"/>
      <c r="T44" s="277"/>
      <c r="U44" s="277"/>
      <c r="V44" s="277"/>
      <c r="W44" s="277"/>
      <c r="X44" s="277"/>
      <c r="Y44" s="277"/>
      <c r="Z44" s="277"/>
      <c r="AA44" s="277"/>
      <c r="AB44" s="277"/>
      <c r="AC44" s="277"/>
      <c r="AD44" s="277"/>
      <c r="AE44" s="277"/>
      <c r="AF44" s="277"/>
      <c r="AG44" s="277"/>
      <c r="AH44" s="277"/>
      <c r="AI44" s="277"/>
      <c r="AJ44" s="277"/>
      <c r="AK44" s="277"/>
      <c r="AL44" s="277"/>
      <c r="AM44" s="277"/>
      <c r="AN44" s="277"/>
      <c r="AO44" s="277"/>
      <c r="AP44" s="277"/>
      <c r="AQ44" s="277"/>
      <c r="AR44" s="277"/>
      <c r="AS44" s="277"/>
      <c r="AT44" s="277"/>
      <c r="AU44" s="277"/>
      <c r="AV44" s="277"/>
      <c r="AW44" s="277"/>
      <c r="AX44" s="277"/>
      <c r="AY44" s="277"/>
    </row>
    <row r="45" spans="1:51" ht="16.5" customHeight="1" x14ac:dyDescent="0.55000000000000004">
      <c r="O45" s="285"/>
      <c r="P45" s="285">
        <v>8</v>
      </c>
      <c r="Q45" s="284">
        <f t="shared" si="2"/>
        <v>79.651151128452312</v>
      </c>
      <c r="R45" s="277"/>
      <c r="S45" s="277"/>
      <c r="T45" s="277"/>
      <c r="U45" s="277"/>
      <c r="V45" s="277"/>
      <c r="W45" s="277"/>
      <c r="X45" s="277"/>
      <c r="Y45" s="277"/>
      <c r="Z45" s="277"/>
      <c r="AA45" s="277"/>
      <c r="AB45" s="277"/>
      <c r="AC45" s="277"/>
      <c r="AD45" s="277"/>
      <c r="AE45" s="277"/>
      <c r="AF45" s="277"/>
      <c r="AG45" s="277"/>
      <c r="AH45" s="277"/>
      <c r="AI45" s="277"/>
      <c r="AJ45" s="277"/>
      <c r="AK45" s="277"/>
      <c r="AL45" s="277"/>
      <c r="AM45" s="277"/>
      <c r="AN45" s="277"/>
      <c r="AO45" s="277"/>
      <c r="AP45" s="277"/>
      <c r="AQ45" s="277"/>
      <c r="AR45" s="277"/>
      <c r="AS45" s="277"/>
      <c r="AT45" s="277"/>
      <c r="AU45" s="277"/>
      <c r="AV45" s="277"/>
      <c r="AW45" s="277"/>
      <c r="AX45" s="277"/>
      <c r="AY45" s="277"/>
    </row>
    <row r="46" spans="1:51" ht="16.5" customHeight="1" x14ac:dyDescent="0.55000000000000004">
      <c r="O46" s="285"/>
      <c r="P46" s="285">
        <v>9</v>
      </c>
      <c r="Q46" s="284">
        <f t="shared" si="2"/>
        <v>106.26377120444229</v>
      </c>
      <c r="R46" s="277"/>
      <c r="S46" s="277"/>
      <c r="T46" s="277"/>
      <c r="U46" s="277"/>
      <c r="V46" s="277"/>
      <c r="W46" s="277"/>
      <c r="X46" s="277"/>
      <c r="Y46" s="277"/>
      <c r="Z46" s="277"/>
      <c r="AA46" s="277"/>
      <c r="AB46" s="277"/>
      <c r="AC46" s="277"/>
      <c r="AD46" s="277"/>
      <c r="AE46" s="277"/>
      <c r="AF46" s="277"/>
      <c r="AG46" s="277"/>
      <c r="AH46" s="277"/>
      <c r="AI46" s="277"/>
      <c r="AJ46" s="277"/>
      <c r="AK46" s="277"/>
      <c r="AL46" s="277"/>
      <c r="AM46" s="277"/>
      <c r="AN46" s="277"/>
      <c r="AO46" s="277"/>
      <c r="AP46" s="277"/>
      <c r="AQ46" s="277"/>
      <c r="AR46" s="277"/>
      <c r="AS46" s="277"/>
      <c r="AT46" s="277"/>
      <c r="AU46" s="277"/>
      <c r="AV46" s="277"/>
      <c r="AW46" s="277"/>
      <c r="AX46" s="277"/>
      <c r="AY46" s="277"/>
    </row>
    <row r="47" spans="1:51" ht="16.5" customHeight="1" x14ac:dyDescent="0.55000000000000004">
      <c r="O47" s="285"/>
      <c r="P47" s="285">
        <v>10</v>
      </c>
      <c r="Q47" s="284">
        <f t="shared" si="2"/>
        <v>105.47166042561055</v>
      </c>
      <c r="R47" s="277"/>
      <c r="S47" s="277"/>
      <c r="T47" s="277"/>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c r="AQ47" s="277"/>
      <c r="AR47" s="277"/>
      <c r="AS47" s="277"/>
      <c r="AT47" s="277"/>
      <c r="AU47" s="277"/>
      <c r="AV47" s="277"/>
      <c r="AW47" s="277"/>
      <c r="AX47" s="277"/>
      <c r="AY47" s="277"/>
    </row>
    <row r="48" spans="1:51" ht="16.5" customHeight="1" x14ac:dyDescent="0.55000000000000004">
      <c r="O48" s="285"/>
      <c r="P48" s="285">
        <v>11</v>
      </c>
      <c r="Q48" s="284">
        <f t="shared" si="2"/>
        <v>103.51280080733765</v>
      </c>
      <c r="R48" s="277"/>
      <c r="S48" s="277"/>
      <c r="T48" s="277"/>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c r="AQ48" s="277"/>
      <c r="AR48" s="277"/>
      <c r="AS48" s="277"/>
      <c r="AT48" s="277"/>
      <c r="AU48" s="277"/>
      <c r="AV48" s="277"/>
      <c r="AW48" s="277"/>
      <c r="AX48" s="277"/>
      <c r="AY48" s="277"/>
    </row>
    <row r="49" spans="15:51" ht="16.5" customHeight="1" thickBot="1" x14ac:dyDescent="0.6">
      <c r="O49" s="286"/>
      <c r="P49" s="286">
        <v>12</v>
      </c>
      <c r="Q49" s="287">
        <f t="shared" si="2"/>
        <v>96.764842067975053</v>
      </c>
      <c r="R49" s="277"/>
      <c r="S49" s="277"/>
      <c r="T49" s="277"/>
      <c r="U49" s="277"/>
      <c r="V49" s="277"/>
      <c r="W49" s="277"/>
      <c r="X49" s="277"/>
      <c r="Y49" s="277"/>
      <c r="Z49" s="277"/>
      <c r="AA49" s="277"/>
      <c r="AB49" s="277"/>
      <c r="AC49" s="277"/>
      <c r="AD49" s="277"/>
      <c r="AE49" s="277"/>
      <c r="AF49" s="277"/>
      <c r="AG49" s="277"/>
      <c r="AH49" s="277"/>
      <c r="AI49" s="277"/>
      <c r="AJ49" s="277"/>
      <c r="AK49" s="277"/>
      <c r="AL49" s="277"/>
      <c r="AM49" s="277"/>
      <c r="AN49" s="277"/>
      <c r="AO49" s="277"/>
      <c r="AP49" s="277"/>
      <c r="AQ49" s="277"/>
      <c r="AR49" s="277"/>
      <c r="AS49" s="277"/>
      <c r="AT49" s="277"/>
      <c r="AU49" s="277"/>
      <c r="AV49" s="277"/>
      <c r="AW49" s="277"/>
      <c r="AX49" s="277"/>
      <c r="AY49" s="277"/>
    </row>
    <row r="50" spans="15:51" ht="16.5" customHeight="1" x14ac:dyDescent="0.55000000000000004">
      <c r="O50" s="283">
        <v>1994</v>
      </c>
      <c r="P50" s="283">
        <v>1</v>
      </c>
      <c r="Q50" s="288">
        <f t="shared" ref="Q50:Q61" si="3">U2</f>
        <v>92.66380776269817</v>
      </c>
      <c r="R50" s="277"/>
      <c r="S50" s="277"/>
      <c r="T50" s="277"/>
      <c r="U50" s="277"/>
      <c r="V50" s="277"/>
      <c r="W50" s="277"/>
      <c r="X50" s="277"/>
      <c r="Y50" s="277"/>
      <c r="Z50" s="277"/>
      <c r="AA50" s="277"/>
      <c r="AB50" s="277"/>
      <c r="AC50" s="277"/>
      <c r="AD50" s="277"/>
      <c r="AE50" s="277"/>
      <c r="AF50" s="277"/>
      <c r="AG50" s="277"/>
      <c r="AH50" s="277"/>
      <c r="AI50" s="277"/>
      <c r="AJ50" s="277"/>
      <c r="AK50" s="277"/>
      <c r="AL50" s="277"/>
      <c r="AM50" s="277"/>
      <c r="AN50" s="277"/>
      <c r="AO50" s="277"/>
      <c r="AP50" s="277"/>
      <c r="AQ50" s="277"/>
      <c r="AR50" s="277"/>
      <c r="AS50" s="277"/>
      <c r="AT50" s="277"/>
      <c r="AU50" s="277"/>
      <c r="AV50" s="277"/>
      <c r="AW50" s="277"/>
      <c r="AX50" s="277"/>
      <c r="AY50" s="277"/>
    </row>
    <row r="51" spans="15:51" ht="16.5" customHeight="1" x14ac:dyDescent="0.55000000000000004">
      <c r="O51" s="285"/>
      <c r="P51" s="285">
        <v>2</v>
      </c>
      <c r="Q51" s="284">
        <f t="shared" si="3"/>
        <v>102.40706817157894</v>
      </c>
      <c r="R51" s="277"/>
      <c r="S51" s="277"/>
      <c r="T51" s="277"/>
      <c r="U51" s="277"/>
      <c r="V51" s="277"/>
      <c r="W51" s="277"/>
      <c r="X51" s="277"/>
      <c r="Y51" s="277"/>
      <c r="Z51" s="277"/>
      <c r="AA51" s="277"/>
      <c r="AB51" s="277"/>
      <c r="AC51" s="277"/>
      <c r="AD51" s="277"/>
      <c r="AE51" s="277"/>
      <c r="AF51" s="277"/>
      <c r="AG51" s="277"/>
      <c r="AH51" s="277"/>
      <c r="AI51" s="277"/>
      <c r="AJ51" s="277"/>
      <c r="AK51" s="277"/>
      <c r="AL51" s="277"/>
      <c r="AM51" s="277"/>
      <c r="AN51" s="277"/>
      <c r="AO51" s="277"/>
      <c r="AP51" s="277"/>
      <c r="AQ51" s="277"/>
      <c r="AR51" s="277"/>
      <c r="AS51" s="277"/>
      <c r="AT51" s="277"/>
      <c r="AU51" s="277"/>
      <c r="AV51" s="277"/>
      <c r="AW51" s="277"/>
      <c r="AX51" s="277"/>
      <c r="AY51" s="277"/>
    </row>
    <row r="52" spans="15:51" ht="16.5" customHeight="1" x14ac:dyDescent="0.55000000000000004">
      <c r="O52" s="285"/>
      <c r="P52" s="285">
        <v>3</v>
      </c>
      <c r="Q52" s="284">
        <f t="shared" si="3"/>
        <v>113.28619921736249</v>
      </c>
      <c r="R52" s="277"/>
      <c r="S52" s="277"/>
      <c r="T52" s="277"/>
      <c r="U52" s="277"/>
      <c r="V52" s="277"/>
      <c r="W52" s="277"/>
      <c r="X52" s="277"/>
      <c r="Y52" s="277"/>
      <c r="Z52" s="277"/>
      <c r="AA52" s="277"/>
      <c r="AB52" s="277"/>
      <c r="AC52" s="277"/>
      <c r="AD52" s="277"/>
      <c r="AE52" s="277"/>
      <c r="AF52" s="277"/>
      <c r="AG52" s="277"/>
      <c r="AH52" s="277"/>
      <c r="AI52" s="277"/>
      <c r="AJ52" s="277"/>
      <c r="AK52" s="277"/>
      <c r="AL52" s="277"/>
      <c r="AM52" s="277"/>
      <c r="AN52" s="277"/>
      <c r="AO52" s="277"/>
      <c r="AP52" s="277"/>
      <c r="AQ52" s="277"/>
      <c r="AR52" s="277"/>
      <c r="AS52" s="277"/>
      <c r="AT52" s="277"/>
      <c r="AU52" s="277"/>
      <c r="AV52" s="277"/>
      <c r="AW52" s="277"/>
      <c r="AX52" s="277"/>
      <c r="AY52" s="277"/>
    </row>
    <row r="53" spans="15:51" ht="16.5" customHeight="1" x14ac:dyDescent="0.55000000000000004">
      <c r="O53" s="285"/>
      <c r="P53" s="285">
        <v>4</v>
      </c>
      <c r="Q53" s="284">
        <f t="shared" si="3"/>
        <v>98.427993005973335</v>
      </c>
      <c r="R53" s="277"/>
      <c r="S53" s="277"/>
      <c r="T53" s="277"/>
      <c r="U53" s="277"/>
      <c r="V53" s="277"/>
      <c r="W53" s="277"/>
      <c r="X53" s="277"/>
      <c r="Y53" s="277"/>
      <c r="Z53" s="277"/>
      <c r="AA53" s="277"/>
      <c r="AB53" s="277"/>
      <c r="AC53" s="277"/>
      <c r="AD53" s="277"/>
      <c r="AE53" s="277"/>
      <c r="AF53" s="277"/>
      <c r="AG53" s="277"/>
      <c r="AH53" s="277"/>
      <c r="AI53" s="277"/>
      <c r="AJ53" s="277"/>
      <c r="AK53" s="277"/>
      <c r="AL53" s="277"/>
      <c r="AM53" s="277"/>
      <c r="AN53" s="277"/>
      <c r="AO53" s="277"/>
      <c r="AP53" s="277"/>
      <c r="AQ53" s="277"/>
      <c r="AR53" s="277"/>
      <c r="AS53" s="277"/>
      <c r="AT53" s="277"/>
      <c r="AU53" s="277"/>
      <c r="AV53" s="277"/>
      <c r="AW53" s="277"/>
      <c r="AX53" s="277"/>
      <c r="AY53" s="277"/>
    </row>
    <row r="54" spans="15:51" ht="16.5" customHeight="1" x14ac:dyDescent="0.55000000000000004">
      <c r="O54" s="285"/>
      <c r="P54" s="285">
        <v>5</v>
      </c>
      <c r="Q54" s="284">
        <f t="shared" si="3"/>
        <v>90.050417488451828</v>
      </c>
      <c r="R54" s="277"/>
      <c r="S54" s="277"/>
      <c r="T54" s="277"/>
      <c r="U54" s="277"/>
      <c r="V54" s="277"/>
      <c r="W54" s="277"/>
      <c r="X54" s="277"/>
      <c r="Y54" s="277"/>
      <c r="Z54" s="277"/>
      <c r="AA54" s="277"/>
      <c r="AB54" s="277"/>
      <c r="AC54" s="277"/>
      <c r="AD54" s="277"/>
      <c r="AE54" s="277"/>
      <c r="AF54" s="277"/>
      <c r="AG54" s="277"/>
      <c r="AH54" s="277"/>
      <c r="AI54" s="277"/>
      <c r="AJ54" s="277"/>
      <c r="AK54" s="277"/>
      <c r="AL54" s="277"/>
      <c r="AM54" s="277"/>
      <c r="AN54" s="277"/>
      <c r="AO54" s="277"/>
      <c r="AP54" s="277"/>
      <c r="AQ54" s="277"/>
      <c r="AR54" s="277"/>
      <c r="AS54" s="277"/>
      <c r="AT54" s="277"/>
      <c r="AU54" s="277"/>
      <c r="AV54" s="277"/>
      <c r="AW54" s="277"/>
      <c r="AX54" s="277"/>
      <c r="AY54" s="277"/>
    </row>
    <row r="55" spans="15:51" ht="16.5" customHeight="1" x14ac:dyDescent="0.55000000000000004">
      <c r="O55" s="285"/>
      <c r="P55" s="285">
        <v>6</v>
      </c>
      <c r="Q55" s="284">
        <f t="shared" si="3"/>
        <v>104.8175663863617</v>
      </c>
      <c r="R55" s="277"/>
      <c r="S55" s="277"/>
      <c r="T55" s="277"/>
      <c r="U55" s="277"/>
      <c r="V55" s="277"/>
      <c r="W55" s="277"/>
      <c r="X55" s="277"/>
      <c r="Y55" s="277"/>
      <c r="Z55" s="277"/>
      <c r="AA55" s="277"/>
      <c r="AB55" s="277"/>
      <c r="AC55" s="277"/>
      <c r="AD55" s="277"/>
      <c r="AE55" s="277"/>
      <c r="AF55" s="277"/>
      <c r="AG55" s="277"/>
      <c r="AH55" s="277"/>
      <c r="AI55" s="277"/>
      <c r="AJ55" s="277"/>
      <c r="AK55" s="277"/>
      <c r="AL55" s="277"/>
      <c r="AM55" s="277"/>
      <c r="AN55" s="277"/>
      <c r="AO55" s="277"/>
      <c r="AP55" s="277"/>
      <c r="AQ55" s="277"/>
      <c r="AR55" s="277"/>
      <c r="AS55" s="277"/>
      <c r="AT55" s="277"/>
      <c r="AU55" s="277"/>
      <c r="AV55" s="277"/>
      <c r="AW55" s="277"/>
      <c r="AX55" s="277"/>
      <c r="AY55" s="277"/>
    </row>
    <row r="56" spans="15:51" ht="16.5" customHeight="1" x14ac:dyDescent="0.55000000000000004">
      <c r="O56" s="285"/>
      <c r="P56" s="285">
        <v>7</v>
      </c>
      <c r="Q56" s="284">
        <f t="shared" si="3"/>
        <v>106.6335234945835</v>
      </c>
      <c r="R56" s="277"/>
      <c r="S56" s="277"/>
      <c r="T56" s="277"/>
      <c r="U56" s="277"/>
      <c r="V56" s="277"/>
      <c r="W56" s="277"/>
      <c r="X56" s="277"/>
      <c r="Y56" s="277"/>
      <c r="Z56" s="277"/>
      <c r="AA56" s="277"/>
      <c r="AB56" s="277"/>
      <c r="AC56" s="277"/>
      <c r="AD56" s="277"/>
      <c r="AE56" s="277"/>
      <c r="AF56" s="277"/>
      <c r="AG56" s="277"/>
      <c r="AH56" s="277"/>
      <c r="AI56" s="277"/>
      <c r="AJ56" s="277"/>
      <c r="AK56" s="277"/>
      <c r="AL56" s="277"/>
      <c r="AM56" s="277"/>
      <c r="AN56" s="277"/>
      <c r="AO56" s="277"/>
      <c r="AP56" s="277"/>
      <c r="AQ56" s="277"/>
      <c r="AR56" s="277"/>
      <c r="AS56" s="277"/>
      <c r="AT56" s="277"/>
      <c r="AU56" s="277"/>
      <c r="AV56" s="277"/>
      <c r="AW56" s="277"/>
      <c r="AX56" s="277"/>
      <c r="AY56" s="277"/>
    </row>
    <row r="57" spans="15:51" ht="16.5" customHeight="1" x14ac:dyDescent="0.55000000000000004">
      <c r="O57" s="285"/>
      <c r="P57" s="285">
        <v>8</v>
      </c>
      <c r="Q57" s="284">
        <f t="shared" si="3"/>
        <v>79.690585611454836</v>
      </c>
      <c r="R57" s="277"/>
      <c r="S57" s="277"/>
      <c r="T57" s="277"/>
      <c r="U57" s="277"/>
      <c r="V57" s="277"/>
      <c r="W57" s="277"/>
      <c r="X57" s="277"/>
      <c r="Y57" s="277"/>
      <c r="Z57" s="277"/>
      <c r="AA57" s="277"/>
      <c r="AB57" s="277"/>
      <c r="AC57" s="277"/>
      <c r="AD57" s="277"/>
      <c r="AE57" s="277"/>
      <c r="AF57" s="277"/>
      <c r="AG57" s="277"/>
      <c r="AH57" s="277"/>
      <c r="AI57" s="277"/>
      <c r="AJ57" s="277"/>
      <c r="AK57" s="277"/>
      <c r="AL57" s="277"/>
      <c r="AM57" s="277"/>
      <c r="AN57" s="277"/>
      <c r="AO57" s="277"/>
      <c r="AP57" s="277"/>
      <c r="AQ57" s="277"/>
      <c r="AR57" s="277"/>
      <c r="AS57" s="277"/>
      <c r="AT57" s="277"/>
      <c r="AU57" s="277"/>
      <c r="AV57" s="277"/>
      <c r="AW57" s="277"/>
      <c r="AX57" s="277"/>
      <c r="AY57" s="277"/>
    </row>
    <row r="58" spans="15:51" ht="16.5" customHeight="1" x14ac:dyDescent="0.55000000000000004">
      <c r="O58" s="285"/>
      <c r="P58" s="285">
        <v>9</v>
      </c>
      <c r="Q58" s="284">
        <f t="shared" si="3"/>
        <v>106.23891367247579</v>
      </c>
      <c r="R58" s="277"/>
      <c r="S58" s="277"/>
      <c r="T58" s="277"/>
      <c r="U58" s="277"/>
      <c r="V58" s="277"/>
      <c r="W58" s="277"/>
      <c r="X58" s="277"/>
      <c r="Y58" s="277"/>
      <c r="Z58" s="277"/>
      <c r="AA58" s="277"/>
      <c r="AB58" s="277"/>
      <c r="AC58" s="277"/>
      <c r="AD58" s="277"/>
      <c r="AE58" s="277"/>
      <c r="AF58" s="277"/>
      <c r="AG58" s="277"/>
      <c r="AH58" s="277"/>
      <c r="AI58" s="277"/>
      <c r="AJ58" s="277"/>
      <c r="AK58" s="277"/>
      <c r="AL58" s="277"/>
      <c r="AM58" s="277"/>
      <c r="AN58" s="277"/>
      <c r="AO58" s="277"/>
      <c r="AP58" s="277"/>
      <c r="AQ58" s="277"/>
      <c r="AR58" s="277"/>
      <c r="AS58" s="277"/>
      <c r="AT58" s="277"/>
      <c r="AU58" s="277"/>
      <c r="AV58" s="277"/>
      <c r="AW58" s="277"/>
      <c r="AX58" s="277"/>
      <c r="AY58" s="277"/>
    </row>
    <row r="59" spans="15:51" ht="16.5" customHeight="1" x14ac:dyDescent="0.55000000000000004">
      <c r="O59" s="285"/>
      <c r="P59" s="285">
        <v>10</v>
      </c>
      <c r="Q59" s="284">
        <f t="shared" si="3"/>
        <v>104.36183912197055</v>
      </c>
      <c r="R59" s="277"/>
      <c r="S59" s="277"/>
      <c r="T59" s="277"/>
      <c r="U59" s="277"/>
      <c r="V59" s="277"/>
      <c r="W59" s="277"/>
      <c r="X59" s="277"/>
      <c r="Y59" s="277"/>
      <c r="Z59" s="277"/>
      <c r="AA59" s="277"/>
      <c r="AB59" s="277"/>
      <c r="AC59" s="277"/>
      <c r="AD59" s="277"/>
      <c r="AE59" s="277"/>
      <c r="AF59" s="277"/>
      <c r="AG59" s="277"/>
      <c r="AH59" s="277"/>
      <c r="AI59" s="277"/>
      <c r="AJ59" s="277"/>
      <c r="AK59" s="277"/>
      <c r="AL59" s="277"/>
      <c r="AM59" s="277"/>
      <c r="AN59" s="277"/>
      <c r="AO59" s="277"/>
      <c r="AP59" s="277"/>
      <c r="AQ59" s="277"/>
      <c r="AR59" s="277"/>
      <c r="AS59" s="277"/>
      <c r="AT59" s="277"/>
      <c r="AU59" s="277"/>
      <c r="AV59" s="277"/>
      <c r="AW59" s="277"/>
      <c r="AX59" s="277"/>
      <c r="AY59" s="277"/>
    </row>
    <row r="60" spans="15:51" ht="16.5" customHeight="1" x14ac:dyDescent="0.55000000000000004">
      <c r="O60" s="285"/>
      <c r="P60" s="285">
        <v>11</v>
      </c>
      <c r="Q60" s="284">
        <f t="shared" si="3"/>
        <v>104.70502072260186</v>
      </c>
      <c r="R60" s="277"/>
      <c r="S60" s="277"/>
      <c r="T60" s="277"/>
      <c r="U60" s="277"/>
      <c r="V60" s="277"/>
      <c r="W60" s="277"/>
      <c r="X60" s="277"/>
      <c r="Y60" s="277"/>
      <c r="Z60" s="277"/>
      <c r="AA60" s="277"/>
      <c r="AB60" s="277"/>
      <c r="AC60" s="277"/>
      <c r="AD60" s="277"/>
      <c r="AE60" s="277"/>
      <c r="AF60" s="277"/>
      <c r="AG60" s="277"/>
      <c r="AH60" s="277"/>
      <c r="AI60" s="277"/>
      <c r="AJ60" s="277"/>
      <c r="AK60" s="277"/>
      <c r="AL60" s="277"/>
      <c r="AM60" s="277"/>
      <c r="AN60" s="277"/>
      <c r="AO60" s="277"/>
      <c r="AP60" s="277"/>
      <c r="AQ60" s="277"/>
      <c r="AR60" s="277"/>
      <c r="AS60" s="277"/>
      <c r="AT60" s="277"/>
      <c r="AU60" s="277"/>
      <c r="AV60" s="277"/>
      <c r="AW60" s="277"/>
      <c r="AX60" s="277"/>
      <c r="AY60" s="277"/>
    </row>
    <row r="61" spans="15:51" ht="16.5" customHeight="1" thickBot="1" x14ac:dyDescent="0.6">
      <c r="O61" s="286"/>
      <c r="P61" s="286">
        <v>12</v>
      </c>
      <c r="Q61" s="287">
        <f t="shared" si="3"/>
        <v>96.71706534448694</v>
      </c>
      <c r="R61" s="277"/>
      <c r="S61" s="277"/>
      <c r="T61" s="277"/>
      <c r="U61" s="277"/>
      <c r="V61" s="277"/>
      <c r="W61" s="277"/>
      <c r="X61" s="277"/>
      <c r="Y61" s="277"/>
      <c r="Z61" s="277"/>
      <c r="AA61" s="277"/>
      <c r="AB61" s="277"/>
      <c r="AC61" s="277"/>
      <c r="AD61" s="277"/>
      <c r="AE61" s="277"/>
      <c r="AF61" s="277"/>
      <c r="AG61" s="277"/>
      <c r="AH61" s="277"/>
      <c r="AI61" s="277"/>
      <c r="AJ61" s="277"/>
      <c r="AK61" s="277"/>
      <c r="AL61" s="277"/>
      <c r="AM61" s="277"/>
      <c r="AN61" s="277"/>
      <c r="AO61" s="277"/>
      <c r="AP61" s="277"/>
      <c r="AQ61" s="277"/>
      <c r="AR61" s="277"/>
      <c r="AS61" s="277"/>
      <c r="AT61" s="277"/>
      <c r="AU61" s="277"/>
      <c r="AV61" s="277"/>
      <c r="AW61" s="277"/>
      <c r="AX61" s="277"/>
      <c r="AY61" s="277"/>
    </row>
    <row r="62" spans="15:51" ht="16.5" customHeight="1" x14ac:dyDescent="0.55000000000000004">
      <c r="O62" s="283">
        <v>1995</v>
      </c>
      <c r="P62" s="283">
        <v>1</v>
      </c>
      <c r="Q62" s="288">
        <f t="shared" ref="Q62:Q73" si="4">V2</f>
        <v>93.263624896942531</v>
      </c>
      <c r="R62" s="277"/>
      <c r="S62" s="277"/>
      <c r="T62" s="277"/>
      <c r="U62" s="277"/>
      <c r="V62" s="277"/>
      <c r="W62" s="277"/>
      <c r="X62" s="277"/>
      <c r="Y62" s="277"/>
      <c r="Z62" s="277"/>
      <c r="AA62" s="277"/>
      <c r="AB62" s="277"/>
      <c r="AC62" s="277"/>
      <c r="AD62" s="277"/>
      <c r="AE62" s="277"/>
      <c r="AF62" s="277"/>
      <c r="AG62" s="277"/>
      <c r="AH62" s="277"/>
      <c r="AI62" s="277"/>
      <c r="AJ62" s="277"/>
      <c r="AK62" s="277"/>
      <c r="AL62" s="277"/>
      <c r="AM62" s="277"/>
      <c r="AN62" s="277"/>
      <c r="AO62" s="277"/>
      <c r="AP62" s="277"/>
      <c r="AQ62" s="277"/>
      <c r="AR62" s="277"/>
      <c r="AS62" s="277"/>
      <c r="AT62" s="277"/>
      <c r="AU62" s="277"/>
      <c r="AV62" s="277"/>
      <c r="AW62" s="277"/>
      <c r="AX62" s="277"/>
      <c r="AY62" s="277"/>
    </row>
    <row r="63" spans="15:51" ht="16.5" customHeight="1" x14ac:dyDescent="0.55000000000000004">
      <c r="O63" s="285"/>
      <c r="P63" s="285">
        <v>2</v>
      </c>
      <c r="Q63" s="284">
        <f t="shared" si="4"/>
        <v>104.56809070107369</v>
      </c>
      <c r="R63" s="277"/>
      <c r="S63" s="277"/>
      <c r="T63" s="277"/>
      <c r="U63" s="277"/>
      <c r="V63" s="277"/>
      <c r="W63" s="277"/>
      <c r="X63" s="277"/>
      <c r="Y63" s="277"/>
      <c r="Z63" s="277"/>
      <c r="AA63" s="277"/>
      <c r="AB63" s="277"/>
      <c r="AC63" s="277"/>
      <c r="AD63" s="277"/>
      <c r="AE63" s="277"/>
      <c r="AF63" s="277"/>
      <c r="AG63" s="277"/>
      <c r="AH63" s="277"/>
      <c r="AI63" s="277"/>
      <c r="AJ63" s="277"/>
      <c r="AK63" s="277"/>
      <c r="AL63" s="277"/>
      <c r="AM63" s="277"/>
      <c r="AN63" s="277"/>
      <c r="AO63" s="277"/>
      <c r="AP63" s="277"/>
      <c r="AQ63" s="277"/>
      <c r="AR63" s="277"/>
      <c r="AS63" s="277"/>
      <c r="AT63" s="277"/>
      <c r="AU63" s="277"/>
      <c r="AV63" s="277"/>
      <c r="AW63" s="277"/>
      <c r="AX63" s="277"/>
      <c r="AY63" s="277"/>
    </row>
    <row r="64" spans="15:51" ht="16.5" customHeight="1" x14ac:dyDescent="0.55000000000000004">
      <c r="O64" s="285"/>
      <c r="P64" s="285">
        <v>3</v>
      </c>
      <c r="Q64" s="284">
        <f t="shared" si="4"/>
        <v>116.29414507555626</v>
      </c>
      <c r="R64" s="277"/>
      <c r="S64" s="277"/>
      <c r="T64" s="277"/>
      <c r="U64" s="277"/>
      <c r="V64" s="277"/>
      <c r="W64" s="277"/>
      <c r="X64" s="277"/>
      <c r="Y64" s="277"/>
      <c r="Z64" s="277"/>
      <c r="AA64" s="277"/>
      <c r="AB64" s="277"/>
      <c r="AC64" s="277"/>
      <c r="AD64" s="277"/>
      <c r="AE64" s="277"/>
      <c r="AF64" s="277"/>
      <c r="AG64" s="277"/>
      <c r="AH64" s="277"/>
      <c r="AI64" s="277"/>
      <c r="AJ64" s="277"/>
      <c r="AK64" s="277"/>
      <c r="AL64" s="277"/>
      <c r="AM64" s="277"/>
      <c r="AN64" s="277"/>
      <c r="AO64" s="277"/>
      <c r="AP64" s="277"/>
      <c r="AQ64" s="277"/>
      <c r="AR64" s="277"/>
      <c r="AS64" s="277"/>
      <c r="AT64" s="277"/>
      <c r="AU64" s="277"/>
      <c r="AV64" s="277"/>
      <c r="AW64" s="277"/>
      <c r="AX64" s="277"/>
      <c r="AY64" s="277"/>
    </row>
    <row r="65" spans="15:51" ht="16.5" customHeight="1" x14ac:dyDescent="0.55000000000000004">
      <c r="O65" s="285"/>
      <c r="P65" s="285">
        <v>4</v>
      </c>
      <c r="Q65" s="284">
        <f t="shared" si="4"/>
        <v>99.136713399786956</v>
      </c>
      <c r="R65" s="277"/>
      <c r="S65" s="277"/>
      <c r="T65" s="277"/>
      <c r="U65" s="277"/>
      <c r="V65" s="277"/>
      <c r="W65" s="277"/>
      <c r="X65" s="277"/>
      <c r="Y65" s="277"/>
      <c r="Z65" s="277"/>
      <c r="AA65" s="277"/>
      <c r="AB65" s="277"/>
      <c r="AC65" s="277"/>
      <c r="AD65" s="277"/>
      <c r="AE65" s="277"/>
      <c r="AF65" s="277"/>
      <c r="AG65" s="277"/>
      <c r="AH65" s="277"/>
      <c r="AI65" s="277"/>
      <c r="AJ65" s="277"/>
      <c r="AK65" s="277"/>
      <c r="AL65" s="277"/>
      <c r="AM65" s="277"/>
      <c r="AN65" s="277"/>
      <c r="AO65" s="277"/>
      <c r="AP65" s="277"/>
      <c r="AQ65" s="277"/>
      <c r="AR65" s="277"/>
      <c r="AS65" s="277"/>
      <c r="AT65" s="277"/>
      <c r="AU65" s="277"/>
      <c r="AV65" s="277"/>
      <c r="AW65" s="277"/>
      <c r="AX65" s="277"/>
      <c r="AY65" s="277"/>
    </row>
    <row r="66" spans="15:51" ht="16.5" customHeight="1" x14ac:dyDescent="0.55000000000000004">
      <c r="O66" s="285"/>
      <c r="P66" s="285">
        <v>5</v>
      </c>
      <c r="Q66" s="284">
        <f t="shared" si="4"/>
        <v>90.21276516849683</v>
      </c>
      <c r="R66" s="277"/>
      <c r="S66" s="277"/>
      <c r="T66" s="277"/>
      <c r="U66" s="277"/>
      <c r="V66" s="277"/>
      <c r="W66" s="277"/>
      <c r="X66" s="277"/>
      <c r="Y66" s="277"/>
      <c r="Z66" s="277"/>
      <c r="AA66" s="277"/>
      <c r="AB66" s="277"/>
      <c r="AC66" s="277"/>
      <c r="AD66" s="277"/>
      <c r="AE66" s="277"/>
      <c r="AF66" s="277"/>
      <c r="AG66" s="277"/>
      <c r="AH66" s="277"/>
      <c r="AI66" s="277"/>
      <c r="AJ66" s="277"/>
      <c r="AK66" s="277"/>
      <c r="AL66" s="277"/>
      <c r="AM66" s="277"/>
      <c r="AN66" s="277"/>
      <c r="AO66" s="277"/>
      <c r="AP66" s="277"/>
      <c r="AQ66" s="277"/>
      <c r="AR66" s="277"/>
      <c r="AS66" s="277"/>
      <c r="AT66" s="277"/>
      <c r="AU66" s="277"/>
      <c r="AV66" s="277"/>
      <c r="AW66" s="277"/>
      <c r="AX66" s="277"/>
      <c r="AY66" s="277"/>
    </row>
    <row r="67" spans="15:51" ht="16.5" customHeight="1" x14ac:dyDescent="0.55000000000000004">
      <c r="O67" s="285"/>
      <c r="P67" s="285">
        <v>6</v>
      </c>
      <c r="Q67" s="284">
        <f t="shared" si="4"/>
        <v>104.61681132499164</v>
      </c>
      <c r="R67" s="277"/>
      <c r="S67" s="277"/>
      <c r="T67" s="277"/>
      <c r="U67" s="277"/>
      <c r="V67" s="277"/>
      <c r="W67" s="277"/>
      <c r="X67" s="277"/>
      <c r="Y67" s="277"/>
      <c r="Z67" s="277"/>
      <c r="AA67" s="277"/>
      <c r="AB67" s="277"/>
      <c r="AC67" s="277"/>
      <c r="AD67" s="277"/>
      <c r="AE67" s="277"/>
      <c r="AF67" s="277"/>
      <c r="AG67" s="277"/>
      <c r="AH67" s="277"/>
      <c r="AI67" s="277"/>
      <c r="AJ67" s="277"/>
      <c r="AK67" s="277"/>
      <c r="AL67" s="277"/>
      <c r="AM67" s="277"/>
      <c r="AN67" s="277"/>
      <c r="AO67" s="277"/>
      <c r="AP67" s="277"/>
      <c r="AQ67" s="277"/>
      <c r="AR67" s="277"/>
      <c r="AS67" s="277"/>
      <c r="AT67" s="277"/>
      <c r="AU67" s="277"/>
      <c r="AV67" s="277"/>
      <c r="AW67" s="277"/>
      <c r="AX67" s="277"/>
      <c r="AY67" s="277"/>
    </row>
    <row r="68" spans="15:51" ht="16.5" customHeight="1" x14ac:dyDescent="0.55000000000000004">
      <c r="O68" s="285"/>
      <c r="P68" s="285">
        <v>7</v>
      </c>
      <c r="Q68" s="284">
        <f t="shared" si="4"/>
        <v>105.02378392783379</v>
      </c>
      <c r="R68" s="277"/>
      <c r="S68" s="277"/>
      <c r="T68" s="277"/>
      <c r="U68" s="277"/>
      <c r="V68" s="277"/>
      <c r="W68" s="277"/>
      <c r="X68" s="277"/>
      <c r="Y68" s="277"/>
      <c r="Z68" s="277"/>
      <c r="AA68" s="277"/>
      <c r="AB68" s="277"/>
      <c r="AC68" s="277"/>
      <c r="AD68" s="277"/>
      <c r="AE68" s="277"/>
      <c r="AF68" s="277"/>
      <c r="AG68" s="277"/>
      <c r="AH68" s="277"/>
      <c r="AI68" s="277"/>
      <c r="AJ68" s="277"/>
      <c r="AK68" s="277"/>
      <c r="AL68" s="277"/>
      <c r="AM68" s="277"/>
      <c r="AN68" s="277"/>
      <c r="AO68" s="277"/>
      <c r="AP68" s="277"/>
      <c r="AQ68" s="277"/>
      <c r="AR68" s="277"/>
      <c r="AS68" s="277"/>
      <c r="AT68" s="277"/>
      <c r="AU68" s="277"/>
      <c r="AV68" s="277"/>
      <c r="AW68" s="277"/>
      <c r="AX68" s="277"/>
      <c r="AY68" s="277"/>
    </row>
    <row r="69" spans="15:51" ht="16.5" customHeight="1" x14ac:dyDescent="0.55000000000000004">
      <c r="O69" s="285"/>
      <c r="P69" s="285">
        <v>8</v>
      </c>
      <c r="Q69" s="284">
        <f t="shared" si="4"/>
        <v>79.492662426792222</v>
      </c>
      <c r="R69" s="277"/>
      <c r="S69" s="277"/>
      <c r="T69" s="277"/>
      <c r="U69" s="277"/>
      <c r="V69" s="277"/>
      <c r="W69" s="277"/>
      <c r="X69" s="277"/>
      <c r="Y69" s="277"/>
      <c r="Z69" s="277"/>
      <c r="AA69" s="277"/>
      <c r="AB69" s="277"/>
      <c r="AC69" s="277"/>
      <c r="AD69" s="277"/>
      <c r="AE69" s="277"/>
      <c r="AF69" s="277"/>
      <c r="AG69" s="277"/>
      <c r="AH69" s="277"/>
      <c r="AI69" s="277"/>
      <c r="AJ69" s="277"/>
      <c r="AK69" s="277"/>
      <c r="AL69" s="277"/>
      <c r="AM69" s="277"/>
      <c r="AN69" s="277"/>
      <c r="AO69" s="277"/>
      <c r="AP69" s="277"/>
      <c r="AQ69" s="277"/>
      <c r="AR69" s="277"/>
      <c r="AS69" s="277"/>
      <c r="AT69" s="277"/>
      <c r="AU69" s="277"/>
      <c r="AV69" s="277"/>
      <c r="AW69" s="277"/>
      <c r="AX69" s="277"/>
      <c r="AY69" s="277"/>
    </row>
    <row r="70" spans="15:51" ht="16.5" customHeight="1" x14ac:dyDescent="0.55000000000000004">
      <c r="O70" s="285"/>
      <c r="P70" s="285">
        <v>9</v>
      </c>
      <c r="Q70" s="284">
        <f t="shared" si="4"/>
        <v>104.41004454991823</v>
      </c>
      <c r="R70" s="277"/>
      <c r="S70" s="277"/>
      <c r="T70" s="277"/>
      <c r="U70" s="277"/>
      <c r="V70" s="277"/>
      <c r="W70" s="277"/>
      <c r="X70" s="277"/>
      <c r="Y70" s="277"/>
      <c r="Z70" s="277"/>
      <c r="AA70" s="277"/>
      <c r="AB70" s="277"/>
      <c r="AC70" s="277"/>
      <c r="AD70" s="277"/>
      <c r="AE70" s="277"/>
      <c r="AF70" s="277"/>
      <c r="AG70" s="277"/>
      <c r="AH70" s="277"/>
      <c r="AI70" s="277"/>
      <c r="AJ70" s="277"/>
      <c r="AK70" s="277"/>
      <c r="AL70" s="277"/>
      <c r="AM70" s="277"/>
      <c r="AN70" s="277"/>
      <c r="AO70" s="277"/>
      <c r="AP70" s="277"/>
      <c r="AQ70" s="277"/>
      <c r="AR70" s="277"/>
      <c r="AS70" s="277"/>
      <c r="AT70" s="277"/>
      <c r="AU70" s="277"/>
      <c r="AV70" s="277"/>
      <c r="AW70" s="277"/>
      <c r="AX70" s="277"/>
      <c r="AY70" s="277"/>
    </row>
    <row r="71" spans="15:51" ht="16.5" customHeight="1" x14ac:dyDescent="0.55000000000000004">
      <c r="O71" s="285"/>
      <c r="P71" s="285">
        <v>10</v>
      </c>
      <c r="Q71" s="284">
        <f t="shared" si="4"/>
        <v>102.24387920130664</v>
      </c>
      <c r="R71" s="277"/>
      <c r="S71" s="277"/>
      <c r="T71" s="277"/>
      <c r="U71" s="277"/>
      <c r="V71" s="277"/>
      <c r="W71" s="277"/>
      <c r="X71" s="277"/>
      <c r="Y71" s="277"/>
      <c r="Z71" s="277"/>
      <c r="AA71" s="277"/>
      <c r="AB71" s="277"/>
      <c r="AC71" s="277"/>
      <c r="AD71" s="277"/>
      <c r="AE71" s="277"/>
      <c r="AF71" s="277"/>
      <c r="AG71" s="277"/>
      <c r="AH71" s="277"/>
      <c r="AI71" s="277"/>
      <c r="AJ71" s="277"/>
      <c r="AK71" s="277"/>
      <c r="AL71" s="277"/>
      <c r="AM71" s="277"/>
      <c r="AN71" s="277"/>
      <c r="AO71" s="277"/>
      <c r="AP71" s="277"/>
      <c r="AQ71" s="277"/>
      <c r="AR71" s="277"/>
      <c r="AS71" s="277"/>
      <c r="AT71" s="277"/>
      <c r="AU71" s="277"/>
      <c r="AV71" s="277"/>
      <c r="AW71" s="277"/>
      <c r="AX71" s="277"/>
      <c r="AY71" s="277"/>
    </row>
    <row r="72" spans="15:51" ht="16.5" customHeight="1" x14ac:dyDescent="0.55000000000000004">
      <c r="O72" s="285"/>
      <c r="P72" s="285">
        <v>11</v>
      </c>
      <c r="Q72" s="284">
        <f t="shared" si="4"/>
        <v>104.68076295149065</v>
      </c>
      <c r="R72" s="277"/>
      <c r="S72" s="277"/>
      <c r="T72" s="277"/>
      <c r="U72" s="277"/>
      <c r="V72" s="277"/>
      <c r="W72" s="277"/>
      <c r="X72" s="277"/>
      <c r="Y72" s="277"/>
      <c r="Z72" s="277"/>
      <c r="AA72" s="277"/>
      <c r="AB72" s="277"/>
      <c r="AC72" s="277"/>
      <c r="AD72" s="277"/>
      <c r="AE72" s="277"/>
      <c r="AF72" s="277"/>
      <c r="AG72" s="277"/>
      <c r="AH72" s="277"/>
      <c r="AI72" s="277"/>
      <c r="AJ72" s="277"/>
      <c r="AK72" s="277"/>
      <c r="AL72" s="277"/>
      <c r="AM72" s="277"/>
      <c r="AN72" s="277"/>
      <c r="AO72" s="277"/>
      <c r="AP72" s="277"/>
      <c r="AQ72" s="277"/>
      <c r="AR72" s="277"/>
      <c r="AS72" s="277"/>
      <c r="AT72" s="277"/>
      <c r="AU72" s="277"/>
      <c r="AV72" s="277"/>
      <c r="AW72" s="277"/>
      <c r="AX72" s="277"/>
      <c r="AY72" s="277"/>
    </row>
    <row r="73" spans="15:51" ht="16.5" customHeight="1" thickBot="1" x14ac:dyDescent="0.6">
      <c r="O73" s="286"/>
      <c r="P73" s="286">
        <v>12</v>
      </c>
      <c r="Q73" s="287">
        <f t="shared" si="4"/>
        <v>96.056716375810595</v>
      </c>
      <c r="R73" s="277"/>
      <c r="S73" s="277"/>
      <c r="T73" s="277"/>
      <c r="U73" s="277"/>
      <c r="V73" s="277"/>
      <c r="W73" s="277"/>
      <c r="X73" s="277"/>
      <c r="Y73" s="277"/>
      <c r="Z73" s="277"/>
      <c r="AA73" s="277"/>
      <c r="AB73" s="277"/>
      <c r="AC73" s="277"/>
      <c r="AD73" s="277"/>
      <c r="AE73" s="277"/>
      <c r="AF73" s="277"/>
      <c r="AG73" s="277"/>
      <c r="AH73" s="277"/>
      <c r="AI73" s="277"/>
      <c r="AJ73" s="277"/>
      <c r="AK73" s="277"/>
      <c r="AL73" s="277"/>
      <c r="AM73" s="277"/>
      <c r="AN73" s="277"/>
      <c r="AO73" s="277"/>
      <c r="AP73" s="277"/>
      <c r="AQ73" s="277"/>
      <c r="AR73" s="277"/>
      <c r="AS73" s="277"/>
      <c r="AT73" s="277"/>
      <c r="AU73" s="277"/>
      <c r="AV73" s="277"/>
      <c r="AW73" s="277"/>
      <c r="AX73" s="277"/>
      <c r="AY73" s="277"/>
    </row>
    <row r="74" spans="15:51" ht="16.5" customHeight="1" x14ac:dyDescent="0.55000000000000004">
      <c r="O74" s="283">
        <v>1996</v>
      </c>
      <c r="P74" s="283">
        <v>1</v>
      </c>
      <c r="Q74" s="284">
        <f t="shared" ref="Q74:Q85" si="5">W2</f>
        <v>92.808595266325028</v>
      </c>
      <c r="R74" s="277"/>
      <c r="S74" s="277"/>
      <c r="T74" s="277"/>
      <c r="U74" s="277"/>
      <c r="V74" s="277"/>
      <c r="W74" s="277"/>
      <c r="X74" s="277"/>
      <c r="Y74" s="277"/>
      <c r="Z74" s="277"/>
      <c r="AA74" s="277"/>
      <c r="AB74" s="277"/>
      <c r="AC74" s="277"/>
      <c r="AD74" s="277"/>
      <c r="AE74" s="277"/>
      <c r="AF74" s="277"/>
      <c r="AG74" s="277"/>
      <c r="AH74" s="277"/>
      <c r="AI74" s="277"/>
      <c r="AJ74" s="277"/>
      <c r="AK74" s="277"/>
      <c r="AL74" s="277"/>
      <c r="AM74" s="277"/>
      <c r="AN74" s="277"/>
      <c r="AO74" s="277"/>
      <c r="AP74" s="277"/>
      <c r="AQ74" s="277"/>
      <c r="AR74" s="277"/>
      <c r="AS74" s="277"/>
      <c r="AT74" s="277"/>
      <c r="AU74" s="277"/>
      <c r="AV74" s="277"/>
      <c r="AW74" s="277"/>
      <c r="AX74" s="277"/>
      <c r="AY74" s="277"/>
    </row>
    <row r="75" spans="15:51" ht="16.5" customHeight="1" x14ac:dyDescent="0.55000000000000004">
      <c r="O75" s="285"/>
      <c r="P75" s="285">
        <v>2</v>
      </c>
      <c r="Q75" s="284">
        <f t="shared" si="5"/>
        <v>105.18489931301119</v>
      </c>
      <c r="R75" s="277"/>
      <c r="S75" s="277"/>
      <c r="T75" s="277"/>
      <c r="U75" s="277"/>
      <c r="V75" s="277"/>
      <c r="W75" s="277"/>
      <c r="X75" s="277"/>
      <c r="Y75" s="277"/>
      <c r="Z75" s="277"/>
      <c r="AA75" s="277"/>
      <c r="AB75" s="277"/>
      <c r="AC75" s="277"/>
      <c r="AD75" s="277"/>
      <c r="AE75" s="277"/>
      <c r="AF75" s="277"/>
      <c r="AG75" s="277"/>
      <c r="AH75" s="277"/>
      <c r="AI75" s="277"/>
      <c r="AJ75" s="277"/>
      <c r="AK75" s="277"/>
      <c r="AL75" s="277"/>
      <c r="AM75" s="277"/>
      <c r="AN75" s="277"/>
      <c r="AO75" s="277"/>
      <c r="AP75" s="277"/>
      <c r="AQ75" s="277"/>
      <c r="AR75" s="277"/>
      <c r="AS75" s="277"/>
      <c r="AT75" s="277"/>
      <c r="AU75" s="277"/>
      <c r="AV75" s="277"/>
      <c r="AW75" s="277"/>
      <c r="AX75" s="277"/>
      <c r="AY75" s="277"/>
    </row>
    <row r="76" spans="15:51" ht="16.5" customHeight="1" x14ac:dyDescent="0.55000000000000004">
      <c r="O76" s="285"/>
      <c r="P76" s="285">
        <v>3</v>
      </c>
      <c r="Q76" s="284">
        <f t="shared" si="5"/>
        <v>115.71659303310264</v>
      </c>
      <c r="R76" s="277"/>
      <c r="S76" s="277"/>
      <c r="T76" s="277"/>
      <c r="U76" s="277"/>
      <c r="V76" s="277"/>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c r="AU76" s="277"/>
      <c r="AV76" s="277"/>
      <c r="AW76" s="277"/>
      <c r="AX76" s="277"/>
      <c r="AY76" s="277"/>
    </row>
    <row r="77" spans="15:51" ht="16.5" customHeight="1" x14ac:dyDescent="0.55000000000000004">
      <c r="O77" s="285"/>
      <c r="P77" s="285">
        <v>4</v>
      </c>
      <c r="Q77" s="284">
        <f t="shared" si="5"/>
        <v>97.033926609373481</v>
      </c>
      <c r="R77" s="277"/>
      <c r="S77" s="277"/>
      <c r="T77" s="277"/>
      <c r="U77" s="277"/>
      <c r="V77" s="277"/>
      <c r="W77" s="277"/>
      <c r="X77" s="277"/>
      <c r="Y77" s="277"/>
      <c r="Z77" s="277"/>
      <c r="AA77" s="277"/>
      <c r="AB77" s="277"/>
      <c r="AC77" s="277"/>
      <c r="AD77" s="277"/>
      <c r="AE77" s="277"/>
      <c r="AF77" s="277"/>
      <c r="AG77" s="277"/>
      <c r="AH77" s="277"/>
      <c r="AI77" s="277"/>
      <c r="AJ77" s="277"/>
      <c r="AK77" s="277"/>
      <c r="AL77" s="277"/>
      <c r="AM77" s="277"/>
      <c r="AN77" s="277"/>
      <c r="AO77" s="277"/>
      <c r="AP77" s="277"/>
      <c r="AQ77" s="277"/>
      <c r="AR77" s="277"/>
      <c r="AS77" s="277"/>
      <c r="AT77" s="277"/>
      <c r="AU77" s="277"/>
      <c r="AV77" s="277"/>
      <c r="AW77" s="277"/>
      <c r="AX77" s="277"/>
      <c r="AY77" s="277"/>
    </row>
    <row r="78" spans="15:51" ht="16.5" customHeight="1" x14ac:dyDescent="0.55000000000000004">
      <c r="O78" s="285"/>
      <c r="P78" s="285">
        <v>5</v>
      </c>
      <c r="Q78" s="284">
        <f t="shared" si="5"/>
        <v>90.309520626486616</v>
      </c>
      <c r="R78" s="277"/>
      <c r="S78" s="277"/>
      <c r="T78" s="277"/>
      <c r="U78" s="277"/>
      <c r="V78" s="277"/>
      <c r="W78" s="277"/>
      <c r="X78" s="277"/>
      <c r="Y78" s="277"/>
      <c r="Z78" s="277"/>
      <c r="AA78" s="277"/>
      <c r="AB78" s="277"/>
      <c r="AC78" s="277"/>
      <c r="AD78" s="277"/>
      <c r="AE78" s="277"/>
      <c r="AF78" s="277"/>
      <c r="AG78" s="277"/>
      <c r="AH78" s="277"/>
      <c r="AI78" s="277"/>
      <c r="AJ78" s="277"/>
      <c r="AK78" s="277"/>
      <c r="AL78" s="277"/>
      <c r="AM78" s="277"/>
      <c r="AN78" s="277"/>
      <c r="AO78" s="277"/>
      <c r="AP78" s="277"/>
      <c r="AQ78" s="277"/>
      <c r="AR78" s="277"/>
      <c r="AS78" s="277"/>
      <c r="AT78" s="277"/>
      <c r="AU78" s="277"/>
      <c r="AV78" s="277"/>
      <c r="AW78" s="277"/>
      <c r="AX78" s="277"/>
      <c r="AY78" s="277"/>
    </row>
    <row r="79" spans="15:51" ht="16.5" customHeight="1" x14ac:dyDescent="0.55000000000000004">
      <c r="O79" s="285"/>
      <c r="P79" s="285">
        <v>6</v>
      </c>
      <c r="Q79" s="284">
        <f t="shared" si="5"/>
        <v>102.56079371308097</v>
      </c>
      <c r="R79" s="277"/>
      <c r="S79" s="277"/>
      <c r="T79" s="277"/>
      <c r="U79" s="277"/>
      <c r="V79" s="277"/>
      <c r="W79" s="277"/>
      <c r="X79" s="277"/>
      <c r="Y79" s="277"/>
      <c r="Z79" s="277"/>
      <c r="AA79" s="277"/>
      <c r="AB79" s="277"/>
      <c r="AC79" s="277"/>
      <c r="AD79" s="277"/>
      <c r="AE79" s="277"/>
      <c r="AF79" s="277"/>
      <c r="AG79" s="277"/>
      <c r="AH79" s="277"/>
      <c r="AI79" s="277"/>
      <c r="AJ79" s="277"/>
      <c r="AK79" s="277"/>
      <c r="AL79" s="277"/>
      <c r="AM79" s="277"/>
      <c r="AN79" s="277"/>
      <c r="AO79" s="277"/>
      <c r="AP79" s="277"/>
      <c r="AQ79" s="277"/>
      <c r="AR79" s="277"/>
      <c r="AS79" s="277"/>
      <c r="AT79" s="277"/>
      <c r="AU79" s="277"/>
      <c r="AV79" s="277"/>
      <c r="AW79" s="277"/>
      <c r="AX79" s="277"/>
      <c r="AY79" s="277"/>
    </row>
    <row r="80" spans="15:51" ht="16.5" customHeight="1" x14ac:dyDescent="0.55000000000000004">
      <c r="O80" s="285"/>
      <c r="P80" s="285">
        <v>7</v>
      </c>
      <c r="Q80" s="284">
        <f t="shared" si="5"/>
        <v>105.90840017452331</v>
      </c>
      <c r="R80" s="277"/>
      <c r="S80" s="277"/>
      <c r="T80" s="277"/>
      <c r="U80" s="277"/>
      <c r="V80" s="277"/>
      <c r="W80" s="277"/>
      <c r="X80" s="277"/>
      <c r="Y80" s="277"/>
      <c r="Z80" s="277"/>
      <c r="AA80" s="277"/>
      <c r="AB80" s="277"/>
      <c r="AC80" s="277"/>
      <c r="AD80" s="277"/>
      <c r="AE80" s="277"/>
      <c r="AF80" s="277"/>
      <c r="AG80" s="277"/>
      <c r="AH80" s="277"/>
      <c r="AI80" s="277"/>
      <c r="AJ80" s="277"/>
      <c r="AK80" s="277"/>
      <c r="AL80" s="277"/>
      <c r="AM80" s="277"/>
      <c r="AN80" s="277"/>
      <c r="AO80" s="277"/>
      <c r="AP80" s="277"/>
      <c r="AQ80" s="277"/>
      <c r="AR80" s="277"/>
      <c r="AS80" s="277"/>
      <c r="AT80" s="277"/>
      <c r="AU80" s="277"/>
      <c r="AV80" s="277"/>
      <c r="AW80" s="277"/>
      <c r="AX80" s="277"/>
      <c r="AY80" s="277"/>
    </row>
    <row r="81" spans="15:51" ht="16.5" customHeight="1" x14ac:dyDescent="0.55000000000000004">
      <c r="O81" s="285"/>
      <c r="P81" s="285">
        <v>8</v>
      </c>
      <c r="Q81" s="284">
        <f t="shared" si="5"/>
        <v>79.65763952833376</v>
      </c>
      <c r="R81" s="277"/>
      <c r="S81" s="277"/>
      <c r="T81" s="277"/>
      <c r="U81" s="277"/>
      <c r="V81" s="277"/>
      <c r="W81" s="277"/>
      <c r="X81" s="277"/>
      <c r="Y81" s="277"/>
      <c r="Z81" s="277"/>
      <c r="AA81" s="277"/>
      <c r="AB81" s="277"/>
      <c r="AC81" s="277"/>
      <c r="AD81" s="277"/>
      <c r="AE81" s="277"/>
      <c r="AF81" s="277"/>
      <c r="AG81" s="277"/>
      <c r="AH81" s="277"/>
      <c r="AI81" s="277"/>
      <c r="AJ81" s="277"/>
      <c r="AK81" s="277"/>
      <c r="AL81" s="277"/>
      <c r="AM81" s="277"/>
      <c r="AN81" s="277"/>
      <c r="AO81" s="277"/>
      <c r="AP81" s="277"/>
      <c r="AQ81" s="277"/>
      <c r="AR81" s="277"/>
      <c r="AS81" s="277"/>
      <c r="AT81" s="277"/>
      <c r="AU81" s="277"/>
      <c r="AV81" s="277"/>
      <c r="AW81" s="277"/>
      <c r="AX81" s="277"/>
      <c r="AY81" s="277"/>
    </row>
    <row r="82" spans="15:51" ht="16.5" customHeight="1" x14ac:dyDescent="0.55000000000000004">
      <c r="O82" s="285"/>
      <c r="P82" s="285">
        <v>9</v>
      </c>
      <c r="Q82" s="284">
        <f t="shared" si="5"/>
        <v>104.626734568793</v>
      </c>
      <c r="R82" s="277"/>
      <c r="S82" s="277"/>
      <c r="T82" s="277"/>
      <c r="U82" s="277"/>
      <c r="V82" s="277"/>
      <c r="W82" s="277"/>
      <c r="X82" s="277"/>
      <c r="Y82" s="277"/>
      <c r="Z82" s="277"/>
      <c r="AA82" s="277"/>
      <c r="AB82" s="277"/>
      <c r="AC82" s="277"/>
      <c r="AD82" s="277"/>
      <c r="AE82" s="277"/>
      <c r="AF82" s="277"/>
      <c r="AG82" s="277"/>
      <c r="AH82" s="277"/>
      <c r="AI82" s="277"/>
      <c r="AJ82" s="277"/>
      <c r="AK82" s="277"/>
      <c r="AL82" s="277"/>
      <c r="AM82" s="277"/>
      <c r="AN82" s="277"/>
      <c r="AO82" s="277"/>
      <c r="AP82" s="277"/>
      <c r="AQ82" s="277"/>
      <c r="AR82" s="277"/>
      <c r="AS82" s="277"/>
      <c r="AT82" s="277"/>
      <c r="AU82" s="277"/>
      <c r="AV82" s="277"/>
      <c r="AW82" s="277"/>
      <c r="AX82" s="277"/>
      <c r="AY82" s="277"/>
    </row>
    <row r="83" spans="15:51" ht="16.5" customHeight="1" x14ac:dyDescent="0.55000000000000004">
      <c r="O83" s="285"/>
      <c r="P83" s="285">
        <v>10</v>
      </c>
      <c r="Q83" s="284">
        <f t="shared" si="5"/>
        <v>104.10717769937436</v>
      </c>
      <c r="R83" s="277"/>
      <c r="S83" s="277"/>
      <c r="T83" s="277"/>
      <c r="U83" s="277"/>
      <c r="V83" s="277"/>
      <c r="W83" s="277"/>
      <c r="X83" s="277"/>
      <c r="Y83" s="277"/>
      <c r="Z83" s="277"/>
      <c r="AA83" s="277"/>
      <c r="AB83" s="277"/>
      <c r="AC83" s="277"/>
      <c r="AD83" s="277"/>
      <c r="AE83" s="277"/>
      <c r="AF83" s="277"/>
      <c r="AG83" s="277"/>
      <c r="AH83" s="277"/>
      <c r="AI83" s="277"/>
      <c r="AJ83" s="277"/>
      <c r="AK83" s="277"/>
      <c r="AL83" s="277"/>
      <c r="AM83" s="277"/>
      <c r="AN83" s="277"/>
      <c r="AO83" s="277"/>
      <c r="AP83" s="277"/>
      <c r="AQ83" s="277"/>
      <c r="AR83" s="277"/>
      <c r="AS83" s="277"/>
      <c r="AT83" s="277"/>
      <c r="AU83" s="277"/>
      <c r="AV83" s="277"/>
      <c r="AW83" s="277"/>
      <c r="AX83" s="277"/>
      <c r="AY83" s="277"/>
    </row>
    <row r="84" spans="15:51" ht="16.5" customHeight="1" x14ac:dyDescent="0.55000000000000004">
      <c r="O84" s="285"/>
      <c r="P84" s="285">
        <v>11</v>
      </c>
      <c r="Q84" s="284">
        <f t="shared" si="5"/>
        <v>105.65588158516888</v>
      </c>
      <c r="R84" s="277"/>
      <c r="S84" s="277"/>
      <c r="T84" s="277"/>
      <c r="U84" s="277"/>
      <c r="V84" s="277"/>
      <c r="W84" s="277"/>
      <c r="X84" s="277"/>
      <c r="Y84" s="277"/>
      <c r="Z84" s="277"/>
      <c r="AA84" s="277"/>
      <c r="AB84" s="277"/>
      <c r="AC84" s="277"/>
      <c r="AD84" s="277"/>
      <c r="AE84" s="277"/>
      <c r="AF84" s="277"/>
      <c r="AG84" s="277"/>
      <c r="AH84" s="277"/>
      <c r="AI84" s="277"/>
      <c r="AJ84" s="277"/>
      <c r="AK84" s="277"/>
      <c r="AL84" s="277"/>
      <c r="AM84" s="277"/>
      <c r="AN84" s="277"/>
      <c r="AO84" s="277"/>
      <c r="AP84" s="277"/>
      <c r="AQ84" s="277"/>
      <c r="AR84" s="277"/>
      <c r="AS84" s="277"/>
      <c r="AT84" s="277"/>
      <c r="AU84" s="277"/>
      <c r="AV84" s="277"/>
      <c r="AW84" s="277"/>
      <c r="AX84" s="277"/>
      <c r="AY84" s="277"/>
    </row>
    <row r="85" spans="15:51" ht="16.5" customHeight="1" thickBot="1" x14ac:dyDescent="0.6">
      <c r="O85" s="286"/>
      <c r="P85" s="286">
        <v>12</v>
      </c>
      <c r="Q85" s="284">
        <f t="shared" si="5"/>
        <v>96.42983788242681</v>
      </c>
      <c r="R85" s="277"/>
      <c r="S85" s="277"/>
      <c r="T85" s="277"/>
      <c r="U85" s="277"/>
      <c r="V85" s="277"/>
      <c r="W85" s="277"/>
      <c r="X85" s="277"/>
      <c r="Y85" s="277"/>
      <c r="Z85" s="277"/>
      <c r="AA85" s="277"/>
      <c r="AB85" s="277"/>
      <c r="AC85" s="277"/>
      <c r="AD85" s="277"/>
      <c r="AE85" s="277"/>
      <c r="AF85" s="277"/>
      <c r="AG85" s="277"/>
      <c r="AH85" s="277"/>
      <c r="AI85" s="277"/>
      <c r="AJ85" s="277"/>
      <c r="AK85" s="277"/>
      <c r="AL85" s="277"/>
      <c r="AM85" s="277"/>
      <c r="AN85" s="277"/>
      <c r="AO85" s="277"/>
      <c r="AP85" s="277"/>
      <c r="AQ85" s="277"/>
      <c r="AR85" s="277"/>
      <c r="AS85" s="277"/>
      <c r="AT85" s="277"/>
      <c r="AU85" s="277"/>
      <c r="AV85" s="277"/>
      <c r="AW85" s="277"/>
      <c r="AX85" s="277"/>
      <c r="AY85" s="277"/>
    </row>
    <row r="86" spans="15:51" ht="16.5" customHeight="1" x14ac:dyDescent="0.55000000000000004">
      <c r="O86" s="283">
        <v>1997</v>
      </c>
      <c r="P86" s="283">
        <v>1</v>
      </c>
      <c r="Q86" s="288">
        <f t="shared" ref="Q86:Q97" si="6">X2</f>
        <v>93.97730032768186</v>
      </c>
      <c r="R86" s="277"/>
      <c r="S86" s="277"/>
      <c r="T86" s="277"/>
      <c r="U86" s="277"/>
      <c r="V86" s="277"/>
      <c r="W86" s="277"/>
      <c r="X86" s="277"/>
      <c r="Y86" s="277"/>
      <c r="Z86" s="277"/>
      <c r="AA86" s="277"/>
      <c r="AB86" s="277"/>
      <c r="AC86" s="277"/>
      <c r="AD86" s="277"/>
      <c r="AE86" s="277"/>
      <c r="AF86" s="277"/>
      <c r="AG86" s="277"/>
      <c r="AH86" s="277"/>
      <c r="AI86" s="277"/>
      <c r="AJ86" s="277"/>
      <c r="AK86" s="277"/>
      <c r="AL86" s="277"/>
      <c r="AM86" s="277"/>
      <c r="AN86" s="277"/>
      <c r="AO86" s="277"/>
      <c r="AP86" s="277"/>
      <c r="AQ86" s="277"/>
      <c r="AR86" s="277"/>
      <c r="AS86" s="277"/>
      <c r="AT86" s="277"/>
      <c r="AU86" s="277"/>
      <c r="AV86" s="277"/>
      <c r="AW86" s="277"/>
      <c r="AX86" s="277"/>
      <c r="AY86" s="277"/>
    </row>
    <row r="87" spans="15:51" ht="16.5" customHeight="1" x14ac:dyDescent="0.55000000000000004">
      <c r="O87" s="285"/>
      <c r="P87" s="285">
        <v>2</v>
      </c>
      <c r="Q87" s="284">
        <f t="shared" si="6"/>
        <v>106.13483084098988</v>
      </c>
      <c r="R87" s="277"/>
      <c r="S87" s="277"/>
      <c r="T87" s="277"/>
      <c r="U87" s="277"/>
      <c r="V87" s="277"/>
      <c r="W87" s="277"/>
      <c r="X87" s="277"/>
      <c r="Y87" s="277"/>
      <c r="Z87" s="277"/>
      <c r="AA87" s="277"/>
      <c r="AB87" s="277"/>
      <c r="AC87" s="277"/>
      <c r="AD87" s="277"/>
      <c r="AE87" s="277"/>
      <c r="AF87" s="277"/>
      <c r="AG87" s="277"/>
      <c r="AH87" s="277"/>
      <c r="AI87" s="277"/>
      <c r="AJ87" s="277"/>
      <c r="AK87" s="277"/>
      <c r="AL87" s="277"/>
      <c r="AM87" s="277"/>
      <c r="AN87" s="277"/>
      <c r="AO87" s="277"/>
      <c r="AP87" s="277"/>
      <c r="AQ87" s="277"/>
      <c r="AR87" s="277"/>
      <c r="AS87" s="277"/>
      <c r="AT87" s="277"/>
      <c r="AU87" s="277"/>
      <c r="AV87" s="277"/>
      <c r="AW87" s="277"/>
      <c r="AX87" s="277"/>
      <c r="AY87" s="277"/>
    </row>
    <row r="88" spans="15:51" ht="16.5" customHeight="1" x14ac:dyDescent="0.55000000000000004">
      <c r="O88" s="285"/>
      <c r="P88" s="285">
        <v>3</v>
      </c>
      <c r="Q88" s="284">
        <f t="shared" si="6"/>
        <v>116.76163695813709</v>
      </c>
      <c r="R88" s="277"/>
      <c r="S88" s="277"/>
      <c r="T88" s="277"/>
      <c r="U88" s="277"/>
      <c r="V88" s="277"/>
      <c r="W88" s="277"/>
      <c r="X88" s="277"/>
      <c r="Y88" s="277"/>
      <c r="Z88" s="277"/>
      <c r="AA88" s="277"/>
      <c r="AB88" s="277"/>
      <c r="AC88" s="277"/>
      <c r="AD88" s="277"/>
      <c r="AE88" s="277"/>
      <c r="AF88" s="277"/>
      <c r="AG88" s="277"/>
      <c r="AH88" s="277"/>
      <c r="AI88" s="277"/>
      <c r="AJ88" s="277"/>
      <c r="AK88" s="277"/>
      <c r="AL88" s="277"/>
      <c r="AM88" s="277"/>
      <c r="AN88" s="277"/>
      <c r="AO88" s="277"/>
      <c r="AP88" s="277"/>
      <c r="AQ88" s="277"/>
      <c r="AR88" s="277"/>
      <c r="AS88" s="277"/>
      <c r="AT88" s="277"/>
      <c r="AU88" s="277"/>
      <c r="AV88" s="277"/>
      <c r="AW88" s="277"/>
      <c r="AX88" s="277"/>
      <c r="AY88" s="277"/>
    </row>
    <row r="89" spans="15:51" ht="16.5" customHeight="1" x14ac:dyDescent="0.55000000000000004">
      <c r="O89" s="285"/>
      <c r="P89" s="285">
        <v>4</v>
      </c>
      <c r="Q89" s="284">
        <f t="shared" si="6"/>
        <v>96.73599845589527</v>
      </c>
      <c r="R89" s="277"/>
      <c r="S89" s="277"/>
      <c r="T89" s="277"/>
      <c r="U89" s="277"/>
      <c r="V89" s="277"/>
      <c r="W89" s="277"/>
      <c r="X89" s="277"/>
      <c r="Y89" s="277"/>
      <c r="Z89" s="277"/>
      <c r="AA89" s="277"/>
      <c r="AB89" s="277"/>
      <c r="AC89" s="277"/>
      <c r="AD89" s="277"/>
      <c r="AE89" s="277"/>
      <c r="AF89" s="277"/>
      <c r="AG89" s="277"/>
      <c r="AH89" s="277"/>
      <c r="AI89" s="277"/>
      <c r="AJ89" s="277"/>
      <c r="AK89" s="277"/>
      <c r="AL89" s="277"/>
      <c r="AM89" s="277"/>
      <c r="AN89" s="277"/>
      <c r="AO89" s="277"/>
      <c r="AP89" s="277"/>
      <c r="AQ89" s="277"/>
      <c r="AR89" s="277"/>
      <c r="AS89" s="277"/>
      <c r="AT89" s="277"/>
      <c r="AU89" s="277"/>
      <c r="AV89" s="277"/>
      <c r="AW89" s="277"/>
      <c r="AX89" s="277"/>
      <c r="AY89" s="277"/>
    </row>
    <row r="90" spans="15:51" ht="16.5" customHeight="1" x14ac:dyDescent="0.55000000000000004">
      <c r="O90" s="285"/>
      <c r="P90" s="285">
        <v>5</v>
      </c>
      <c r="Q90" s="284">
        <f t="shared" si="6"/>
        <v>91.353742071665408</v>
      </c>
      <c r="R90" s="277"/>
      <c r="S90" s="277"/>
      <c r="T90" s="277"/>
      <c r="U90" s="277"/>
      <c r="V90" s="277"/>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c r="AU90" s="277"/>
      <c r="AV90" s="277"/>
      <c r="AW90" s="277"/>
      <c r="AX90" s="277"/>
      <c r="AY90" s="277"/>
    </row>
    <row r="91" spans="15:51" ht="16.5" customHeight="1" x14ac:dyDescent="0.55000000000000004">
      <c r="O91" s="285"/>
      <c r="P91" s="285">
        <v>6</v>
      </c>
      <c r="Q91" s="284">
        <f t="shared" si="6"/>
        <v>102.17035323557562</v>
      </c>
      <c r="R91" s="277"/>
      <c r="S91" s="277"/>
      <c r="T91" s="277"/>
      <c r="U91" s="277"/>
      <c r="V91" s="277"/>
      <c r="W91" s="277"/>
      <c r="X91" s="277"/>
      <c r="Y91" s="277"/>
      <c r="Z91" s="277"/>
      <c r="AA91" s="277"/>
      <c r="AB91" s="277"/>
      <c r="AC91" s="277"/>
      <c r="AD91" s="277"/>
      <c r="AE91" s="277"/>
      <c r="AF91" s="277"/>
      <c r="AG91" s="277"/>
      <c r="AH91" s="277"/>
      <c r="AI91" s="277"/>
      <c r="AJ91" s="277"/>
      <c r="AK91" s="277"/>
      <c r="AL91" s="277"/>
      <c r="AM91" s="277"/>
      <c r="AN91" s="277"/>
      <c r="AO91" s="277"/>
      <c r="AP91" s="277"/>
      <c r="AQ91" s="277"/>
      <c r="AR91" s="277"/>
      <c r="AS91" s="277"/>
      <c r="AT91" s="277"/>
      <c r="AU91" s="277"/>
      <c r="AV91" s="277"/>
      <c r="AW91" s="277"/>
      <c r="AX91" s="277"/>
      <c r="AY91" s="277"/>
    </row>
    <row r="92" spans="15:51" ht="16.5" customHeight="1" x14ac:dyDescent="0.55000000000000004">
      <c r="O92" s="285"/>
      <c r="P92" s="285">
        <v>7</v>
      </c>
      <c r="Q92" s="284">
        <f t="shared" si="6"/>
        <v>107.00754276361526</v>
      </c>
      <c r="R92" s="277"/>
      <c r="S92" s="277"/>
      <c r="T92" s="277"/>
      <c r="U92" s="277"/>
      <c r="V92" s="277"/>
      <c r="W92" s="277"/>
      <c r="X92" s="277"/>
      <c r="Y92" s="277"/>
      <c r="Z92" s="277"/>
      <c r="AA92" s="277"/>
      <c r="AB92" s="277"/>
      <c r="AC92" s="277"/>
      <c r="AD92" s="277"/>
      <c r="AE92" s="277"/>
      <c r="AF92" s="277"/>
      <c r="AG92" s="277"/>
      <c r="AH92" s="277"/>
      <c r="AI92" s="277"/>
      <c r="AJ92" s="277"/>
      <c r="AK92" s="277"/>
      <c r="AL92" s="277"/>
      <c r="AM92" s="277"/>
      <c r="AN92" s="277"/>
      <c r="AO92" s="277"/>
      <c r="AP92" s="277"/>
      <c r="AQ92" s="277"/>
      <c r="AR92" s="277"/>
      <c r="AS92" s="277"/>
      <c r="AT92" s="277"/>
      <c r="AU92" s="277"/>
      <c r="AV92" s="277"/>
      <c r="AW92" s="277"/>
      <c r="AX92" s="277"/>
      <c r="AY92" s="277"/>
    </row>
    <row r="93" spans="15:51" ht="16.5" customHeight="1" x14ac:dyDescent="0.55000000000000004">
      <c r="O93" s="285"/>
      <c r="P93" s="285">
        <v>8</v>
      </c>
      <c r="Q93" s="284">
        <f t="shared" si="6"/>
        <v>78.061443776509392</v>
      </c>
      <c r="R93" s="277"/>
      <c r="S93" s="277"/>
      <c r="T93" s="277"/>
      <c r="U93" s="277"/>
      <c r="V93" s="277"/>
      <c r="W93" s="277"/>
      <c r="X93" s="277"/>
      <c r="Y93" s="277"/>
      <c r="Z93" s="277"/>
      <c r="AA93" s="277"/>
      <c r="AB93" s="277"/>
      <c r="AC93" s="277"/>
      <c r="AD93" s="277"/>
      <c r="AE93" s="277"/>
      <c r="AF93" s="277"/>
      <c r="AG93" s="277"/>
      <c r="AH93" s="277"/>
      <c r="AI93" s="277"/>
      <c r="AJ93" s="277"/>
      <c r="AK93" s="277"/>
      <c r="AL93" s="277"/>
      <c r="AM93" s="277"/>
      <c r="AN93" s="277"/>
      <c r="AO93" s="277"/>
      <c r="AP93" s="277"/>
      <c r="AQ93" s="277"/>
      <c r="AR93" s="277"/>
      <c r="AS93" s="277"/>
      <c r="AT93" s="277"/>
      <c r="AU93" s="277"/>
      <c r="AV93" s="277"/>
      <c r="AW93" s="277"/>
      <c r="AX93" s="277"/>
      <c r="AY93" s="277"/>
    </row>
    <row r="94" spans="15:51" ht="16.5" customHeight="1" x14ac:dyDescent="0.55000000000000004">
      <c r="O94" s="285"/>
      <c r="P94" s="285">
        <v>9</v>
      </c>
      <c r="Q94" s="284">
        <f t="shared" si="6"/>
        <v>104.63209101968593</v>
      </c>
      <c r="R94" s="277"/>
      <c r="S94" s="277"/>
      <c r="T94" s="277"/>
      <c r="U94" s="277"/>
      <c r="V94" s="277"/>
      <c r="W94" s="277"/>
      <c r="X94" s="277"/>
      <c r="Y94" s="277"/>
      <c r="Z94" s="277"/>
      <c r="AA94" s="277"/>
      <c r="AB94" s="277"/>
      <c r="AC94" s="277"/>
      <c r="AD94" s="277"/>
      <c r="AE94" s="277"/>
      <c r="AF94" s="277"/>
      <c r="AG94" s="277"/>
      <c r="AH94" s="277"/>
      <c r="AI94" s="277"/>
      <c r="AJ94" s="277"/>
      <c r="AK94" s="277"/>
      <c r="AL94" s="277"/>
      <c r="AM94" s="277"/>
      <c r="AN94" s="277"/>
      <c r="AO94" s="277"/>
      <c r="AP94" s="277"/>
      <c r="AQ94" s="277"/>
      <c r="AR94" s="277"/>
      <c r="AS94" s="277"/>
      <c r="AT94" s="277"/>
      <c r="AU94" s="277"/>
      <c r="AV94" s="277"/>
      <c r="AW94" s="277"/>
      <c r="AX94" s="277"/>
      <c r="AY94" s="277"/>
    </row>
    <row r="95" spans="15:51" ht="16.5" customHeight="1" x14ac:dyDescent="0.55000000000000004">
      <c r="O95" s="285"/>
      <c r="P95" s="285">
        <v>10</v>
      </c>
      <c r="Q95" s="284">
        <f t="shared" si="6"/>
        <v>104.13514790386333</v>
      </c>
      <c r="R95" s="277"/>
      <c r="S95" s="277"/>
      <c r="T95" s="277"/>
      <c r="U95" s="277"/>
      <c r="V95" s="277"/>
      <c r="W95" s="277"/>
      <c r="X95" s="277"/>
      <c r="Y95" s="277"/>
      <c r="Z95" s="277"/>
      <c r="AA95" s="277"/>
      <c r="AB95" s="277"/>
      <c r="AC95" s="277"/>
      <c r="AD95" s="277"/>
      <c r="AE95" s="277"/>
      <c r="AF95" s="277"/>
      <c r="AG95" s="277"/>
      <c r="AH95" s="277"/>
      <c r="AI95" s="277"/>
      <c r="AJ95" s="277"/>
      <c r="AK95" s="277"/>
      <c r="AL95" s="277"/>
      <c r="AM95" s="277"/>
      <c r="AN95" s="277"/>
      <c r="AO95" s="277"/>
      <c r="AP95" s="277"/>
      <c r="AQ95" s="277"/>
      <c r="AR95" s="277"/>
      <c r="AS95" s="277"/>
      <c r="AT95" s="277"/>
      <c r="AU95" s="277"/>
      <c r="AV95" s="277"/>
      <c r="AW95" s="277"/>
      <c r="AX95" s="277"/>
      <c r="AY95" s="277"/>
    </row>
    <row r="96" spans="15:51" ht="16.5" customHeight="1" x14ac:dyDescent="0.55000000000000004">
      <c r="O96" s="285"/>
      <c r="P96" s="285">
        <v>11</v>
      </c>
      <c r="Q96" s="284">
        <f t="shared" si="6"/>
        <v>104.03297666954741</v>
      </c>
      <c r="R96" s="277"/>
      <c r="S96" s="277"/>
      <c r="T96" s="277"/>
      <c r="U96" s="277"/>
      <c r="V96" s="277"/>
      <c r="W96" s="277"/>
      <c r="X96" s="277"/>
      <c r="Y96" s="277"/>
      <c r="Z96" s="277"/>
      <c r="AA96" s="277"/>
      <c r="AB96" s="277"/>
      <c r="AC96" s="277"/>
      <c r="AD96" s="277"/>
      <c r="AE96" s="277"/>
      <c r="AF96" s="277"/>
      <c r="AG96" s="277"/>
      <c r="AH96" s="277"/>
      <c r="AI96" s="277"/>
      <c r="AJ96" s="277"/>
      <c r="AK96" s="277"/>
      <c r="AL96" s="277"/>
      <c r="AM96" s="277"/>
      <c r="AN96" s="277"/>
      <c r="AO96" s="277"/>
      <c r="AP96" s="277"/>
      <c r="AQ96" s="277"/>
      <c r="AR96" s="277"/>
      <c r="AS96" s="277"/>
      <c r="AT96" s="277"/>
      <c r="AU96" s="277"/>
      <c r="AV96" s="277"/>
      <c r="AW96" s="277"/>
      <c r="AX96" s="277"/>
      <c r="AY96" s="277"/>
    </row>
    <row r="97" spans="15:51" ht="16.5" customHeight="1" thickBot="1" x14ac:dyDescent="0.6">
      <c r="O97" s="286"/>
      <c r="P97" s="286">
        <v>12</v>
      </c>
      <c r="Q97" s="287">
        <f t="shared" si="6"/>
        <v>94.996935976833669</v>
      </c>
      <c r="R97" s="277"/>
      <c r="S97" s="277"/>
      <c r="T97" s="277"/>
      <c r="U97" s="277"/>
      <c r="V97" s="277"/>
      <c r="W97" s="277"/>
      <c r="X97" s="277"/>
      <c r="Y97" s="277"/>
      <c r="Z97" s="277"/>
      <c r="AA97" s="277"/>
      <c r="AB97" s="277"/>
      <c r="AC97" s="277"/>
      <c r="AD97" s="277"/>
      <c r="AE97" s="277"/>
      <c r="AF97" s="277"/>
      <c r="AG97" s="277"/>
      <c r="AH97" s="277"/>
      <c r="AI97" s="277"/>
      <c r="AJ97" s="277"/>
      <c r="AK97" s="277"/>
      <c r="AL97" s="277"/>
      <c r="AM97" s="277"/>
      <c r="AN97" s="277"/>
      <c r="AO97" s="277"/>
      <c r="AP97" s="277"/>
      <c r="AQ97" s="277"/>
      <c r="AR97" s="277"/>
      <c r="AS97" s="277"/>
      <c r="AT97" s="277"/>
      <c r="AU97" s="277"/>
      <c r="AV97" s="277"/>
      <c r="AW97" s="277"/>
      <c r="AX97" s="277"/>
      <c r="AY97" s="277"/>
    </row>
    <row r="98" spans="15:51" ht="16.5" customHeight="1" x14ac:dyDescent="0.55000000000000004">
      <c r="O98" s="283">
        <v>1998</v>
      </c>
      <c r="P98" s="283">
        <v>1</v>
      </c>
      <c r="Q98" s="288">
        <f t="shared" ref="Q98:Q109" si="7">Y2</f>
        <v>96.207879466119849</v>
      </c>
      <c r="R98" s="277"/>
      <c r="S98" s="277"/>
      <c r="T98" s="277"/>
      <c r="U98" s="277"/>
      <c r="V98" s="277"/>
      <c r="W98" s="277"/>
      <c r="X98" s="277"/>
      <c r="Y98" s="277"/>
      <c r="Z98" s="277"/>
      <c r="AA98" s="277"/>
      <c r="AB98" s="277"/>
      <c r="AC98" s="277"/>
      <c r="AD98" s="277"/>
      <c r="AE98" s="277"/>
      <c r="AF98" s="277"/>
      <c r="AG98" s="277"/>
      <c r="AH98" s="277"/>
      <c r="AI98" s="277"/>
      <c r="AJ98" s="277"/>
      <c r="AK98" s="277"/>
      <c r="AL98" s="277"/>
      <c r="AM98" s="277"/>
      <c r="AN98" s="277"/>
      <c r="AO98" s="277"/>
      <c r="AP98" s="277"/>
      <c r="AQ98" s="277"/>
      <c r="AR98" s="277"/>
      <c r="AS98" s="277"/>
      <c r="AT98" s="277"/>
      <c r="AU98" s="277"/>
      <c r="AV98" s="277"/>
      <c r="AW98" s="277"/>
      <c r="AX98" s="277"/>
      <c r="AY98" s="277"/>
    </row>
    <row r="99" spans="15:51" ht="16.5" customHeight="1" x14ac:dyDescent="0.55000000000000004">
      <c r="O99" s="285"/>
      <c r="P99" s="285">
        <v>2</v>
      </c>
      <c r="Q99" s="284">
        <f t="shared" si="7"/>
        <v>107.45497830250096</v>
      </c>
      <c r="R99" s="277"/>
      <c r="S99" s="277"/>
      <c r="T99" s="277"/>
      <c r="U99" s="277"/>
      <c r="V99" s="277"/>
      <c r="W99" s="277"/>
      <c r="X99" s="277"/>
      <c r="Y99" s="277"/>
      <c r="Z99" s="277"/>
      <c r="AA99" s="277"/>
      <c r="AB99" s="277"/>
      <c r="AC99" s="277"/>
      <c r="AD99" s="277"/>
      <c r="AE99" s="277"/>
      <c r="AF99" s="277"/>
      <c r="AG99" s="277"/>
      <c r="AH99" s="277"/>
      <c r="AI99" s="277"/>
      <c r="AJ99" s="277"/>
      <c r="AK99" s="277"/>
      <c r="AL99" s="277"/>
      <c r="AM99" s="277"/>
      <c r="AN99" s="277"/>
      <c r="AO99" s="277"/>
      <c r="AP99" s="277"/>
      <c r="AQ99" s="277"/>
      <c r="AR99" s="277"/>
      <c r="AS99" s="277"/>
      <c r="AT99" s="277"/>
      <c r="AU99" s="277"/>
      <c r="AV99" s="277"/>
      <c r="AW99" s="277"/>
      <c r="AX99" s="277"/>
      <c r="AY99" s="277"/>
    </row>
    <row r="100" spans="15:51" ht="16.5" customHeight="1" x14ac:dyDescent="0.55000000000000004">
      <c r="O100" s="285"/>
      <c r="P100" s="285">
        <v>3</v>
      </c>
      <c r="Q100" s="284">
        <f t="shared" si="7"/>
        <v>117.43481647046362</v>
      </c>
      <c r="R100" s="277"/>
      <c r="S100" s="277"/>
      <c r="T100" s="277"/>
      <c r="U100" s="277"/>
      <c r="V100" s="277"/>
      <c r="W100" s="277"/>
      <c r="X100" s="277"/>
      <c r="Y100" s="277"/>
      <c r="Z100" s="277"/>
      <c r="AA100" s="277"/>
      <c r="AB100" s="277"/>
      <c r="AC100" s="277"/>
      <c r="AD100" s="277"/>
      <c r="AE100" s="277"/>
      <c r="AF100" s="277"/>
      <c r="AG100" s="277"/>
      <c r="AH100" s="277"/>
      <c r="AI100" s="277"/>
      <c r="AJ100" s="277"/>
      <c r="AK100" s="277"/>
      <c r="AL100" s="277"/>
      <c r="AM100" s="277"/>
      <c r="AN100" s="277"/>
      <c r="AO100" s="277"/>
      <c r="AP100" s="277"/>
      <c r="AQ100" s="277"/>
      <c r="AR100" s="277"/>
      <c r="AS100" s="277"/>
      <c r="AT100" s="277"/>
      <c r="AU100" s="277"/>
      <c r="AV100" s="277"/>
      <c r="AW100" s="277"/>
      <c r="AX100" s="277"/>
      <c r="AY100" s="277"/>
    </row>
    <row r="101" spans="15:51" ht="16.5" customHeight="1" x14ac:dyDescent="0.55000000000000004">
      <c r="O101" s="285"/>
      <c r="P101" s="285">
        <v>4</v>
      </c>
      <c r="Q101" s="284">
        <f t="shared" si="7"/>
        <v>95.213359535084138</v>
      </c>
      <c r="R101" s="277"/>
      <c r="S101" s="277"/>
      <c r="T101" s="277"/>
      <c r="U101" s="277"/>
      <c r="V101" s="277"/>
      <c r="W101" s="277"/>
      <c r="X101" s="277"/>
      <c r="Y101" s="277"/>
      <c r="Z101" s="277"/>
      <c r="AA101" s="277"/>
      <c r="AB101" s="277"/>
      <c r="AC101" s="277"/>
      <c r="AD101" s="277"/>
      <c r="AE101" s="277"/>
      <c r="AF101" s="277"/>
      <c r="AG101" s="277"/>
      <c r="AH101" s="277"/>
      <c r="AI101" s="277"/>
      <c r="AJ101" s="277"/>
      <c r="AK101" s="277"/>
      <c r="AL101" s="277"/>
      <c r="AM101" s="277"/>
      <c r="AN101" s="277"/>
      <c r="AO101" s="277"/>
      <c r="AP101" s="277"/>
      <c r="AQ101" s="277"/>
      <c r="AR101" s="277"/>
      <c r="AS101" s="277"/>
      <c r="AT101" s="277"/>
      <c r="AU101" s="277"/>
      <c r="AV101" s="277"/>
      <c r="AW101" s="277"/>
      <c r="AX101" s="277"/>
      <c r="AY101" s="277"/>
    </row>
    <row r="102" spans="15:51" ht="16.5" customHeight="1" x14ac:dyDescent="0.55000000000000004">
      <c r="O102" s="285"/>
      <c r="P102" s="285">
        <v>5</v>
      </c>
      <c r="Q102" s="284">
        <f t="shared" si="7"/>
        <v>89.362170822184297</v>
      </c>
      <c r="R102" s="277"/>
      <c r="S102" s="277"/>
      <c r="T102" s="277"/>
      <c r="U102" s="277"/>
      <c r="V102" s="277"/>
      <c r="W102" s="277"/>
      <c r="X102" s="277"/>
      <c r="Y102" s="277"/>
      <c r="Z102" s="277"/>
      <c r="AA102" s="277"/>
      <c r="AB102" s="277"/>
      <c r="AC102" s="277"/>
      <c r="AD102" s="277"/>
      <c r="AE102" s="277"/>
      <c r="AF102" s="277"/>
      <c r="AG102" s="277"/>
      <c r="AH102" s="277"/>
      <c r="AI102" s="277"/>
      <c r="AJ102" s="277"/>
      <c r="AK102" s="277"/>
      <c r="AL102" s="277"/>
      <c r="AM102" s="277"/>
      <c r="AN102" s="277"/>
      <c r="AO102" s="277"/>
      <c r="AP102" s="277"/>
      <c r="AQ102" s="277"/>
      <c r="AR102" s="277"/>
      <c r="AS102" s="277"/>
      <c r="AT102" s="277"/>
      <c r="AU102" s="277"/>
      <c r="AV102" s="277"/>
      <c r="AW102" s="277"/>
      <c r="AX102" s="277"/>
      <c r="AY102" s="277"/>
    </row>
    <row r="103" spans="15:51" ht="16.5" customHeight="1" x14ac:dyDescent="0.55000000000000004">
      <c r="O103" s="285"/>
      <c r="P103" s="285">
        <v>6</v>
      </c>
      <c r="Q103" s="284">
        <f t="shared" si="7"/>
        <v>102.31019670223895</v>
      </c>
      <c r="R103" s="277"/>
      <c r="S103" s="277"/>
      <c r="T103" s="277"/>
      <c r="U103" s="277"/>
      <c r="V103" s="277"/>
      <c r="W103" s="277"/>
      <c r="X103" s="277"/>
      <c r="Y103" s="277"/>
      <c r="Z103" s="277"/>
      <c r="AA103" s="277"/>
      <c r="AB103" s="277"/>
      <c r="AC103" s="277"/>
      <c r="AD103" s="277"/>
      <c r="AE103" s="277"/>
      <c r="AF103" s="277"/>
      <c r="AG103" s="277"/>
      <c r="AH103" s="277"/>
      <c r="AI103" s="277"/>
      <c r="AJ103" s="277"/>
      <c r="AK103" s="277"/>
      <c r="AL103" s="277"/>
      <c r="AM103" s="277"/>
      <c r="AN103" s="277"/>
      <c r="AO103" s="277"/>
      <c r="AP103" s="277"/>
      <c r="AQ103" s="277"/>
      <c r="AR103" s="277"/>
      <c r="AS103" s="277"/>
      <c r="AT103" s="277"/>
      <c r="AU103" s="277"/>
      <c r="AV103" s="277"/>
      <c r="AW103" s="277"/>
      <c r="AX103" s="277"/>
      <c r="AY103" s="277"/>
    </row>
    <row r="104" spans="15:51" ht="16.5" customHeight="1" x14ac:dyDescent="0.55000000000000004">
      <c r="O104" s="285"/>
      <c r="P104" s="285">
        <v>7</v>
      </c>
      <c r="Q104" s="284">
        <f t="shared" si="7"/>
        <v>107.40350459938084</v>
      </c>
      <c r="R104" s="277"/>
      <c r="S104" s="277"/>
      <c r="T104" s="277"/>
      <c r="U104" s="277"/>
      <c r="V104" s="277"/>
      <c r="W104" s="277"/>
      <c r="X104" s="277"/>
      <c r="Y104" s="277"/>
      <c r="Z104" s="277"/>
      <c r="AA104" s="277"/>
      <c r="AB104" s="277"/>
      <c r="AC104" s="277"/>
      <c r="AD104" s="277"/>
      <c r="AE104" s="277"/>
      <c r="AF104" s="277"/>
      <c r="AG104" s="277"/>
      <c r="AH104" s="277"/>
      <c r="AI104" s="277"/>
      <c r="AJ104" s="277"/>
      <c r="AK104" s="277"/>
      <c r="AL104" s="277"/>
      <c r="AM104" s="277"/>
      <c r="AN104" s="277"/>
      <c r="AO104" s="277"/>
      <c r="AP104" s="277"/>
      <c r="AQ104" s="277"/>
      <c r="AR104" s="277"/>
      <c r="AS104" s="277"/>
      <c r="AT104" s="277"/>
      <c r="AU104" s="277"/>
      <c r="AV104" s="277"/>
      <c r="AW104" s="277"/>
      <c r="AX104" s="277"/>
      <c r="AY104" s="277"/>
    </row>
    <row r="105" spans="15:51" ht="16.5" customHeight="1" x14ac:dyDescent="0.55000000000000004">
      <c r="O105" s="285"/>
      <c r="P105" s="285">
        <v>8</v>
      </c>
      <c r="Q105" s="284">
        <f t="shared" si="7"/>
        <v>76.302795820227729</v>
      </c>
      <c r="R105" s="277"/>
      <c r="S105" s="277"/>
      <c r="T105" s="277"/>
      <c r="U105" s="277"/>
      <c r="V105" s="277"/>
      <c r="W105" s="277"/>
      <c r="X105" s="277"/>
      <c r="Y105" s="277"/>
      <c r="Z105" s="277"/>
      <c r="AA105" s="277"/>
      <c r="AB105" s="277"/>
      <c r="AC105" s="277"/>
      <c r="AD105" s="277"/>
      <c r="AE105" s="277"/>
      <c r="AF105" s="277"/>
      <c r="AG105" s="277"/>
      <c r="AH105" s="277"/>
      <c r="AI105" s="277"/>
      <c r="AJ105" s="277"/>
      <c r="AK105" s="277"/>
      <c r="AL105" s="277"/>
      <c r="AM105" s="277"/>
      <c r="AN105" s="277"/>
      <c r="AO105" s="277"/>
      <c r="AP105" s="277"/>
      <c r="AQ105" s="277"/>
      <c r="AR105" s="277"/>
      <c r="AS105" s="277"/>
      <c r="AT105" s="277"/>
      <c r="AU105" s="277"/>
      <c r="AV105" s="277"/>
      <c r="AW105" s="277"/>
      <c r="AX105" s="277"/>
      <c r="AY105" s="277"/>
    </row>
    <row r="106" spans="15:51" ht="16.5" customHeight="1" x14ac:dyDescent="0.55000000000000004">
      <c r="O106" s="285"/>
      <c r="P106" s="285">
        <v>9</v>
      </c>
      <c r="Q106" s="284">
        <f t="shared" si="7"/>
        <v>105.19135740609858</v>
      </c>
      <c r="R106" s="277"/>
      <c r="S106" s="277"/>
      <c r="T106" s="277"/>
      <c r="U106" s="277"/>
      <c r="V106" s="277"/>
      <c r="W106" s="277"/>
      <c r="X106" s="277"/>
      <c r="Y106" s="277"/>
      <c r="Z106" s="277"/>
      <c r="AA106" s="277"/>
      <c r="AB106" s="277"/>
      <c r="AC106" s="277"/>
      <c r="AD106" s="277"/>
      <c r="AE106" s="277"/>
      <c r="AF106" s="277"/>
      <c r="AG106" s="277"/>
      <c r="AH106" s="277"/>
      <c r="AI106" s="277"/>
      <c r="AJ106" s="277"/>
      <c r="AK106" s="277"/>
      <c r="AL106" s="277"/>
      <c r="AM106" s="277"/>
      <c r="AN106" s="277"/>
      <c r="AO106" s="277"/>
      <c r="AP106" s="277"/>
      <c r="AQ106" s="277"/>
      <c r="AR106" s="277"/>
      <c r="AS106" s="277"/>
      <c r="AT106" s="277"/>
      <c r="AU106" s="277"/>
      <c r="AV106" s="277"/>
      <c r="AW106" s="277"/>
      <c r="AX106" s="277"/>
      <c r="AY106" s="277"/>
    </row>
    <row r="107" spans="15:51" ht="16.5" customHeight="1" x14ac:dyDescent="0.55000000000000004">
      <c r="O107" s="285"/>
      <c r="P107" s="285">
        <v>10</v>
      </c>
      <c r="Q107" s="284">
        <f t="shared" si="7"/>
        <v>104.17284025179985</v>
      </c>
      <c r="R107" s="277"/>
      <c r="S107" s="277"/>
      <c r="T107" s="277"/>
      <c r="U107" s="277"/>
      <c r="V107" s="277"/>
      <c r="W107" s="277"/>
      <c r="X107" s="277"/>
      <c r="Y107" s="277"/>
      <c r="Z107" s="277"/>
      <c r="AA107" s="277"/>
      <c r="AB107" s="277"/>
      <c r="AC107" s="277"/>
      <c r="AD107" s="277"/>
      <c r="AE107" s="277"/>
      <c r="AF107" s="277"/>
      <c r="AG107" s="277"/>
      <c r="AH107" s="277"/>
      <c r="AI107" s="277"/>
      <c r="AJ107" s="277"/>
      <c r="AK107" s="277"/>
      <c r="AL107" s="277"/>
      <c r="AM107" s="277"/>
      <c r="AN107" s="277"/>
      <c r="AO107" s="277"/>
      <c r="AP107" s="277"/>
      <c r="AQ107" s="277"/>
      <c r="AR107" s="277"/>
      <c r="AS107" s="277"/>
      <c r="AT107" s="277"/>
      <c r="AU107" s="277"/>
      <c r="AV107" s="277"/>
      <c r="AW107" s="277"/>
      <c r="AX107" s="277"/>
      <c r="AY107" s="277"/>
    </row>
    <row r="108" spans="15:51" ht="16.5" customHeight="1" x14ac:dyDescent="0.55000000000000004">
      <c r="O108" s="285"/>
      <c r="P108" s="285">
        <v>11</v>
      </c>
      <c r="Q108" s="284">
        <f t="shared" si="7"/>
        <v>104.15248186889291</v>
      </c>
      <c r="R108" s="277"/>
      <c r="S108" s="277"/>
      <c r="T108" s="277"/>
      <c r="U108" s="277"/>
      <c r="V108" s="277"/>
      <c r="W108" s="277"/>
      <c r="X108" s="277"/>
      <c r="Y108" s="277"/>
      <c r="Z108" s="277"/>
      <c r="AA108" s="277"/>
      <c r="AB108" s="277"/>
      <c r="AC108" s="277"/>
      <c r="AD108" s="277"/>
      <c r="AE108" s="277"/>
      <c r="AF108" s="277"/>
      <c r="AG108" s="277"/>
      <c r="AH108" s="277"/>
      <c r="AI108" s="277"/>
      <c r="AJ108" s="277"/>
      <c r="AK108" s="277"/>
      <c r="AL108" s="277"/>
      <c r="AM108" s="277"/>
      <c r="AN108" s="277"/>
      <c r="AO108" s="277"/>
      <c r="AP108" s="277"/>
      <c r="AQ108" s="277"/>
      <c r="AR108" s="277"/>
      <c r="AS108" s="277"/>
      <c r="AT108" s="277"/>
      <c r="AU108" s="277"/>
      <c r="AV108" s="277"/>
      <c r="AW108" s="277"/>
      <c r="AX108" s="277"/>
      <c r="AY108" s="277"/>
    </row>
    <row r="109" spans="15:51" ht="16.5" customHeight="1" thickBot="1" x14ac:dyDescent="0.6">
      <c r="O109" s="286"/>
      <c r="P109" s="286">
        <v>12</v>
      </c>
      <c r="Q109" s="287">
        <f t="shared" si="7"/>
        <v>94.793618755008168</v>
      </c>
      <c r="R109" s="277"/>
      <c r="S109" s="277"/>
      <c r="T109" s="277"/>
      <c r="U109" s="277"/>
      <c r="V109" s="277"/>
      <c r="W109" s="277"/>
      <c r="X109" s="277"/>
      <c r="Y109" s="277"/>
      <c r="Z109" s="277"/>
      <c r="AA109" s="277"/>
      <c r="AB109" s="277"/>
      <c r="AC109" s="277"/>
      <c r="AD109" s="277"/>
      <c r="AE109" s="277"/>
      <c r="AF109" s="277"/>
      <c r="AG109" s="277"/>
      <c r="AH109" s="277"/>
      <c r="AI109" s="277"/>
      <c r="AJ109" s="277"/>
      <c r="AK109" s="277"/>
      <c r="AL109" s="277"/>
      <c r="AM109" s="277"/>
      <c r="AN109" s="277"/>
      <c r="AO109" s="277"/>
      <c r="AP109" s="277"/>
      <c r="AQ109" s="277"/>
      <c r="AR109" s="277"/>
      <c r="AS109" s="277"/>
      <c r="AT109" s="277"/>
      <c r="AU109" s="277"/>
      <c r="AV109" s="277"/>
      <c r="AW109" s="277"/>
      <c r="AX109" s="277"/>
      <c r="AY109" s="277"/>
    </row>
    <row r="110" spans="15:51" ht="16.5" customHeight="1" x14ac:dyDescent="0.55000000000000004">
      <c r="O110" s="283">
        <v>1999</v>
      </c>
      <c r="P110" s="283">
        <v>1</v>
      </c>
      <c r="Q110" s="288">
        <f t="shared" ref="Q110:Q121" si="8">Z2</f>
        <v>95.281644711759583</v>
      </c>
      <c r="R110" s="277"/>
      <c r="S110" s="277"/>
      <c r="T110" s="277"/>
      <c r="U110" s="277"/>
      <c r="V110" s="277"/>
      <c r="W110" s="277"/>
      <c r="X110" s="277"/>
      <c r="Y110" s="277"/>
      <c r="Z110" s="277"/>
      <c r="AA110" s="277"/>
      <c r="AB110" s="277"/>
      <c r="AC110" s="277"/>
      <c r="AD110" s="277"/>
      <c r="AE110" s="277"/>
      <c r="AF110" s="277"/>
      <c r="AG110" s="277"/>
      <c r="AH110" s="277"/>
      <c r="AI110" s="277"/>
      <c r="AJ110" s="277"/>
      <c r="AK110" s="277"/>
      <c r="AL110" s="277"/>
      <c r="AM110" s="277"/>
      <c r="AN110" s="277"/>
      <c r="AO110" s="277"/>
      <c r="AP110" s="277"/>
      <c r="AQ110" s="277"/>
      <c r="AR110" s="277"/>
      <c r="AS110" s="277"/>
      <c r="AT110" s="277"/>
      <c r="AU110" s="277"/>
      <c r="AV110" s="277"/>
      <c r="AW110" s="277"/>
      <c r="AX110" s="277"/>
      <c r="AY110" s="277"/>
    </row>
    <row r="111" spans="15:51" ht="16.5" customHeight="1" x14ac:dyDescent="0.55000000000000004">
      <c r="O111" s="285"/>
      <c r="P111" s="285">
        <v>2</v>
      </c>
      <c r="Q111" s="284">
        <f t="shared" si="8"/>
        <v>107.50908901754731</v>
      </c>
      <c r="R111" s="277"/>
      <c r="S111" s="277"/>
      <c r="T111" s="277"/>
      <c r="U111" s="277"/>
      <c r="V111" s="277"/>
      <c r="W111" s="277"/>
      <c r="X111" s="277"/>
      <c r="Y111" s="277"/>
      <c r="Z111" s="277"/>
      <c r="AA111" s="277"/>
      <c r="AB111" s="277"/>
      <c r="AC111" s="277"/>
      <c r="AD111" s="277"/>
      <c r="AE111" s="277"/>
      <c r="AF111" s="277"/>
      <c r="AG111" s="277"/>
      <c r="AH111" s="277"/>
      <c r="AI111" s="277"/>
      <c r="AJ111" s="277"/>
      <c r="AK111" s="277"/>
      <c r="AL111" s="277"/>
      <c r="AM111" s="277"/>
      <c r="AN111" s="277"/>
      <c r="AO111" s="277"/>
      <c r="AP111" s="277"/>
      <c r="AQ111" s="277"/>
      <c r="AR111" s="277"/>
      <c r="AS111" s="277"/>
      <c r="AT111" s="277"/>
      <c r="AU111" s="277"/>
      <c r="AV111" s="277"/>
      <c r="AW111" s="277"/>
      <c r="AX111" s="277"/>
      <c r="AY111" s="277"/>
    </row>
    <row r="112" spans="15:51" ht="16.5" customHeight="1" x14ac:dyDescent="0.55000000000000004">
      <c r="O112" s="285"/>
      <c r="P112" s="285">
        <v>3</v>
      </c>
      <c r="Q112" s="284">
        <f t="shared" si="8"/>
        <v>119.51695650186974</v>
      </c>
      <c r="R112" s="277"/>
      <c r="S112" s="277"/>
      <c r="T112" s="277"/>
      <c r="U112" s="277"/>
      <c r="V112" s="277"/>
      <c r="W112" s="277"/>
      <c r="X112" s="277"/>
      <c r="Y112" s="277"/>
      <c r="Z112" s="277"/>
      <c r="AA112" s="277"/>
      <c r="AB112" s="277"/>
      <c r="AC112" s="277"/>
      <c r="AD112" s="277"/>
      <c r="AE112" s="277"/>
      <c r="AF112" s="277"/>
      <c r="AG112" s="277"/>
      <c r="AH112" s="277"/>
      <c r="AI112" s="277"/>
      <c r="AJ112" s="277"/>
      <c r="AK112" s="277"/>
      <c r="AL112" s="277"/>
      <c r="AM112" s="277"/>
      <c r="AN112" s="277"/>
      <c r="AO112" s="277"/>
      <c r="AP112" s="277"/>
      <c r="AQ112" s="277"/>
      <c r="AR112" s="277"/>
      <c r="AS112" s="277"/>
      <c r="AT112" s="277"/>
      <c r="AU112" s="277"/>
      <c r="AV112" s="277"/>
      <c r="AW112" s="277"/>
      <c r="AX112" s="277"/>
      <c r="AY112" s="277"/>
    </row>
    <row r="113" spans="15:51" ht="16.5" customHeight="1" x14ac:dyDescent="0.55000000000000004">
      <c r="O113" s="285"/>
      <c r="P113" s="285">
        <v>4</v>
      </c>
      <c r="Q113" s="284">
        <f t="shared" si="8"/>
        <v>94.86069651976085</v>
      </c>
      <c r="R113" s="277"/>
      <c r="S113" s="277"/>
      <c r="T113" s="277"/>
      <c r="U113" s="277"/>
      <c r="V113" s="277"/>
      <c r="W113" s="277"/>
      <c r="X113" s="277"/>
      <c r="Y113" s="277"/>
      <c r="Z113" s="277"/>
      <c r="AA113" s="277"/>
      <c r="AB113" s="277"/>
      <c r="AC113" s="277"/>
      <c r="AD113" s="277"/>
      <c r="AE113" s="277"/>
      <c r="AF113" s="277"/>
      <c r="AG113" s="277"/>
      <c r="AH113" s="277"/>
      <c r="AI113" s="277"/>
      <c r="AJ113" s="277"/>
      <c r="AK113" s="277"/>
      <c r="AL113" s="277"/>
      <c r="AM113" s="277"/>
      <c r="AN113" s="277"/>
      <c r="AO113" s="277"/>
      <c r="AP113" s="277"/>
      <c r="AQ113" s="277"/>
      <c r="AR113" s="277"/>
      <c r="AS113" s="277"/>
      <c r="AT113" s="277"/>
      <c r="AU113" s="277"/>
      <c r="AV113" s="277"/>
      <c r="AW113" s="277"/>
      <c r="AX113" s="277"/>
      <c r="AY113" s="277"/>
    </row>
    <row r="114" spans="15:51" ht="16.5" customHeight="1" x14ac:dyDescent="0.55000000000000004">
      <c r="O114" s="285"/>
      <c r="P114" s="285">
        <v>5</v>
      </c>
      <c r="Q114" s="284">
        <f t="shared" si="8"/>
        <v>88.850044575275817</v>
      </c>
      <c r="R114" s="277"/>
      <c r="S114" s="277"/>
      <c r="T114" s="277"/>
      <c r="U114" s="277"/>
      <c r="V114" s="277"/>
      <c r="W114" s="277"/>
      <c r="X114" s="277"/>
      <c r="Y114" s="277"/>
      <c r="Z114" s="277"/>
      <c r="AA114" s="277"/>
      <c r="AB114" s="277"/>
      <c r="AC114" s="277"/>
      <c r="AD114" s="277"/>
      <c r="AE114" s="277"/>
      <c r="AF114" s="277"/>
      <c r="AG114" s="277"/>
      <c r="AH114" s="277"/>
      <c r="AI114" s="277"/>
      <c r="AJ114" s="277"/>
      <c r="AK114" s="277"/>
      <c r="AL114" s="277"/>
      <c r="AM114" s="277"/>
      <c r="AN114" s="277"/>
      <c r="AO114" s="277"/>
      <c r="AP114" s="277"/>
      <c r="AQ114" s="277"/>
      <c r="AR114" s="277"/>
      <c r="AS114" s="277"/>
      <c r="AT114" s="277"/>
      <c r="AU114" s="277"/>
      <c r="AV114" s="277"/>
      <c r="AW114" s="277"/>
      <c r="AX114" s="277"/>
      <c r="AY114" s="277"/>
    </row>
    <row r="115" spans="15:51" ht="16.5" customHeight="1" x14ac:dyDescent="0.55000000000000004">
      <c r="O115" s="285"/>
      <c r="P115" s="285">
        <v>6</v>
      </c>
      <c r="Q115" s="284">
        <f t="shared" si="8"/>
        <v>104.00281486967498</v>
      </c>
      <c r="R115" s="277"/>
      <c r="S115" s="277"/>
      <c r="T115" s="277"/>
      <c r="U115" s="277"/>
      <c r="V115" s="277"/>
      <c r="W115" s="277"/>
      <c r="X115" s="277"/>
      <c r="Y115" s="277"/>
      <c r="Z115" s="277"/>
      <c r="AA115" s="277"/>
      <c r="AB115" s="277"/>
      <c r="AC115" s="277"/>
      <c r="AD115" s="277"/>
      <c r="AE115" s="277"/>
      <c r="AF115" s="277"/>
      <c r="AG115" s="277"/>
      <c r="AH115" s="277"/>
      <c r="AI115" s="277"/>
      <c r="AJ115" s="277"/>
      <c r="AK115" s="277"/>
      <c r="AL115" s="277"/>
      <c r="AM115" s="277"/>
      <c r="AN115" s="277"/>
      <c r="AO115" s="277"/>
      <c r="AP115" s="277"/>
      <c r="AQ115" s="277"/>
      <c r="AR115" s="277"/>
      <c r="AS115" s="277"/>
      <c r="AT115" s="277"/>
      <c r="AU115" s="277"/>
      <c r="AV115" s="277"/>
      <c r="AW115" s="277"/>
      <c r="AX115" s="277"/>
      <c r="AY115" s="277"/>
    </row>
    <row r="116" spans="15:51" ht="16.5" customHeight="1" x14ac:dyDescent="0.55000000000000004">
      <c r="O116" s="285"/>
      <c r="P116" s="285">
        <v>7</v>
      </c>
      <c r="Q116" s="284">
        <f t="shared" si="8"/>
        <v>106.77737970690487</v>
      </c>
      <c r="R116" s="277"/>
      <c r="S116" s="277"/>
      <c r="T116" s="277"/>
      <c r="U116" s="277"/>
      <c r="V116" s="277"/>
      <c r="W116" s="277"/>
      <c r="X116" s="277"/>
      <c r="Y116" s="277"/>
      <c r="Z116" s="277"/>
      <c r="AA116" s="277"/>
      <c r="AB116" s="277"/>
      <c r="AC116" s="277"/>
      <c r="AD116" s="277"/>
      <c r="AE116" s="277"/>
      <c r="AF116" s="277"/>
      <c r="AG116" s="277"/>
      <c r="AH116" s="277"/>
      <c r="AI116" s="277"/>
      <c r="AJ116" s="277"/>
      <c r="AK116" s="277"/>
      <c r="AL116" s="277"/>
      <c r="AM116" s="277"/>
      <c r="AN116" s="277"/>
      <c r="AO116" s="277"/>
      <c r="AP116" s="277"/>
      <c r="AQ116" s="277"/>
      <c r="AR116" s="277"/>
      <c r="AS116" s="277"/>
      <c r="AT116" s="277"/>
      <c r="AU116" s="277"/>
      <c r="AV116" s="277"/>
      <c r="AW116" s="277"/>
      <c r="AX116" s="277"/>
      <c r="AY116" s="277"/>
    </row>
    <row r="117" spans="15:51" ht="16.5" customHeight="1" x14ac:dyDescent="0.55000000000000004">
      <c r="O117" s="285"/>
      <c r="P117" s="285">
        <v>8</v>
      </c>
      <c r="Q117" s="284">
        <f t="shared" si="8"/>
        <v>76.075727140790136</v>
      </c>
      <c r="R117" s="277"/>
      <c r="S117" s="277"/>
      <c r="T117" s="277"/>
      <c r="U117" s="277"/>
      <c r="V117" s="277"/>
      <c r="W117" s="277"/>
      <c r="X117" s="277"/>
      <c r="Y117" s="277"/>
      <c r="Z117" s="277"/>
      <c r="AA117" s="277"/>
      <c r="AB117" s="277"/>
      <c r="AC117" s="277"/>
      <c r="AD117" s="277"/>
      <c r="AE117" s="277"/>
      <c r="AF117" s="277"/>
      <c r="AG117" s="277"/>
      <c r="AH117" s="277"/>
      <c r="AI117" s="277"/>
      <c r="AJ117" s="277"/>
      <c r="AK117" s="277"/>
      <c r="AL117" s="277"/>
      <c r="AM117" s="277"/>
      <c r="AN117" s="277"/>
      <c r="AO117" s="277"/>
      <c r="AP117" s="277"/>
      <c r="AQ117" s="277"/>
      <c r="AR117" s="277"/>
      <c r="AS117" s="277"/>
      <c r="AT117" s="277"/>
      <c r="AU117" s="277"/>
      <c r="AV117" s="277"/>
      <c r="AW117" s="277"/>
      <c r="AX117" s="277"/>
      <c r="AY117" s="277"/>
    </row>
    <row r="118" spans="15:51" ht="16.5" customHeight="1" x14ac:dyDescent="0.55000000000000004">
      <c r="O118" s="285"/>
      <c r="P118" s="285">
        <v>9</v>
      </c>
      <c r="Q118" s="284">
        <f t="shared" si="8"/>
        <v>106.75629885812988</v>
      </c>
      <c r="R118" s="277"/>
      <c r="S118" s="277"/>
      <c r="T118" s="277"/>
      <c r="U118" s="277"/>
      <c r="V118" s="277"/>
      <c r="W118" s="277"/>
      <c r="X118" s="277"/>
      <c r="Y118" s="277"/>
      <c r="Z118" s="277"/>
      <c r="AA118" s="277"/>
      <c r="AB118" s="277"/>
      <c r="AC118" s="277"/>
      <c r="AD118" s="277"/>
      <c r="AE118" s="277"/>
      <c r="AF118" s="277"/>
      <c r="AG118" s="277"/>
      <c r="AH118" s="277"/>
      <c r="AI118" s="277"/>
      <c r="AJ118" s="277"/>
      <c r="AK118" s="277"/>
      <c r="AL118" s="277"/>
      <c r="AM118" s="277"/>
      <c r="AN118" s="277"/>
      <c r="AO118" s="277"/>
      <c r="AP118" s="277"/>
      <c r="AQ118" s="277"/>
      <c r="AR118" s="277"/>
      <c r="AS118" s="277"/>
      <c r="AT118" s="277"/>
      <c r="AU118" s="277"/>
      <c r="AV118" s="277"/>
      <c r="AW118" s="277"/>
      <c r="AX118" s="277"/>
      <c r="AY118" s="277"/>
    </row>
    <row r="119" spans="15:51" ht="16.5" customHeight="1" x14ac:dyDescent="0.55000000000000004">
      <c r="O119" s="285"/>
      <c r="P119" s="285">
        <v>10</v>
      </c>
      <c r="Q119" s="284">
        <f t="shared" si="8"/>
        <v>103.01775170291083</v>
      </c>
      <c r="R119" s="277"/>
      <c r="S119" s="277"/>
      <c r="T119" s="277"/>
      <c r="U119" s="277"/>
      <c r="V119" s="277"/>
      <c r="W119" s="277"/>
      <c r="X119" s="277"/>
      <c r="Y119" s="277"/>
      <c r="Z119" s="277"/>
      <c r="AA119" s="277"/>
      <c r="AB119" s="277"/>
      <c r="AC119" s="277"/>
      <c r="AD119" s="277"/>
      <c r="AE119" s="277"/>
      <c r="AF119" s="277"/>
      <c r="AG119" s="277"/>
      <c r="AH119" s="277"/>
      <c r="AI119" s="277"/>
      <c r="AJ119" s="277"/>
      <c r="AK119" s="277"/>
      <c r="AL119" s="277"/>
      <c r="AM119" s="277"/>
      <c r="AN119" s="277"/>
      <c r="AO119" s="277"/>
      <c r="AP119" s="277"/>
      <c r="AQ119" s="277"/>
      <c r="AR119" s="277"/>
      <c r="AS119" s="277"/>
      <c r="AT119" s="277"/>
      <c r="AU119" s="277"/>
      <c r="AV119" s="277"/>
      <c r="AW119" s="277"/>
      <c r="AX119" s="277"/>
      <c r="AY119" s="277"/>
    </row>
    <row r="120" spans="15:51" ht="16.5" customHeight="1" x14ac:dyDescent="0.55000000000000004">
      <c r="O120" s="285"/>
      <c r="P120" s="285">
        <v>11</v>
      </c>
      <c r="Q120" s="284">
        <f t="shared" si="8"/>
        <v>103.85870855902789</v>
      </c>
      <c r="R120" s="277"/>
      <c r="S120" s="277"/>
      <c r="T120" s="277"/>
      <c r="U120" s="277"/>
      <c r="V120" s="277"/>
      <c r="W120" s="277"/>
      <c r="X120" s="277"/>
      <c r="Y120" s="277"/>
      <c r="Z120" s="277"/>
      <c r="AA120" s="277"/>
      <c r="AB120" s="277"/>
      <c r="AC120" s="277"/>
      <c r="AD120" s="277"/>
      <c r="AE120" s="277"/>
      <c r="AF120" s="277"/>
      <c r="AG120" s="277"/>
      <c r="AH120" s="277"/>
      <c r="AI120" s="277"/>
      <c r="AJ120" s="277"/>
      <c r="AK120" s="277"/>
      <c r="AL120" s="277"/>
      <c r="AM120" s="277"/>
      <c r="AN120" s="277"/>
      <c r="AO120" s="277"/>
      <c r="AP120" s="277"/>
      <c r="AQ120" s="277"/>
      <c r="AR120" s="277"/>
      <c r="AS120" s="277"/>
      <c r="AT120" s="277"/>
      <c r="AU120" s="277"/>
      <c r="AV120" s="277"/>
      <c r="AW120" s="277"/>
      <c r="AX120" s="277"/>
      <c r="AY120" s="277"/>
    </row>
    <row r="121" spans="15:51" ht="16.5" customHeight="1" thickBot="1" x14ac:dyDescent="0.6">
      <c r="O121" s="286"/>
      <c r="P121" s="286">
        <v>12</v>
      </c>
      <c r="Q121" s="287">
        <f t="shared" si="8"/>
        <v>93.492887836348444</v>
      </c>
      <c r="R121" s="277"/>
      <c r="S121" s="277"/>
      <c r="T121" s="277"/>
      <c r="U121" s="277"/>
      <c r="V121" s="277"/>
      <c r="W121" s="277"/>
      <c r="X121" s="277"/>
      <c r="Y121" s="277"/>
      <c r="Z121" s="277"/>
      <c r="AA121" s="277"/>
      <c r="AB121" s="277"/>
      <c r="AC121" s="277"/>
      <c r="AD121" s="277"/>
      <c r="AE121" s="277"/>
      <c r="AF121" s="277"/>
      <c r="AG121" s="277"/>
      <c r="AH121" s="277"/>
      <c r="AI121" s="277"/>
      <c r="AJ121" s="277"/>
      <c r="AK121" s="277"/>
      <c r="AL121" s="277"/>
      <c r="AM121" s="277"/>
      <c r="AN121" s="277"/>
      <c r="AO121" s="277"/>
      <c r="AP121" s="277"/>
      <c r="AQ121" s="277"/>
      <c r="AR121" s="277"/>
      <c r="AS121" s="277"/>
      <c r="AT121" s="277"/>
      <c r="AU121" s="277"/>
      <c r="AV121" s="277"/>
      <c r="AW121" s="277"/>
      <c r="AX121" s="277"/>
      <c r="AY121" s="277"/>
    </row>
    <row r="122" spans="15:51" ht="16.5" customHeight="1" x14ac:dyDescent="0.55000000000000004">
      <c r="O122" s="283">
        <v>2000</v>
      </c>
      <c r="P122" s="283">
        <v>1</v>
      </c>
      <c r="Q122" s="288">
        <f t="shared" ref="Q122:Q133" si="9">AA2</f>
        <v>92.534111838561088</v>
      </c>
      <c r="R122" s="277"/>
      <c r="S122" s="277"/>
      <c r="T122" s="277"/>
      <c r="U122" s="277"/>
      <c r="V122" s="277"/>
      <c r="W122" s="277"/>
      <c r="X122" s="277"/>
      <c r="Y122" s="277"/>
      <c r="Z122" s="277"/>
      <c r="AA122" s="277"/>
      <c r="AB122" s="277"/>
      <c r="AC122" s="277"/>
      <c r="AD122" s="277"/>
      <c r="AE122" s="277"/>
      <c r="AF122" s="277"/>
      <c r="AG122" s="277"/>
      <c r="AH122" s="277"/>
      <c r="AI122" s="277"/>
      <c r="AJ122" s="277"/>
      <c r="AK122" s="277"/>
      <c r="AL122" s="277"/>
      <c r="AM122" s="277"/>
      <c r="AN122" s="277"/>
      <c r="AO122" s="277"/>
      <c r="AP122" s="277"/>
      <c r="AQ122" s="277"/>
      <c r="AR122" s="277"/>
      <c r="AS122" s="277"/>
      <c r="AT122" s="277"/>
      <c r="AU122" s="277"/>
      <c r="AV122" s="277"/>
      <c r="AW122" s="277"/>
      <c r="AX122" s="277"/>
      <c r="AY122" s="277"/>
    </row>
    <row r="123" spans="15:51" ht="16.5" customHeight="1" x14ac:dyDescent="0.55000000000000004">
      <c r="O123" s="285"/>
      <c r="P123" s="285">
        <v>2</v>
      </c>
      <c r="Q123" s="284">
        <f t="shared" si="9"/>
        <v>107.79118680779095</v>
      </c>
      <c r="R123" s="277"/>
      <c r="S123" s="277"/>
      <c r="T123" s="277"/>
      <c r="U123" s="277"/>
      <c r="V123" s="277"/>
      <c r="W123" s="277"/>
      <c r="X123" s="277"/>
      <c r="Y123" s="277"/>
      <c r="Z123" s="277"/>
      <c r="AA123" s="277"/>
      <c r="AB123" s="277"/>
      <c r="AC123" s="277"/>
      <c r="AD123" s="277"/>
      <c r="AE123" s="277"/>
      <c r="AF123" s="277"/>
      <c r="AG123" s="277"/>
      <c r="AH123" s="277"/>
      <c r="AI123" s="277"/>
      <c r="AJ123" s="277"/>
      <c r="AK123" s="277"/>
      <c r="AL123" s="277"/>
      <c r="AM123" s="277"/>
      <c r="AN123" s="277"/>
      <c r="AO123" s="277"/>
      <c r="AP123" s="277"/>
      <c r="AQ123" s="277"/>
      <c r="AR123" s="277"/>
      <c r="AS123" s="277"/>
      <c r="AT123" s="277"/>
      <c r="AU123" s="277"/>
      <c r="AV123" s="277"/>
      <c r="AW123" s="277"/>
      <c r="AX123" s="277"/>
      <c r="AY123" s="277"/>
    </row>
    <row r="124" spans="15:51" ht="16.5" customHeight="1" x14ac:dyDescent="0.55000000000000004">
      <c r="O124" s="285"/>
      <c r="P124" s="285">
        <v>3</v>
      </c>
      <c r="Q124" s="284">
        <f t="shared" si="9"/>
        <v>119.69653614003003</v>
      </c>
      <c r="R124" s="277"/>
      <c r="S124" s="277"/>
      <c r="T124" s="277"/>
      <c r="U124" s="277"/>
      <c r="V124" s="277"/>
      <c r="W124" s="277"/>
      <c r="X124" s="277"/>
      <c r="Y124" s="277"/>
      <c r="Z124" s="277"/>
      <c r="AA124" s="277"/>
      <c r="AB124" s="277"/>
      <c r="AC124" s="277"/>
      <c r="AD124" s="277"/>
      <c r="AE124" s="277"/>
      <c r="AF124" s="277"/>
      <c r="AG124" s="277"/>
      <c r="AH124" s="277"/>
      <c r="AI124" s="277"/>
      <c r="AJ124" s="277"/>
      <c r="AK124" s="277"/>
      <c r="AL124" s="277"/>
      <c r="AM124" s="277"/>
      <c r="AN124" s="277"/>
      <c r="AO124" s="277"/>
      <c r="AP124" s="277"/>
      <c r="AQ124" s="277"/>
      <c r="AR124" s="277"/>
      <c r="AS124" s="277"/>
      <c r="AT124" s="277"/>
      <c r="AU124" s="277"/>
      <c r="AV124" s="277"/>
      <c r="AW124" s="277"/>
      <c r="AX124" s="277"/>
      <c r="AY124" s="277"/>
    </row>
    <row r="125" spans="15:51" ht="16.5" customHeight="1" x14ac:dyDescent="0.55000000000000004">
      <c r="O125" s="285"/>
      <c r="P125" s="285">
        <v>4</v>
      </c>
      <c r="Q125" s="284">
        <f t="shared" si="9"/>
        <v>94.093127005487304</v>
      </c>
      <c r="R125" s="277"/>
      <c r="S125" s="277"/>
      <c r="T125" s="277"/>
      <c r="U125" s="277"/>
      <c r="V125" s="277"/>
      <c r="W125" s="277"/>
      <c r="X125" s="277"/>
      <c r="Y125" s="277"/>
      <c r="Z125" s="277"/>
      <c r="AA125" s="277"/>
      <c r="AB125" s="277"/>
      <c r="AC125" s="277"/>
      <c r="AD125" s="277"/>
      <c r="AE125" s="277"/>
      <c r="AF125" s="277"/>
      <c r="AG125" s="277"/>
      <c r="AH125" s="277"/>
      <c r="AI125" s="277"/>
      <c r="AJ125" s="277"/>
      <c r="AK125" s="277"/>
      <c r="AL125" s="277"/>
      <c r="AM125" s="277"/>
      <c r="AN125" s="277"/>
      <c r="AO125" s="277"/>
      <c r="AP125" s="277"/>
      <c r="AQ125" s="277"/>
      <c r="AR125" s="277"/>
      <c r="AS125" s="277"/>
      <c r="AT125" s="277"/>
      <c r="AU125" s="277"/>
      <c r="AV125" s="277"/>
      <c r="AW125" s="277"/>
      <c r="AX125" s="277"/>
      <c r="AY125" s="277"/>
    </row>
    <row r="126" spans="15:51" ht="16.5" customHeight="1" x14ac:dyDescent="0.55000000000000004">
      <c r="O126" s="285"/>
      <c r="P126" s="285">
        <v>5</v>
      </c>
      <c r="Q126" s="284">
        <f t="shared" si="9"/>
        <v>88.618240702807</v>
      </c>
      <c r="R126" s="277"/>
      <c r="S126" s="277"/>
      <c r="T126" s="277"/>
      <c r="U126" s="277"/>
      <c r="V126" s="277"/>
      <c r="W126" s="277"/>
      <c r="X126" s="277"/>
      <c r="Y126" s="277"/>
      <c r="Z126" s="277"/>
      <c r="AA126" s="277"/>
      <c r="AB126" s="277"/>
      <c r="AC126" s="277"/>
      <c r="AD126" s="277"/>
      <c r="AE126" s="277"/>
      <c r="AF126" s="277"/>
      <c r="AG126" s="277"/>
      <c r="AH126" s="277"/>
      <c r="AI126" s="277"/>
      <c r="AJ126" s="277"/>
      <c r="AK126" s="277"/>
      <c r="AL126" s="277"/>
      <c r="AM126" s="277"/>
      <c r="AN126" s="277"/>
      <c r="AO126" s="277"/>
      <c r="AP126" s="277"/>
      <c r="AQ126" s="277"/>
      <c r="AR126" s="277"/>
      <c r="AS126" s="277"/>
      <c r="AT126" s="277"/>
      <c r="AU126" s="277"/>
      <c r="AV126" s="277"/>
      <c r="AW126" s="277"/>
      <c r="AX126" s="277"/>
      <c r="AY126" s="277"/>
    </row>
    <row r="127" spans="15:51" ht="16.5" customHeight="1" x14ac:dyDescent="0.55000000000000004">
      <c r="O127" s="285"/>
      <c r="P127" s="285">
        <v>6</v>
      </c>
      <c r="Q127" s="284">
        <f t="shared" si="9"/>
        <v>104.75981472500544</v>
      </c>
      <c r="R127" s="277"/>
      <c r="S127" s="277"/>
      <c r="T127" s="277"/>
      <c r="U127" s="277"/>
      <c r="V127" s="277"/>
      <c r="W127" s="277"/>
      <c r="X127" s="277"/>
      <c r="Y127" s="277"/>
      <c r="Z127" s="277"/>
      <c r="AA127" s="277"/>
      <c r="AB127" s="277"/>
      <c r="AC127" s="277"/>
      <c r="AD127" s="277"/>
      <c r="AE127" s="277"/>
      <c r="AF127" s="277"/>
      <c r="AG127" s="277"/>
      <c r="AH127" s="277"/>
      <c r="AI127" s="277"/>
      <c r="AJ127" s="277"/>
      <c r="AK127" s="277"/>
      <c r="AL127" s="277"/>
      <c r="AM127" s="277"/>
      <c r="AN127" s="277"/>
      <c r="AO127" s="277"/>
      <c r="AP127" s="277"/>
      <c r="AQ127" s="277"/>
      <c r="AR127" s="277"/>
      <c r="AS127" s="277"/>
      <c r="AT127" s="277"/>
      <c r="AU127" s="277"/>
      <c r="AV127" s="277"/>
      <c r="AW127" s="277"/>
      <c r="AX127" s="277"/>
      <c r="AY127" s="277"/>
    </row>
    <row r="128" spans="15:51" ht="16.5" customHeight="1" x14ac:dyDescent="0.55000000000000004">
      <c r="O128" s="285"/>
      <c r="P128" s="285">
        <v>7</v>
      </c>
      <c r="Q128" s="284">
        <f t="shared" si="9"/>
        <v>105.83879627006435</v>
      </c>
      <c r="R128" s="277"/>
      <c r="S128" s="277"/>
      <c r="T128" s="277"/>
      <c r="U128" s="277"/>
      <c r="V128" s="277"/>
      <c r="W128" s="277"/>
      <c r="X128" s="277"/>
      <c r="Y128" s="277"/>
      <c r="Z128" s="277"/>
      <c r="AA128" s="277"/>
      <c r="AB128" s="277"/>
      <c r="AC128" s="277"/>
      <c r="AD128" s="277"/>
      <c r="AE128" s="277"/>
      <c r="AF128" s="277"/>
      <c r="AG128" s="277"/>
      <c r="AH128" s="277"/>
      <c r="AI128" s="277"/>
      <c r="AJ128" s="277"/>
      <c r="AK128" s="277"/>
      <c r="AL128" s="277"/>
      <c r="AM128" s="277"/>
      <c r="AN128" s="277"/>
      <c r="AO128" s="277"/>
      <c r="AP128" s="277"/>
      <c r="AQ128" s="277"/>
      <c r="AR128" s="277"/>
      <c r="AS128" s="277"/>
      <c r="AT128" s="277"/>
      <c r="AU128" s="277"/>
      <c r="AV128" s="277"/>
      <c r="AW128" s="277"/>
      <c r="AX128" s="277"/>
      <c r="AY128" s="277"/>
    </row>
    <row r="129" spans="15:51" ht="16.5" customHeight="1" x14ac:dyDescent="0.55000000000000004">
      <c r="O129" s="285"/>
      <c r="P129" s="285">
        <v>8</v>
      </c>
      <c r="Q129" s="284">
        <f t="shared" si="9"/>
        <v>76.906959331146936</v>
      </c>
      <c r="R129" s="277"/>
      <c r="S129" s="277"/>
      <c r="T129" s="277"/>
      <c r="U129" s="277"/>
      <c r="V129" s="277"/>
      <c r="W129" s="277"/>
      <c r="X129" s="277"/>
      <c r="Y129" s="277"/>
      <c r="Z129" s="277"/>
      <c r="AA129" s="277"/>
      <c r="AB129" s="277"/>
      <c r="AC129" s="277"/>
      <c r="AD129" s="277"/>
      <c r="AE129" s="277"/>
      <c r="AF129" s="277"/>
      <c r="AG129" s="277"/>
      <c r="AH129" s="277"/>
      <c r="AI129" s="277"/>
      <c r="AJ129" s="277"/>
      <c r="AK129" s="277"/>
      <c r="AL129" s="277"/>
      <c r="AM129" s="277"/>
      <c r="AN129" s="277"/>
      <c r="AO129" s="277"/>
      <c r="AP129" s="277"/>
      <c r="AQ129" s="277"/>
      <c r="AR129" s="277"/>
      <c r="AS129" s="277"/>
      <c r="AT129" s="277"/>
      <c r="AU129" s="277"/>
      <c r="AV129" s="277"/>
      <c r="AW129" s="277"/>
      <c r="AX129" s="277"/>
      <c r="AY129" s="277"/>
    </row>
    <row r="130" spans="15:51" ht="16.5" customHeight="1" x14ac:dyDescent="0.55000000000000004">
      <c r="O130" s="285"/>
      <c r="P130" s="285">
        <v>9</v>
      </c>
      <c r="Q130" s="284">
        <f t="shared" si="9"/>
        <v>106.09867806921694</v>
      </c>
      <c r="R130" s="277"/>
      <c r="S130" s="277"/>
      <c r="T130" s="277"/>
      <c r="U130" s="277"/>
      <c r="V130" s="277"/>
      <c r="W130" s="277"/>
      <c r="X130" s="277"/>
      <c r="Y130" s="277"/>
      <c r="Z130" s="277"/>
      <c r="AA130" s="277"/>
      <c r="AB130" s="277"/>
      <c r="AC130" s="277"/>
      <c r="AD130" s="277"/>
      <c r="AE130" s="277"/>
      <c r="AF130" s="277"/>
      <c r="AG130" s="277"/>
      <c r="AH130" s="277"/>
      <c r="AI130" s="277"/>
      <c r="AJ130" s="277"/>
      <c r="AK130" s="277"/>
      <c r="AL130" s="277"/>
      <c r="AM130" s="277"/>
      <c r="AN130" s="277"/>
      <c r="AO130" s="277"/>
      <c r="AP130" s="277"/>
      <c r="AQ130" s="277"/>
      <c r="AR130" s="277"/>
      <c r="AS130" s="277"/>
      <c r="AT130" s="277"/>
      <c r="AU130" s="277"/>
      <c r="AV130" s="277"/>
      <c r="AW130" s="277"/>
      <c r="AX130" s="277"/>
      <c r="AY130" s="277"/>
    </row>
    <row r="131" spans="15:51" ht="16.5" customHeight="1" x14ac:dyDescent="0.55000000000000004">
      <c r="O131" s="285"/>
      <c r="P131" s="285">
        <v>10</v>
      </c>
      <c r="Q131" s="284">
        <f t="shared" si="9"/>
        <v>104.28270200258034</v>
      </c>
      <c r="R131" s="277"/>
      <c r="S131" s="277"/>
      <c r="T131" s="277"/>
      <c r="U131" s="277"/>
      <c r="V131" s="277"/>
      <c r="W131" s="277"/>
      <c r="X131" s="277"/>
      <c r="Y131" s="277"/>
      <c r="Z131" s="277"/>
      <c r="AA131" s="277"/>
      <c r="AB131" s="277"/>
      <c r="AC131" s="277"/>
      <c r="AD131" s="277"/>
      <c r="AE131" s="277"/>
      <c r="AF131" s="277"/>
      <c r="AG131" s="277"/>
      <c r="AH131" s="277"/>
      <c r="AI131" s="277"/>
      <c r="AJ131" s="277"/>
      <c r="AK131" s="277"/>
      <c r="AL131" s="277"/>
      <c r="AM131" s="277"/>
      <c r="AN131" s="277"/>
      <c r="AO131" s="277"/>
      <c r="AP131" s="277"/>
      <c r="AQ131" s="277"/>
      <c r="AR131" s="277"/>
      <c r="AS131" s="277"/>
      <c r="AT131" s="277"/>
      <c r="AU131" s="277"/>
      <c r="AV131" s="277"/>
      <c r="AW131" s="277"/>
      <c r="AX131" s="277"/>
      <c r="AY131" s="277"/>
    </row>
    <row r="132" spans="15:51" ht="16.5" customHeight="1" x14ac:dyDescent="0.55000000000000004">
      <c r="O132" s="285"/>
      <c r="P132" s="285">
        <v>11</v>
      </c>
      <c r="Q132" s="284">
        <f t="shared" si="9"/>
        <v>104.83577655850827</v>
      </c>
      <c r="R132" s="277"/>
      <c r="S132" s="277"/>
      <c r="T132" s="277"/>
      <c r="U132" s="277"/>
      <c r="V132" s="277"/>
      <c r="W132" s="277"/>
      <c r="X132" s="277"/>
      <c r="Y132" s="277"/>
      <c r="Z132" s="277"/>
      <c r="AA132" s="277"/>
      <c r="AB132" s="277"/>
      <c r="AC132" s="277"/>
      <c r="AD132" s="277"/>
      <c r="AE132" s="277"/>
      <c r="AF132" s="277"/>
      <c r="AG132" s="277"/>
      <c r="AH132" s="277"/>
      <c r="AI132" s="277"/>
      <c r="AJ132" s="277"/>
      <c r="AK132" s="277"/>
      <c r="AL132" s="277"/>
      <c r="AM132" s="277"/>
      <c r="AN132" s="277"/>
      <c r="AO132" s="277"/>
      <c r="AP132" s="277"/>
      <c r="AQ132" s="277"/>
      <c r="AR132" s="277"/>
      <c r="AS132" s="277"/>
      <c r="AT132" s="277"/>
      <c r="AU132" s="277"/>
      <c r="AV132" s="277"/>
      <c r="AW132" s="277"/>
      <c r="AX132" s="277"/>
      <c r="AY132" s="277"/>
    </row>
    <row r="133" spans="15:51" ht="16.5" customHeight="1" thickBot="1" x14ac:dyDescent="0.6">
      <c r="O133" s="286"/>
      <c r="P133" s="286">
        <v>12</v>
      </c>
      <c r="Q133" s="287">
        <f t="shared" si="9"/>
        <v>94.544070548801272</v>
      </c>
      <c r="R133" s="277"/>
      <c r="S133" s="277"/>
      <c r="T133" s="277"/>
      <c r="U133" s="277"/>
      <c r="V133" s="277"/>
      <c r="W133" s="277"/>
      <c r="X133" s="277"/>
      <c r="Y133" s="277"/>
      <c r="Z133" s="277"/>
      <c r="AA133" s="277"/>
      <c r="AB133" s="277"/>
      <c r="AC133" s="277"/>
      <c r="AD133" s="277"/>
      <c r="AE133" s="277"/>
      <c r="AF133" s="277"/>
      <c r="AG133" s="277"/>
      <c r="AH133" s="277"/>
      <c r="AI133" s="277"/>
      <c r="AJ133" s="277"/>
      <c r="AK133" s="277"/>
      <c r="AL133" s="277"/>
      <c r="AM133" s="277"/>
      <c r="AN133" s="277"/>
      <c r="AO133" s="277"/>
      <c r="AP133" s="277"/>
      <c r="AQ133" s="277"/>
      <c r="AR133" s="277"/>
      <c r="AS133" s="277"/>
      <c r="AT133" s="277"/>
      <c r="AU133" s="277"/>
      <c r="AV133" s="277"/>
      <c r="AW133" s="277"/>
      <c r="AX133" s="277"/>
      <c r="AY133" s="277"/>
    </row>
    <row r="134" spans="15:51" ht="16.5" customHeight="1" x14ac:dyDescent="0.55000000000000004">
      <c r="O134" s="283">
        <v>2001</v>
      </c>
      <c r="P134" s="283">
        <v>1</v>
      </c>
      <c r="Q134" s="288">
        <f t="shared" ref="Q134:Q145" si="10">AB2</f>
        <v>91.697560360398185</v>
      </c>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7"/>
      <c r="AV134" s="277"/>
      <c r="AW134" s="277"/>
      <c r="AX134" s="277"/>
      <c r="AY134" s="277"/>
    </row>
    <row r="135" spans="15:51" ht="16.5" customHeight="1" x14ac:dyDescent="0.55000000000000004">
      <c r="O135" s="285"/>
      <c r="P135" s="285">
        <v>2</v>
      </c>
      <c r="Q135" s="284">
        <f t="shared" si="10"/>
        <v>107.45076974018254</v>
      </c>
      <c r="R135" s="277"/>
      <c r="S135" s="277"/>
      <c r="T135" s="277"/>
      <c r="U135" s="277"/>
      <c r="V135" s="277"/>
      <c r="W135" s="277"/>
      <c r="X135" s="277"/>
      <c r="Y135" s="277"/>
      <c r="Z135" s="277"/>
      <c r="AA135" s="277"/>
      <c r="AB135" s="277"/>
      <c r="AC135" s="277"/>
      <c r="AD135" s="277"/>
      <c r="AE135" s="277"/>
      <c r="AF135" s="277"/>
      <c r="AG135" s="277"/>
      <c r="AH135" s="277"/>
      <c r="AI135" s="277"/>
      <c r="AJ135" s="277"/>
      <c r="AK135" s="277"/>
      <c r="AL135" s="277"/>
      <c r="AM135" s="277"/>
      <c r="AN135" s="277"/>
      <c r="AO135" s="277"/>
      <c r="AP135" s="277"/>
      <c r="AQ135" s="277"/>
      <c r="AR135" s="277"/>
      <c r="AS135" s="277"/>
      <c r="AT135" s="277"/>
      <c r="AU135" s="277"/>
      <c r="AV135" s="277"/>
      <c r="AW135" s="277"/>
      <c r="AX135" s="277"/>
      <c r="AY135" s="277"/>
    </row>
    <row r="136" spans="15:51" ht="16.5" customHeight="1" x14ac:dyDescent="0.55000000000000004">
      <c r="O136" s="285"/>
      <c r="P136" s="285">
        <v>3</v>
      </c>
      <c r="Q136" s="284">
        <f t="shared" si="10"/>
        <v>118.31188541681608</v>
      </c>
      <c r="R136" s="277"/>
      <c r="S136" s="277"/>
      <c r="T136" s="277"/>
      <c r="U136" s="277"/>
      <c r="V136" s="277"/>
      <c r="W136" s="277"/>
      <c r="X136" s="277"/>
      <c r="Y136" s="277"/>
      <c r="Z136" s="277"/>
      <c r="AA136" s="277"/>
      <c r="AB136" s="277"/>
      <c r="AC136" s="277"/>
      <c r="AD136" s="277"/>
      <c r="AE136" s="277"/>
      <c r="AF136" s="277"/>
      <c r="AG136" s="277"/>
      <c r="AH136" s="277"/>
      <c r="AI136" s="277"/>
      <c r="AJ136" s="277"/>
      <c r="AK136" s="277"/>
      <c r="AL136" s="277"/>
      <c r="AM136" s="277"/>
      <c r="AN136" s="277"/>
      <c r="AO136" s="277"/>
      <c r="AP136" s="277"/>
      <c r="AQ136" s="277"/>
      <c r="AR136" s="277"/>
      <c r="AS136" s="277"/>
      <c r="AT136" s="277"/>
      <c r="AU136" s="277"/>
      <c r="AV136" s="277"/>
      <c r="AW136" s="277"/>
      <c r="AX136" s="277"/>
      <c r="AY136" s="277"/>
    </row>
    <row r="137" spans="15:51" ht="16.5" customHeight="1" x14ac:dyDescent="0.55000000000000004">
      <c r="O137" s="285"/>
      <c r="P137" s="285">
        <v>4</v>
      </c>
      <c r="Q137" s="284">
        <f t="shared" si="10"/>
        <v>93.349205440262509</v>
      </c>
      <c r="R137" s="277"/>
      <c r="S137" s="277"/>
      <c r="T137" s="277"/>
      <c r="U137" s="277"/>
      <c r="V137" s="277"/>
      <c r="W137" s="277"/>
      <c r="X137" s="277"/>
      <c r="Y137" s="277"/>
      <c r="Z137" s="277"/>
      <c r="AA137" s="277"/>
      <c r="AB137" s="277"/>
      <c r="AC137" s="277"/>
      <c r="AD137" s="277"/>
      <c r="AE137" s="277"/>
      <c r="AF137" s="277"/>
      <c r="AG137" s="277"/>
      <c r="AH137" s="277"/>
      <c r="AI137" s="277"/>
      <c r="AJ137" s="277"/>
      <c r="AK137" s="277"/>
      <c r="AL137" s="277"/>
      <c r="AM137" s="277"/>
      <c r="AN137" s="277"/>
      <c r="AO137" s="277"/>
      <c r="AP137" s="277"/>
      <c r="AQ137" s="277"/>
      <c r="AR137" s="277"/>
      <c r="AS137" s="277"/>
      <c r="AT137" s="277"/>
      <c r="AU137" s="277"/>
      <c r="AV137" s="277"/>
      <c r="AW137" s="277"/>
      <c r="AX137" s="277"/>
      <c r="AY137" s="277"/>
    </row>
    <row r="138" spans="15:51" ht="16.5" customHeight="1" x14ac:dyDescent="0.55000000000000004">
      <c r="O138" s="285"/>
      <c r="P138" s="285">
        <v>5</v>
      </c>
      <c r="Q138" s="284">
        <f t="shared" si="10"/>
        <v>88.583878572799506</v>
      </c>
      <c r="R138" s="277"/>
      <c r="S138" s="277"/>
      <c r="T138" s="277"/>
      <c r="U138" s="277"/>
      <c r="V138" s="277"/>
      <c r="W138" s="277"/>
      <c r="X138" s="277"/>
      <c r="Y138" s="277"/>
      <c r="Z138" s="277"/>
      <c r="AA138" s="277"/>
      <c r="AB138" s="277"/>
      <c r="AC138" s="277"/>
      <c r="AD138" s="277"/>
      <c r="AE138" s="277"/>
      <c r="AF138" s="277"/>
      <c r="AG138" s="277"/>
      <c r="AH138" s="277"/>
      <c r="AI138" s="277"/>
      <c r="AJ138" s="277"/>
      <c r="AK138" s="277"/>
      <c r="AL138" s="277"/>
      <c r="AM138" s="277"/>
      <c r="AN138" s="277"/>
      <c r="AO138" s="277"/>
      <c r="AP138" s="277"/>
      <c r="AQ138" s="277"/>
      <c r="AR138" s="277"/>
      <c r="AS138" s="277"/>
      <c r="AT138" s="277"/>
      <c r="AU138" s="277"/>
      <c r="AV138" s="277"/>
      <c r="AW138" s="277"/>
      <c r="AX138" s="277"/>
      <c r="AY138" s="277"/>
    </row>
    <row r="139" spans="15:51" ht="16.5" customHeight="1" x14ac:dyDescent="0.55000000000000004">
      <c r="O139" s="285"/>
      <c r="P139" s="285">
        <v>6</v>
      </c>
      <c r="Q139" s="284">
        <f t="shared" si="10"/>
        <v>105.32217130596553</v>
      </c>
      <c r="R139" s="277"/>
      <c r="S139" s="277"/>
      <c r="T139" s="277"/>
      <c r="U139" s="277"/>
      <c r="V139" s="277"/>
      <c r="W139" s="277"/>
      <c r="X139" s="277"/>
      <c r="Y139" s="277"/>
      <c r="Z139" s="277"/>
      <c r="AA139" s="277"/>
      <c r="AB139" s="277"/>
      <c r="AC139" s="277"/>
      <c r="AD139" s="277"/>
      <c r="AE139" s="277"/>
      <c r="AF139" s="277"/>
      <c r="AG139" s="277"/>
      <c r="AH139" s="277"/>
      <c r="AI139" s="277"/>
      <c r="AJ139" s="277"/>
      <c r="AK139" s="277"/>
      <c r="AL139" s="277"/>
      <c r="AM139" s="277"/>
      <c r="AN139" s="277"/>
      <c r="AO139" s="277"/>
      <c r="AP139" s="277"/>
      <c r="AQ139" s="277"/>
      <c r="AR139" s="277"/>
      <c r="AS139" s="277"/>
      <c r="AT139" s="277"/>
      <c r="AU139" s="277"/>
      <c r="AV139" s="277"/>
      <c r="AW139" s="277"/>
      <c r="AX139" s="277"/>
      <c r="AY139" s="277"/>
    </row>
    <row r="140" spans="15:51" ht="16.5" customHeight="1" x14ac:dyDescent="0.55000000000000004">
      <c r="O140" s="285"/>
      <c r="P140" s="285">
        <v>7</v>
      </c>
      <c r="Q140" s="284">
        <f t="shared" si="10"/>
        <v>106.41647440615051</v>
      </c>
      <c r="R140" s="277"/>
      <c r="S140" s="277"/>
      <c r="T140" s="277"/>
      <c r="U140" s="277"/>
      <c r="V140" s="277"/>
      <c r="W140" s="277"/>
      <c r="X140" s="277"/>
      <c r="Y140" s="277"/>
      <c r="Z140" s="277"/>
      <c r="AA140" s="277"/>
      <c r="AB140" s="277"/>
      <c r="AC140" s="277"/>
      <c r="AD140" s="277"/>
      <c r="AE140" s="277"/>
      <c r="AF140" s="277"/>
      <c r="AG140" s="277"/>
      <c r="AH140" s="277"/>
      <c r="AI140" s="277"/>
      <c r="AJ140" s="277"/>
      <c r="AK140" s="277"/>
      <c r="AL140" s="277"/>
      <c r="AM140" s="277"/>
      <c r="AN140" s="277"/>
      <c r="AO140" s="277"/>
      <c r="AP140" s="277"/>
      <c r="AQ140" s="277"/>
      <c r="AR140" s="277"/>
      <c r="AS140" s="277"/>
      <c r="AT140" s="277"/>
      <c r="AU140" s="277"/>
      <c r="AV140" s="277"/>
      <c r="AW140" s="277"/>
      <c r="AX140" s="277"/>
      <c r="AY140" s="277"/>
    </row>
    <row r="141" spans="15:51" ht="16.5" customHeight="1" x14ac:dyDescent="0.55000000000000004">
      <c r="O141" s="285"/>
      <c r="P141" s="285">
        <v>8</v>
      </c>
      <c r="Q141" s="284">
        <f t="shared" si="10"/>
        <v>78.084665024261724</v>
      </c>
      <c r="R141" s="277"/>
      <c r="S141" s="277"/>
      <c r="T141" s="277"/>
      <c r="U141" s="277"/>
      <c r="V141" s="277"/>
      <c r="W141" s="277"/>
      <c r="X141" s="277"/>
      <c r="Y141" s="277"/>
      <c r="Z141" s="277"/>
      <c r="AA141" s="277"/>
      <c r="AB141" s="277"/>
      <c r="AC141" s="277"/>
      <c r="AD141" s="277"/>
      <c r="AE141" s="277"/>
      <c r="AF141" s="277"/>
      <c r="AG141" s="277"/>
      <c r="AH141" s="277"/>
      <c r="AI141" s="277"/>
      <c r="AJ141" s="277"/>
      <c r="AK141" s="277"/>
      <c r="AL141" s="277"/>
      <c r="AM141" s="277"/>
      <c r="AN141" s="277"/>
      <c r="AO141" s="277"/>
      <c r="AP141" s="277"/>
      <c r="AQ141" s="277"/>
      <c r="AR141" s="277"/>
      <c r="AS141" s="277"/>
      <c r="AT141" s="277"/>
      <c r="AU141" s="277"/>
      <c r="AV141" s="277"/>
      <c r="AW141" s="277"/>
      <c r="AX141" s="277"/>
      <c r="AY141" s="277"/>
    </row>
    <row r="142" spans="15:51" ht="16.5" customHeight="1" x14ac:dyDescent="0.55000000000000004">
      <c r="O142" s="285"/>
      <c r="P142" s="285">
        <v>9</v>
      </c>
      <c r="Q142" s="284">
        <f t="shared" si="10"/>
        <v>105.35713870091904</v>
      </c>
      <c r="R142" s="277"/>
      <c r="S142" s="277"/>
      <c r="T142" s="277"/>
      <c r="U142" s="277"/>
      <c r="V142" s="277"/>
      <c r="W142" s="277"/>
      <c r="X142" s="277"/>
      <c r="Y142" s="277"/>
      <c r="Z142" s="277"/>
      <c r="AA142" s="277"/>
      <c r="AB142" s="277"/>
      <c r="AC142" s="277"/>
      <c r="AD142" s="277"/>
      <c r="AE142" s="277"/>
      <c r="AF142" s="277"/>
      <c r="AG142" s="277"/>
      <c r="AH142" s="277"/>
      <c r="AI142" s="277"/>
      <c r="AJ142" s="277"/>
      <c r="AK142" s="277"/>
      <c r="AL142" s="277"/>
      <c r="AM142" s="277"/>
      <c r="AN142" s="277"/>
      <c r="AO142" s="277"/>
      <c r="AP142" s="277"/>
      <c r="AQ142" s="277"/>
      <c r="AR142" s="277"/>
      <c r="AS142" s="277"/>
      <c r="AT142" s="277"/>
      <c r="AU142" s="277"/>
      <c r="AV142" s="277"/>
      <c r="AW142" s="277"/>
      <c r="AX142" s="277"/>
      <c r="AY142" s="277"/>
    </row>
    <row r="143" spans="15:51" ht="16.5" customHeight="1" x14ac:dyDescent="0.55000000000000004">
      <c r="O143" s="285"/>
      <c r="P143" s="285">
        <v>10</v>
      </c>
      <c r="Q143" s="284">
        <f t="shared" si="10"/>
        <v>105.98780762440697</v>
      </c>
      <c r="R143" s="277"/>
      <c r="S143" s="277"/>
      <c r="T143" s="277"/>
      <c r="U143" s="277"/>
      <c r="V143" s="277"/>
      <c r="W143" s="277"/>
      <c r="X143" s="277"/>
      <c r="Y143" s="277"/>
      <c r="Z143" s="277"/>
      <c r="AA143" s="277"/>
      <c r="AB143" s="277"/>
      <c r="AC143" s="277"/>
      <c r="AD143" s="277"/>
      <c r="AE143" s="277"/>
      <c r="AF143" s="277"/>
      <c r="AG143" s="277"/>
      <c r="AH143" s="277"/>
      <c r="AI143" s="277"/>
      <c r="AJ143" s="277"/>
      <c r="AK143" s="277"/>
      <c r="AL143" s="277"/>
      <c r="AM143" s="277"/>
      <c r="AN143" s="277"/>
      <c r="AO143" s="277"/>
      <c r="AP143" s="277"/>
      <c r="AQ143" s="277"/>
      <c r="AR143" s="277"/>
      <c r="AS143" s="277"/>
      <c r="AT143" s="277"/>
      <c r="AU143" s="277"/>
      <c r="AV143" s="277"/>
      <c r="AW143" s="277"/>
      <c r="AX143" s="277"/>
      <c r="AY143" s="277"/>
    </row>
    <row r="144" spans="15:51" ht="16.5" customHeight="1" x14ac:dyDescent="0.55000000000000004">
      <c r="O144" s="285"/>
      <c r="P144" s="285">
        <v>11</v>
      </c>
      <c r="Q144" s="284">
        <f t="shared" si="10"/>
        <v>104.85029322893745</v>
      </c>
      <c r="R144" s="277"/>
      <c r="S144" s="277"/>
      <c r="T144" s="277"/>
      <c r="U144" s="277"/>
      <c r="V144" s="277"/>
      <c r="W144" s="277"/>
      <c r="X144" s="277"/>
      <c r="Y144" s="277"/>
      <c r="Z144" s="277"/>
      <c r="AA144" s="277"/>
      <c r="AB144" s="277"/>
      <c r="AC144" s="277"/>
      <c r="AD144" s="277"/>
      <c r="AE144" s="277"/>
      <c r="AF144" s="277"/>
      <c r="AG144" s="277"/>
      <c r="AH144" s="277"/>
      <c r="AI144" s="277"/>
      <c r="AJ144" s="277"/>
      <c r="AK144" s="277"/>
      <c r="AL144" s="277"/>
      <c r="AM144" s="277"/>
      <c r="AN144" s="277"/>
      <c r="AO144" s="277"/>
      <c r="AP144" s="277"/>
      <c r="AQ144" s="277"/>
      <c r="AR144" s="277"/>
      <c r="AS144" s="277"/>
      <c r="AT144" s="277"/>
      <c r="AU144" s="277"/>
      <c r="AV144" s="277"/>
      <c r="AW144" s="277"/>
      <c r="AX144" s="277"/>
      <c r="AY144" s="277"/>
    </row>
    <row r="145" spans="15:51" ht="16.5" customHeight="1" thickBot="1" x14ac:dyDescent="0.6">
      <c r="O145" s="286"/>
      <c r="P145" s="286">
        <v>12</v>
      </c>
      <c r="Q145" s="287">
        <f t="shared" si="10"/>
        <v>94.588150178899994</v>
      </c>
      <c r="R145" s="277"/>
      <c r="S145" s="277"/>
      <c r="T145" s="277"/>
      <c r="U145" s="277"/>
      <c r="V145" s="277"/>
      <c r="W145" s="277"/>
      <c r="X145" s="277"/>
      <c r="Y145" s="277"/>
      <c r="Z145" s="277"/>
      <c r="AA145" s="277"/>
      <c r="AB145" s="277"/>
      <c r="AC145" s="277"/>
      <c r="AD145" s="277"/>
      <c r="AE145" s="277"/>
      <c r="AF145" s="277"/>
      <c r="AG145" s="277"/>
      <c r="AH145" s="277"/>
      <c r="AI145" s="277"/>
      <c r="AJ145" s="277"/>
      <c r="AK145" s="277"/>
      <c r="AL145" s="277"/>
      <c r="AM145" s="277"/>
      <c r="AN145" s="277"/>
      <c r="AO145" s="277"/>
      <c r="AP145" s="277"/>
      <c r="AQ145" s="277"/>
      <c r="AR145" s="277"/>
      <c r="AS145" s="277"/>
      <c r="AT145" s="277"/>
      <c r="AU145" s="277"/>
      <c r="AV145" s="277"/>
      <c r="AW145" s="277"/>
      <c r="AX145" s="277"/>
      <c r="AY145" s="277"/>
    </row>
    <row r="146" spans="15:51" ht="16.5" customHeight="1" x14ac:dyDescent="0.55000000000000004">
      <c r="O146" s="283">
        <v>2002</v>
      </c>
      <c r="P146" s="283">
        <v>1</v>
      </c>
      <c r="Q146" s="288">
        <f t="shared" ref="Q146:Q157" si="11">AC2</f>
        <v>91.146997833861178</v>
      </c>
      <c r="R146" s="277"/>
      <c r="S146" s="277"/>
      <c r="T146" s="277"/>
      <c r="U146" s="277"/>
      <c r="V146" s="277"/>
      <c r="W146" s="277"/>
      <c r="X146" s="277"/>
      <c r="Y146" s="277"/>
      <c r="Z146" s="277"/>
      <c r="AA146" s="277"/>
      <c r="AB146" s="277"/>
      <c r="AC146" s="277"/>
      <c r="AD146" s="277"/>
      <c r="AE146" s="277"/>
      <c r="AF146" s="277"/>
      <c r="AG146" s="277"/>
      <c r="AH146" s="277"/>
      <c r="AI146" s="277"/>
      <c r="AJ146" s="277"/>
      <c r="AK146" s="277"/>
      <c r="AL146" s="277"/>
      <c r="AM146" s="277"/>
      <c r="AN146" s="277"/>
      <c r="AO146" s="277"/>
      <c r="AP146" s="277"/>
      <c r="AQ146" s="277"/>
      <c r="AR146" s="277"/>
      <c r="AS146" s="277"/>
      <c r="AT146" s="277"/>
      <c r="AU146" s="277"/>
      <c r="AV146" s="277"/>
      <c r="AW146" s="277"/>
      <c r="AX146" s="277"/>
      <c r="AY146" s="277"/>
    </row>
    <row r="147" spans="15:51" ht="16.5" customHeight="1" x14ac:dyDescent="0.55000000000000004">
      <c r="O147" s="285"/>
      <c r="P147" s="285">
        <v>2</v>
      </c>
      <c r="Q147" s="284">
        <f t="shared" si="11"/>
        <v>106.86159772914955</v>
      </c>
      <c r="R147" s="277"/>
      <c r="S147" s="277"/>
      <c r="T147" s="277"/>
      <c r="U147" s="277"/>
      <c r="V147" s="277"/>
      <c r="W147" s="277"/>
      <c r="X147" s="277"/>
      <c r="Y147" s="277"/>
      <c r="Z147" s="277"/>
      <c r="AA147" s="277"/>
      <c r="AB147" s="277"/>
      <c r="AC147" s="277"/>
      <c r="AD147" s="277"/>
      <c r="AE147" s="277"/>
      <c r="AF147" s="277"/>
      <c r="AG147" s="277"/>
      <c r="AH147" s="277"/>
      <c r="AI147" s="277"/>
      <c r="AJ147" s="277"/>
      <c r="AK147" s="277"/>
      <c r="AL147" s="277"/>
      <c r="AM147" s="277"/>
      <c r="AN147" s="277"/>
      <c r="AO147" s="277"/>
      <c r="AP147" s="277"/>
      <c r="AQ147" s="277"/>
      <c r="AR147" s="277"/>
      <c r="AS147" s="277"/>
      <c r="AT147" s="277"/>
      <c r="AU147" s="277"/>
      <c r="AV147" s="277"/>
      <c r="AW147" s="277"/>
      <c r="AX147" s="277"/>
      <c r="AY147" s="277"/>
    </row>
    <row r="148" spans="15:51" ht="16.5" customHeight="1" x14ac:dyDescent="0.55000000000000004">
      <c r="O148" s="285"/>
      <c r="P148" s="285">
        <v>3</v>
      </c>
      <c r="Q148" s="284">
        <f t="shared" si="11"/>
        <v>115.74822815960611</v>
      </c>
      <c r="R148" s="277"/>
      <c r="S148" s="277"/>
      <c r="T148" s="277"/>
      <c r="U148" s="277"/>
      <c r="V148" s="277"/>
      <c r="W148" s="277"/>
      <c r="X148" s="277"/>
      <c r="Y148" s="277"/>
      <c r="Z148" s="277"/>
      <c r="AA148" s="277"/>
      <c r="AB148" s="277"/>
      <c r="AC148" s="277"/>
      <c r="AD148" s="277"/>
      <c r="AE148" s="277"/>
      <c r="AF148" s="277"/>
      <c r="AG148" s="277"/>
      <c r="AH148" s="277"/>
      <c r="AI148" s="277"/>
      <c r="AJ148" s="277"/>
      <c r="AK148" s="277"/>
      <c r="AL148" s="277"/>
      <c r="AM148" s="277"/>
      <c r="AN148" s="277"/>
      <c r="AO148" s="277"/>
      <c r="AP148" s="277"/>
      <c r="AQ148" s="277"/>
      <c r="AR148" s="277"/>
      <c r="AS148" s="277"/>
      <c r="AT148" s="277"/>
      <c r="AU148" s="277"/>
      <c r="AV148" s="277"/>
      <c r="AW148" s="277"/>
      <c r="AX148" s="277"/>
      <c r="AY148" s="277"/>
    </row>
    <row r="149" spans="15:51" ht="16.5" customHeight="1" x14ac:dyDescent="0.55000000000000004">
      <c r="O149" s="285"/>
      <c r="P149" s="285">
        <v>4</v>
      </c>
      <c r="Q149" s="284">
        <f t="shared" si="11"/>
        <v>92.437135449368142</v>
      </c>
      <c r="R149" s="277"/>
      <c r="S149" s="277"/>
      <c r="T149" s="277"/>
      <c r="U149" s="277"/>
      <c r="V149" s="277"/>
      <c r="W149" s="277"/>
      <c r="X149" s="277"/>
      <c r="Y149" s="277"/>
      <c r="Z149" s="277"/>
      <c r="AA149" s="277"/>
      <c r="AB149" s="277"/>
      <c r="AC149" s="277"/>
      <c r="AD149" s="277"/>
      <c r="AE149" s="277"/>
      <c r="AF149" s="277"/>
      <c r="AG149" s="277"/>
      <c r="AH149" s="277"/>
      <c r="AI149" s="277"/>
      <c r="AJ149" s="277"/>
      <c r="AK149" s="277"/>
      <c r="AL149" s="277"/>
      <c r="AM149" s="277"/>
      <c r="AN149" s="277"/>
      <c r="AO149" s="277"/>
      <c r="AP149" s="277"/>
      <c r="AQ149" s="277"/>
      <c r="AR149" s="277"/>
      <c r="AS149" s="277"/>
      <c r="AT149" s="277"/>
      <c r="AU149" s="277"/>
      <c r="AV149" s="277"/>
      <c r="AW149" s="277"/>
      <c r="AX149" s="277"/>
      <c r="AY149" s="277"/>
    </row>
    <row r="150" spans="15:51" ht="16.5" customHeight="1" x14ac:dyDescent="0.55000000000000004">
      <c r="O150" s="285"/>
      <c r="P150" s="285">
        <v>5</v>
      </c>
      <c r="Q150" s="284">
        <f t="shared" si="11"/>
        <v>89.642151179398496</v>
      </c>
      <c r="R150" s="277"/>
      <c r="S150" s="277"/>
      <c r="T150" s="277"/>
      <c r="U150" s="277"/>
      <c r="V150" s="277"/>
      <c r="W150" s="277"/>
      <c r="X150" s="277"/>
      <c r="Y150" s="277"/>
      <c r="Z150" s="277"/>
      <c r="AA150" s="277"/>
      <c r="AB150" s="277"/>
      <c r="AC150" s="277"/>
      <c r="AD150" s="277"/>
      <c r="AE150" s="277"/>
      <c r="AF150" s="277"/>
      <c r="AG150" s="277"/>
      <c r="AH150" s="277"/>
      <c r="AI150" s="277"/>
      <c r="AJ150" s="277"/>
      <c r="AK150" s="277"/>
      <c r="AL150" s="277"/>
      <c r="AM150" s="277"/>
      <c r="AN150" s="277"/>
      <c r="AO150" s="277"/>
      <c r="AP150" s="277"/>
      <c r="AQ150" s="277"/>
      <c r="AR150" s="277"/>
      <c r="AS150" s="277"/>
      <c r="AT150" s="277"/>
      <c r="AU150" s="277"/>
      <c r="AV150" s="277"/>
      <c r="AW150" s="277"/>
      <c r="AX150" s="277"/>
      <c r="AY150" s="277"/>
    </row>
    <row r="151" spans="15:51" ht="16.5" customHeight="1" x14ac:dyDescent="0.55000000000000004">
      <c r="O151" s="285"/>
      <c r="P151" s="285">
        <v>6</v>
      </c>
      <c r="Q151" s="284">
        <f t="shared" si="11"/>
        <v>103.97938218036531</v>
      </c>
      <c r="R151" s="277"/>
      <c r="S151" s="277"/>
      <c r="T151" s="277"/>
      <c r="U151" s="277"/>
      <c r="V151" s="277"/>
      <c r="W151" s="277"/>
      <c r="X151" s="277"/>
      <c r="Y151" s="277"/>
      <c r="Z151" s="277"/>
      <c r="AA151" s="277"/>
      <c r="AB151" s="277"/>
      <c r="AC151" s="277"/>
      <c r="AD151" s="277"/>
      <c r="AE151" s="277"/>
      <c r="AF151" s="277"/>
      <c r="AG151" s="277"/>
      <c r="AH151" s="277"/>
      <c r="AI151" s="277"/>
      <c r="AJ151" s="277"/>
      <c r="AK151" s="277"/>
      <c r="AL151" s="277"/>
      <c r="AM151" s="277"/>
      <c r="AN151" s="277"/>
      <c r="AO151" s="277"/>
      <c r="AP151" s="277"/>
      <c r="AQ151" s="277"/>
      <c r="AR151" s="277"/>
      <c r="AS151" s="277"/>
      <c r="AT151" s="277"/>
      <c r="AU151" s="277"/>
      <c r="AV151" s="277"/>
      <c r="AW151" s="277"/>
      <c r="AX151" s="277"/>
      <c r="AY151" s="277"/>
    </row>
    <row r="152" spans="15:51" ht="16.5" customHeight="1" x14ac:dyDescent="0.55000000000000004">
      <c r="O152" s="285"/>
      <c r="P152" s="285">
        <v>7</v>
      </c>
      <c r="Q152" s="284">
        <f t="shared" si="11"/>
        <v>107.5087539109178</v>
      </c>
      <c r="R152" s="277"/>
      <c r="S152" s="277"/>
      <c r="T152" s="277"/>
      <c r="U152" s="277"/>
      <c r="V152" s="277"/>
      <c r="W152" s="277"/>
      <c r="X152" s="277"/>
      <c r="Y152" s="277"/>
      <c r="Z152" s="277"/>
      <c r="AA152" s="277"/>
      <c r="AB152" s="277"/>
      <c r="AC152" s="277"/>
      <c r="AD152" s="277"/>
      <c r="AE152" s="277"/>
      <c r="AF152" s="277"/>
      <c r="AG152" s="277"/>
      <c r="AH152" s="277"/>
      <c r="AI152" s="277"/>
      <c r="AJ152" s="277"/>
      <c r="AK152" s="277"/>
      <c r="AL152" s="277"/>
      <c r="AM152" s="277"/>
      <c r="AN152" s="277"/>
      <c r="AO152" s="277"/>
      <c r="AP152" s="277"/>
      <c r="AQ152" s="277"/>
      <c r="AR152" s="277"/>
      <c r="AS152" s="277"/>
      <c r="AT152" s="277"/>
      <c r="AU152" s="277"/>
      <c r="AV152" s="277"/>
      <c r="AW152" s="277"/>
      <c r="AX152" s="277"/>
      <c r="AY152" s="277"/>
    </row>
    <row r="153" spans="15:51" ht="16.5" customHeight="1" x14ac:dyDescent="0.55000000000000004">
      <c r="O153" s="285"/>
      <c r="P153" s="285">
        <v>8</v>
      </c>
      <c r="Q153" s="284">
        <f t="shared" si="11"/>
        <v>79.063096293733665</v>
      </c>
      <c r="R153" s="277"/>
      <c r="S153" s="277"/>
      <c r="T153" s="277"/>
      <c r="U153" s="277"/>
      <c r="V153" s="277"/>
      <c r="W153" s="277"/>
      <c r="X153" s="277"/>
      <c r="Y153" s="277"/>
      <c r="Z153" s="277"/>
      <c r="AA153" s="277"/>
      <c r="AB153" s="277"/>
      <c r="AC153" s="277"/>
      <c r="AD153" s="277"/>
      <c r="AE153" s="277"/>
      <c r="AF153" s="277"/>
      <c r="AG153" s="277"/>
      <c r="AH153" s="277"/>
      <c r="AI153" s="277"/>
      <c r="AJ153" s="277"/>
      <c r="AK153" s="277"/>
      <c r="AL153" s="277"/>
      <c r="AM153" s="277"/>
      <c r="AN153" s="277"/>
      <c r="AO153" s="277"/>
      <c r="AP153" s="277"/>
      <c r="AQ153" s="277"/>
      <c r="AR153" s="277"/>
      <c r="AS153" s="277"/>
      <c r="AT153" s="277"/>
      <c r="AU153" s="277"/>
      <c r="AV153" s="277"/>
      <c r="AW153" s="277"/>
      <c r="AX153" s="277"/>
      <c r="AY153" s="277"/>
    </row>
    <row r="154" spans="15:51" ht="16.5" customHeight="1" x14ac:dyDescent="0.55000000000000004">
      <c r="O154" s="285"/>
      <c r="P154" s="285">
        <v>9</v>
      </c>
      <c r="Q154" s="284">
        <f t="shared" si="11"/>
        <v>105.61434454583762</v>
      </c>
      <c r="R154" s="277"/>
      <c r="S154" s="277"/>
      <c r="T154" s="277"/>
      <c r="U154" s="277"/>
      <c r="V154" s="277"/>
      <c r="W154" s="277"/>
      <c r="X154" s="277"/>
      <c r="Y154" s="277"/>
      <c r="Z154" s="277"/>
      <c r="AA154" s="277"/>
      <c r="AB154" s="277"/>
      <c r="AC154" s="277"/>
      <c r="AD154" s="277"/>
      <c r="AE154" s="277"/>
      <c r="AF154" s="277"/>
      <c r="AG154" s="277"/>
      <c r="AH154" s="277"/>
      <c r="AI154" s="277"/>
      <c r="AJ154" s="277"/>
      <c r="AK154" s="277"/>
      <c r="AL154" s="277"/>
      <c r="AM154" s="277"/>
      <c r="AN154" s="277"/>
      <c r="AO154" s="277"/>
      <c r="AP154" s="277"/>
      <c r="AQ154" s="277"/>
      <c r="AR154" s="277"/>
      <c r="AS154" s="277"/>
      <c r="AT154" s="277"/>
      <c r="AU154" s="277"/>
      <c r="AV154" s="277"/>
      <c r="AW154" s="277"/>
      <c r="AX154" s="277"/>
      <c r="AY154" s="277"/>
    </row>
    <row r="155" spans="15:51" ht="16.5" customHeight="1" x14ac:dyDescent="0.55000000000000004">
      <c r="O155" s="285"/>
      <c r="P155" s="285">
        <v>10</v>
      </c>
      <c r="Q155" s="284">
        <f t="shared" si="11"/>
        <v>107.50213710402876</v>
      </c>
      <c r="R155" s="277"/>
      <c r="S155" s="277"/>
      <c r="T155" s="277"/>
      <c r="U155" s="277"/>
      <c r="V155" s="277"/>
      <c r="W155" s="277"/>
      <c r="X155" s="277"/>
      <c r="Y155" s="277"/>
      <c r="Z155" s="277"/>
      <c r="AA155" s="277"/>
      <c r="AB155" s="277"/>
      <c r="AC155" s="277"/>
      <c r="AD155" s="277"/>
      <c r="AE155" s="277"/>
      <c r="AF155" s="277"/>
      <c r="AG155" s="277"/>
      <c r="AH155" s="277"/>
      <c r="AI155" s="277"/>
      <c r="AJ155" s="277"/>
      <c r="AK155" s="277"/>
      <c r="AL155" s="277"/>
      <c r="AM155" s="277"/>
      <c r="AN155" s="277"/>
      <c r="AO155" s="277"/>
      <c r="AP155" s="277"/>
      <c r="AQ155" s="277"/>
      <c r="AR155" s="277"/>
      <c r="AS155" s="277"/>
      <c r="AT155" s="277"/>
      <c r="AU155" s="277"/>
      <c r="AV155" s="277"/>
      <c r="AW155" s="277"/>
      <c r="AX155" s="277"/>
      <c r="AY155" s="277"/>
    </row>
    <row r="156" spans="15:51" ht="16.5" customHeight="1" x14ac:dyDescent="0.55000000000000004">
      <c r="O156" s="285"/>
      <c r="P156" s="285">
        <v>11</v>
      </c>
      <c r="Q156" s="284">
        <f t="shared" si="11"/>
        <v>105.49391514418959</v>
      </c>
      <c r="R156" s="277"/>
      <c r="S156" s="277"/>
      <c r="T156" s="277"/>
      <c r="U156" s="277"/>
      <c r="V156" s="277"/>
      <c r="W156" s="277"/>
      <c r="X156" s="277"/>
      <c r="Y156" s="277"/>
      <c r="Z156" s="277"/>
      <c r="AA156" s="277"/>
      <c r="AB156" s="277"/>
      <c r="AC156" s="277"/>
      <c r="AD156" s="277"/>
      <c r="AE156" s="277"/>
      <c r="AF156" s="277"/>
      <c r="AG156" s="277"/>
      <c r="AH156" s="277"/>
      <c r="AI156" s="277"/>
      <c r="AJ156" s="277"/>
      <c r="AK156" s="277"/>
      <c r="AL156" s="277"/>
      <c r="AM156" s="277"/>
      <c r="AN156" s="277"/>
      <c r="AO156" s="277"/>
      <c r="AP156" s="277"/>
      <c r="AQ156" s="277"/>
      <c r="AR156" s="277"/>
      <c r="AS156" s="277"/>
      <c r="AT156" s="277"/>
      <c r="AU156" s="277"/>
      <c r="AV156" s="277"/>
      <c r="AW156" s="277"/>
      <c r="AX156" s="277"/>
      <c r="AY156" s="277"/>
    </row>
    <row r="157" spans="15:51" ht="16.5" customHeight="1" thickBot="1" x14ac:dyDescent="0.6">
      <c r="O157" s="286"/>
      <c r="P157" s="286">
        <v>12</v>
      </c>
      <c r="Q157" s="287">
        <f t="shared" si="11"/>
        <v>95.002260469543657</v>
      </c>
      <c r="R157" s="277"/>
      <c r="S157" s="277"/>
      <c r="T157" s="277"/>
      <c r="U157" s="277"/>
      <c r="V157" s="277"/>
      <c r="W157" s="277"/>
      <c r="X157" s="277"/>
      <c r="Y157" s="277"/>
      <c r="Z157" s="277"/>
      <c r="AA157" s="277"/>
      <c r="AB157" s="277"/>
      <c r="AC157" s="277"/>
      <c r="AD157" s="277"/>
      <c r="AE157" s="277"/>
      <c r="AF157" s="277"/>
      <c r="AG157" s="277"/>
      <c r="AH157" s="277"/>
      <c r="AI157" s="277"/>
      <c r="AJ157" s="277"/>
      <c r="AK157" s="277"/>
      <c r="AL157" s="277"/>
      <c r="AM157" s="277"/>
      <c r="AN157" s="277"/>
      <c r="AO157" s="277"/>
      <c r="AP157" s="277"/>
      <c r="AQ157" s="277"/>
      <c r="AR157" s="277"/>
      <c r="AS157" s="277"/>
      <c r="AT157" s="277"/>
      <c r="AU157" s="277"/>
      <c r="AV157" s="277"/>
      <c r="AW157" s="277"/>
      <c r="AX157" s="277"/>
      <c r="AY157" s="277"/>
    </row>
    <row r="158" spans="15:51" ht="16.5" customHeight="1" x14ac:dyDescent="0.55000000000000004">
      <c r="O158" s="283">
        <v>2003</v>
      </c>
      <c r="P158" s="283">
        <v>1</v>
      </c>
      <c r="Q158" s="288">
        <f t="shared" ref="Q158:Q169" si="12">AD2</f>
        <v>93.733543282883332</v>
      </c>
      <c r="R158" s="277"/>
      <c r="S158" s="277"/>
      <c r="T158" s="277"/>
      <c r="U158" s="277"/>
      <c r="V158" s="277"/>
      <c r="W158" s="277"/>
      <c r="X158" s="277"/>
      <c r="Y158" s="277"/>
      <c r="Z158" s="277"/>
      <c r="AA158" s="277"/>
      <c r="AB158" s="277"/>
      <c r="AC158" s="277"/>
      <c r="AD158" s="277"/>
      <c r="AE158" s="277"/>
      <c r="AF158" s="277"/>
      <c r="AG158" s="277"/>
      <c r="AH158" s="277"/>
      <c r="AI158" s="277"/>
      <c r="AJ158" s="277"/>
      <c r="AK158" s="277"/>
      <c r="AL158" s="277"/>
      <c r="AM158" s="277"/>
      <c r="AN158" s="277"/>
      <c r="AO158" s="277"/>
      <c r="AP158" s="277"/>
      <c r="AQ158" s="277"/>
      <c r="AR158" s="277"/>
      <c r="AS158" s="277"/>
      <c r="AT158" s="277"/>
      <c r="AU158" s="277"/>
      <c r="AV158" s="277"/>
      <c r="AW158" s="277"/>
      <c r="AX158" s="277"/>
      <c r="AY158" s="277"/>
    </row>
    <row r="159" spans="15:51" ht="16.5" customHeight="1" x14ac:dyDescent="0.55000000000000004">
      <c r="O159" s="285"/>
      <c r="P159" s="285">
        <v>2</v>
      </c>
      <c r="Q159" s="284">
        <f t="shared" si="12"/>
        <v>106.94446423807565</v>
      </c>
      <c r="R159" s="277"/>
      <c r="S159" s="277"/>
      <c r="T159" s="277"/>
      <c r="U159" s="277"/>
      <c r="V159" s="277"/>
      <c r="W159" s="277"/>
      <c r="X159" s="277"/>
      <c r="Y159" s="277"/>
      <c r="Z159" s="277"/>
      <c r="AA159" s="277"/>
      <c r="AB159" s="277"/>
      <c r="AC159" s="277"/>
      <c r="AD159" s="277"/>
      <c r="AE159" s="277"/>
      <c r="AF159" s="277"/>
      <c r="AG159" s="277"/>
      <c r="AH159" s="277"/>
      <c r="AI159" s="277"/>
      <c r="AJ159" s="277"/>
      <c r="AK159" s="277"/>
      <c r="AL159" s="277"/>
      <c r="AM159" s="277"/>
      <c r="AN159" s="277"/>
      <c r="AO159" s="277"/>
      <c r="AP159" s="277"/>
      <c r="AQ159" s="277"/>
      <c r="AR159" s="277"/>
      <c r="AS159" s="277"/>
      <c r="AT159" s="277"/>
      <c r="AU159" s="277"/>
      <c r="AV159" s="277"/>
      <c r="AW159" s="277"/>
      <c r="AX159" s="277"/>
      <c r="AY159" s="277"/>
    </row>
    <row r="160" spans="15:51" ht="16.5" customHeight="1" x14ac:dyDescent="0.55000000000000004">
      <c r="O160" s="285"/>
      <c r="P160" s="285">
        <v>3</v>
      </c>
      <c r="Q160" s="284">
        <f t="shared" si="12"/>
        <v>114.10836399444041</v>
      </c>
      <c r="R160" s="277"/>
      <c r="S160" s="277"/>
      <c r="T160" s="277"/>
      <c r="U160" s="277"/>
      <c r="V160" s="277"/>
      <c r="W160" s="277"/>
      <c r="X160" s="277"/>
      <c r="Y160" s="277"/>
      <c r="Z160" s="277"/>
      <c r="AA160" s="277"/>
      <c r="AB160" s="277"/>
      <c r="AC160" s="277"/>
      <c r="AD160" s="277"/>
      <c r="AE160" s="277"/>
      <c r="AF160" s="277"/>
      <c r="AG160" s="277"/>
      <c r="AH160" s="277"/>
      <c r="AI160" s="277"/>
      <c r="AJ160" s="277"/>
      <c r="AK160" s="277"/>
      <c r="AL160" s="277"/>
      <c r="AM160" s="277"/>
      <c r="AN160" s="277"/>
      <c r="AO160" s="277"/>
      <c r="AP160" s="277"/>
      <c r="AQ160" s="277"/>
      <c r="AR160" s="277"/>
      <c r="AS160" s="277"/>
      <c r="AT160" s="277"/>
      <c r="AU160" s="277"/>
      <c r="AV160" s="277"/>
      <c r="AW160" s="277"/>
      <c r="AX160" s="277"/>
      <c r="AY160" s="277"/>
    </row>
    <row r="161" spans="15:51" ht="16.5" customHeight="1" x14ac:dyDescent="0.55000000000000004">
      <c r="O161" s="285"/>
      <c r="P161" s="285">
        <v>4</v>
      </c>
      <c r="Q161" s="284">
        <f t="shared" si="12"/>
        <v>91.445433880296719</v>
      </c>
      <c r="R161" s="277"/>
      <c r="S161" s="277"/>
      <c r="T161" s="277"/>
      <c r="U161" s="277"/>
      <c r="V161" s="277"/>
      <c r="W161" s="277"/>
      <c r="X161" s="277"/>
      <c r="Y161" s="277"/>
      <c r="Z161" s="277"/>
      <c r="AA161" s="277"/>
      <c r="AB161" s="277"/>
      <c r="AC161" s="277"/>
      <c r="AD161" s="277"/>
      <c r="AE161" s="277"/>
      <c r="AF161" s="277"/>
      <c r="AG161" s="277"/>
      <c r="AH161" s="277"/>
      <c r="AI161" s="277"/>
      <c r="AJ161" s="277"/>
      <c r="AK161" s="277"/>
      <c r="AL161" s="277"/>
      <c r="AM161" s="277"/>
      <c r="AN161" s="277"/>
      <c r="AO161" s="277"/>
      <c r="AP161" s="277"/>
      <c r="AQ161" s="277"/>
      <c r="AR161" s="277"/>
      <c r="AS161" s="277"/>
      <c r="AT161" s="277"/>
      <c r="AU161" s="277"/>
      <c r="AV161" s="277"/>
      <c r="AW161" s="277"/>
      <c r="AX161" s="277"/>
      <c r="AY161" s="277"/>
    </row>
    <row r="162" spans="15:51" ht="16.5" customHeight="1" x14ac:dyDescent="0.55000000000000004">
      <c r="O162" s="285"/>
      <c r="P162" s="285">
        <v>5</v>
      </c>
      <c r="Q162" s="284">
        <f t="shared" si="12"/>
        <v>89.617103515277591</v>
      </c>
      <c r="R162" s="277"/>
      <c r="S162" s="277"/>
      <c r="T162" s="277"/>
      <c r="U162" s="277"/>
      <c r="V162" s="277"/>
      <c r="W162" s="277"/>
      <c r="X162" s="277"/>
      <c r="Y162" s="277"/>
      <c r="Z162" s="277"/>
      <c r="AA162" s="277"/>
      <c r="AB162" s="277"/>
      <c r="AC162" s="277"/>
      <c r="AD162" s="277"/>
      <c r="AE162" s="277"/>
      <c r="AF162" s="277"/>
      <c r="AG162" s="277"/>
      <c r="AH162" s="277"/>
      <c r="AI162" s="277"/>
      <c r="AJ162" s="277"/>
      <c r="AK162" s="277"/>
      <c r="AL162" s="277"/>
      <c r="AM162" s="277"/>
      <c r="AN162" s="277"/>
      <c r="AO162" s="277"/>
      <c r="AP162" s="277"/>
      <c r="AQ162" s="277"/>
      <c r="AR162" s="277"/>
      <c r="AS162" s="277"/>
      <c r="AT162" s="277"/>
      <c r="AU162" s="277"/>
      <c r="AV162" s="277"/>
      <c r="AW162" s="277"/>
      <c r="AX162" s="277"/>
      <c r="AY162" s="277"/>
    </row>
    <row r="163" spans="15:51" ht="16.5" customHeight="1" x14ac:dyDescent="0.55000000000000004">
      <c r="O163" s="285"/>
      <c r="P163" s="285">
        <v>6</v>
      </c>
      <c r="Q163" s="284">
        <f t="shared" si="12"/>
        <v>102.82123190127497</v>
      </c>
      <c r="R163" s="277"/>
      <c r="S163" s="277"/>
      <c r="T163" s="277"/>
      <c r="U163" s="277"/>
      <c r="V163" s="277"/>
      <c r="W163" s="277"/>
      <c r="X163" s="277"/>
      <c r="Y163" s="277"/>
      <c r="Z163" s="277"/>
      <c r="AA163" s="277"/>
      <c r="AB163" s="277"/>
      <c r="AC163" s="277"/>
      <c r="AD163" s="277"/>
      <c r="AE163" s="277"/>
      <c r="AF163" s="277"/>
      <c r="AG163" s="277"/>
      <c r="AH163" s="277"/>
      <c r="AI163" s="277"/>
      <c r="AJ163" s="277"/>
      <c r="AK163" s="277"/>
      <c r="AL163" s="277"/>
      <c r="AM163" s="277"/>
      <c r="AN163" s="277"/>
      <c r="AO163" s="277"/>
      <c r="AP163" s="277"/>
      <c r="AQ163" s="277"/>
      <c r="AR163" s="277"/>
      <c r="AS163" s="277"/>
      <c r="AT163" s="277"/>
      <c r="AU163" s="277"/>
      <c r="AV163" s="277"/>
      <c r="AW163" s="277"/>
      <c r="AX163" s="277"/>
      <c r="AY163" s="277"/>
    </row>
    <row r="164" spans="15:51" ht="16.5" customHeight="1" x14ac:dyDescent="0.55000000000000004">
      <c r="O164" s="285"/>
      <c r="P164" s="285">
        <v>7</v>
      </c>
      <c r="Q164" s="284">
        <f t="shared" si="12"/>
        <v>107.73978922268395</v>
      </c>
      <c r="R164" s="277"/>
      <c r="S164" s="277"/>
      <c r="T164" s="277"/>
      <c r="U164" s="277"/>
      <c r="V164" s="277"/>
      <c r="W164" s="277"/>
      <c r="X164" s="277"/>
      <c r="Y164" s="277"/>
      <c r="Z164" s="277"/>
      <c r="AA164" s="277"/>
      <c r="AB164" s="277"/>
      <c r="AC164" s="277"/>
      <c r="AD164" s="277"/>
      <c r="AE164" s="277"/>
      <c r="AF164" s="277"/>
      <c r="AG164" s="277"/>
      <c r="AH164" s="277"/>
      <c r="AI164" s="277"/>
      <c r="AJ164" s="277"/>
      <c r="AK164" s="277"/>
      <c r="AL164" s="277"/>
      <c r="AM164" s="277"/>
      <c r="AN164" s="277"/>
      <c r="AO164" s="277"/>
      <c r="AP164" s="277"/>
      <c r="AQ164" s="277"/>
      <c r="AR164" s="277"/>
      <c r="AS164" s="277"/>
      <c r="AT164" s="277"/>
      <c r="AU164" s="277"/>
      <c r="AV164" s="277"/>
      <c r="AW164" s="277"/>
      <c r="AX164" s="277"/>
      <c r="AY164" s="277"/>
    </row>
    <row r="165" spans="15:51" ht="16.5" customHeight="1" x14ac:dyDescent="0.55000000000000004">
      <c r="O165" s="285"/>
      <c r="P165" s="285">
        <v>8</v>
      </c>
      <c r="Q165" s="284">
        <f t="shared" si="12"/>
        <v>78.653684817494423</v>
      </c>
      <c r="R165" s="277"/>
      <c r="S165" s="277"/>
      <c r="T165" s="277"/>
      <c r="U165" s="277"/>
      <c r="V165" s="277"/>
      <c r="W165" s="277"/>
      <c r="X165" s="277"/>
      <c r="Y165" s="277"/>
      <c r="Z165" s="277"/>
      <c r="AA165" s="277"/>
      <c r="AB165" s="277"/>
      <c r="AC165" s="277"/>
      <c r="AD165" s="277"/>
      <c r="AE165" s="277"/>
      <c r="AF165" s="277"/>
      <c r="AG165" s="277"/>
      <c r="AH165" s="277"/>
      <c r="AI165" s="277"/>
      <c r="AJ165" s="277"/>
      <c r="AK165" s="277"/>
      <c r="AL165" s="277"/>
      <c r="AM165" s="277"/>
      <c r="AN165" s="277"/>
      <c r="AO165" s="277"/>
      <c r="AP165" s="277"/>
      <c r="AQ165" s="277"/>
      <c r="AR165" s="277"/>
      <c r="AS165" s="277"/>
      <c r="AT165" s="277"/>
      <c r="AU165" s="277"/>
      <c r="AV165" s="277"/>
      <c r="AW165" s="277"/>
      <c r="AX165" s="277"/>
      <c r="AY165" s="277"/>
    </row>
    <row r="166" spans="15:51" ht="16.5" customHeight="1" x14ac:dyDescent="0.55000000000000004">
      <c r="O166" s="285"/>
      <c r="P166" s="285">
        <v>9</v>
      </c>
      <c r="Q166" s="284">
        <f t="shared" si="12"/>
        <v>106.14850662702864</v>
      </c>
      <c r="R166" s="277"/>
      <c r="S166" s="277"/>
      <c r="T166" s="277"/>
      <c r="U166" s="277"/>
      <c r="V166" s="277"/>
      <c r="W166" s="277"/>
      <c r="X166" s="277"/>
      <c r="Y166" s="277"/>
      <c r="Z166" s="277"/>
      <c r="AA166" s="277"/>
      <c r="AB166" s="277"/>
      <c r="AC166" s="277"/>
      <c r="AD166" s="277"/>
      <c r="AE166" s="277"/>
      <c r="AF166" s="277"/>
      <c r="AG166" s="277"/>
      <c r="AH166" s="277"/>
      <c r="AI166" s="277"/>
      <c r="AJ166" s="277"/>
      <c r="AK166" s="277"/>
      <c r="AL166" s="277"/>
      <c r="AM166" s="277"/>
      <c r="AN166" s="277"/>
      <c r="AO166" s="277"/>
      <c r="AP166" s="277"/>
      <c r="AQ166" s="277"/>
      <c r="AR166" s="277"/>
      <c r="AS166" s="277"/>
      <c r="AT166" s="277"/>
      <c r="AU166" s="277"/>
      <c r="AV166" s="277"/>
      <c r="AW166" s="277"/>
      <c r="AX166" s="277"/>
      <c r="AY166" s="277"/>
    </row>
    <row r="167" spans="15:51" ht="16.5" customHeight="1" x14ac:dyDescent="0.55000000000000004">
      <c r="O167" s="285"/>
      <c r="P167" s="285">
        <v>10</v>
      </c>
      <c r="Q167" s="284">
        <f t="shared" si="12"/>
        <v>109.05159572873826</v>
      </c>
      <c r="R167" s="277"/>
      <c r="S167" s="277"/>
      <c r="T167" s="277"/>
      <c r="U167" s="277"/>
      <c r="V167" s="277"/>
      <c r="W167" s="277"/>
      <c r="X167" s="277"/>
      <c r="Y167" s="277"/>
      <c r="Z167" s="277"/>
      <c r="AA167" s="277"/>
      <c r="AB167" s="277"/>
      <c r="AC167" s="277"/>
      <c r="AD167" s="277"/>
      <c r="AE167" s="277"/>
      <c r="AF167" s="277"/>
      <c r="AG167" s="277"/>
      <c r="AH167" s="277"/>
      <c r="AI167" s="277"/>
      <c r="AJ167" s="277"/>
      <c r="AK167" s="277"/>
      <c r="AL167" s="277"/>
      <c r="AM167" s="277"/>
      <c r="AN167" s="277"/>
      <c r="AO167" s="277"/>
      <c r="AP167" s="277"/>
      <c r="AQ167" s="277"/>
      <c r="AR167" s="277"/>
      <c r="AS167" s="277"/>
      <c r="AT167" s="277"/>
      <c r="AU167" s="277"/>
      <c r="AV167" s="277"/>
      <c r="AW167" s="277"/>
      <c r="AX167" s="277"/>
      <c r="AY167" s="277"/>
    </row>
    <row r="168" spans="15:51" ht="16.5" customHeight="1" x14ac:dyDescent="0.55000000000000004">
      <c r="O168" s="285"/>
      <c r="P168" s="285">
        <v>11</v>
      </c>
      <c r="Q168" s="284">
        <f t="shared" si="12"/>
        <v>104.75172573265888</v>
      </c>
      <c r="R168" s="277"/>
      <c r="S168" s="277"/>
      <c r="T168" s="277"/>
      <c r="U168" s="277"/>
      <c r="V168" s="277"/>
      <c r="W168" s="277"/>
      <c r="X168" s="277"/>
      <c r="Y168" s="277"/>
      <c r="Z168" s="277"/>
      <c r="AA168" s="277"/>
      <c r="AB168" s="277"/>
      <c r="AC168" s="277"/>
      <c r="AD168" s="277"/>
      <c r="AE168" s="277"/>
      <c r="AF168" s="277"/>
      <c r="AG168" s="277"/>
      <c r="AH168" s="277"/>
      <c r="AI168" s="277"/>
      <c r="AJ168" s="277"/>
      <c r="AK168" s="277"/>
      <c r="AL168" s="277"/>
      <c r="AM168" s="277"/>
      <c r="AN168" s="277"/>
      <c r="AO168" s="277"/>
      <c r="AP168" s="277"/>
      <c r="AQ168" s="277"/>
      <c r="AR168" s="277"/>
      <c r="AS168" s="277"/>
      <c r="AT168" s="277"/>
      <c r="AU168" s="277"/>
      <c r="AV168" s="277"/>
      <c r="AW168" s="277"/>
      <c r="AX168" s="277"/>
      <c r="AY168" s="277"/>
    </row>
    <row r="169" spans="15:51" ht="16.5" customHeight="1" thickBot="1" x14ac:dyDescent="0.6">
      <c r="O169" s="286"/>
      <c r="P169" s="286">
        <v>12</v>
      </c>
      <c r="Q169" s="287">
        <f t="shared" si="12"/>
        <v>94.984557059146965</v>
      </c>
      <c r="R169" s="277"/>
      <c r="S169" s="277"/>
      <c r="T169" s="277"/>
      <c r="U169" s="277"/>
      <c r="V169" s="277"/>
      <c r="W169" s="277"/>
      <c r="X169" s="277"/>
      <c r="Y169" s="277"/>
      <c r="Z169" s="277"/>
      <c r="AA169" s="277"/>
      <c r="AB169" s="277"/>
      <c r="AC169" s="277"/>
      <c r="AD169" s="277"/>
      <c r="AE169" s="277"/>
      <c r="AF169" s="277"/>
      <c r="AG169" s="277"/>
      <c r="AH169" s="277"/>
      <c r="AI169" s="277"/>
      <c r="AJ169" s="277"/>
      <c r="AK169" s="277"/>
      <c r="AL169" s="277"/>
      <c r="AM169" s="277"/>
      <c r="AN169" s="277"/>
      <c r="AO169" s="277"/>
      <c r="AP169" s="277"/>
      <c r="AQ169" s="277"/>
      <c r="AR169" s="277"/>
      <c r="AS169" s="277"/>
      <c r="AT169" s="277"/>
      <c r="AU169" s="277"/>
      <c r="AV169" s="277"/>
      <c r="AW169" s="277"/>
      <c r="AX169" s="277"/>
      <c r="AY169" s="277"/>
    </row>
    <row r="170" spans="15:51" ht="16.5" customHeight="1" x14ac:dyDescent="0.55000000000000004">
      <c r="O170" s="283">
        <v>2004</v>
      </c>
      <c r="P170" s="283">
        <v>1</v>
      </c>
      <c r="Q170" s="288">
        <f t="shared" ref="Q170:Q181" si="13">AE2</f>
        <v>94.0513575327372</v>
      </c>
      <c r="R170" s="277"/>
      <c r="S170" s="277"/>
      <c r="T170" s="277"/>
      <c r="U170" s="277"/>
      <c r="V170" s="277"/>
      <c r="W170" s="277"/>
      <c r="X170" s="277"/>
      <c r="Y170" s="277"/>
      <c r="Z170" s="277"/>
      <c r="AA170" s="277"/>
      <c r="AB170" s="277"/>
      <c r="AC170" s="277"/>
      <c r="AD170" s="277"/>
      <c r="AE170" s="277"/>
      <c r="AF170" s="277"/>
      <c r="AG170" s="277"/>
      <c r="AH170" s="277"/>
      <c r="AI170" s="277"/>
      <c r="AJ170" s="277"/>
      <c r="AK170" s="277"/>
      <c r="AL170" s="277"/>
      <c r="AM170" s="277"/>
      <c r="AN170" s="277"/>
      <c r="AO170" s="277"/>
      <c r="AP170" s="277"/>
      <c r="AQ170" s="277"/>
      <c r="AR170" s="277"/>
      <c r="AS170" s="277"/>
      <c r="AT170" s="277"/>
      <c r="AU170" s="277"/>
      <c r="AV170" s="277"/>
      <c r="AW170" s="277"/>
      <c r="AX170" s="277"/>
      <c r="AY170" s="277"/>
    </row>
    <row r="171" spans="15:51" ht="16.5" customHeight="1" x14ac:dyDescent="0.55000000000000004">
      <c r="O171" s="285"/>
      <c r="P171" s="285">
        <v>2</v>
      </c>
      <c r="Q171" s="284">
        <f t="shared" si="13"/>
        <v>105.29793949856929</v>
      </c>
      <c r="R171" s="277"/>
      <c r="S171" s="277"/>
      <c r="T171" s="277"/>
      <c r="U171" s="277"/>
      <c r="V171" s="277"/>
      <c r="W171" s="277"/>
      <c r="X171" s="277"/>
      <c r="Y171" s="277"/>
      <c r="Z171" s="277"/>
      <c r="AA171" s="277"/>
      <c r="AB171" s="277"/>
      <c r="AC171" s="277"/>
      <c r="AD171" s="277"/>
      <c r="AE171" s="277"/>
      <c r="AF171" s="277"/>
      <c r="AG171" s="277"/>
      <c r="AH171" s="277"/>
      <c r="AI171" s="277"/>
      <c r="AJ171" s="277"/>
      <c r="AK171" s="277"/>
      <c r="AL171" s="277"/>
      <c r="AM171" s="277"/>
      <c r="AN171" s="277"/>
      <c r="AO171" s="277"/>
      <c r="AP171" s="277"/>
      <c r="AQ171" s="277"/>
      <c r="AR171" s="277"/>
      <c r="AS171" s="277"/>
      <c r="AT171" s="277"/>
      <c r="AU171" s="277"/>
      <c r="AV171" s="277"/>
      <c r="AW171" s="277"/>
      <c r="AX171" s="277"/>
      <c r="AY171" s="277"/>
    </row>
    <row r="172" spans="15:51" ht="16.5" customHeight="1" x14ac:dyDescent="0.55000000000000004">
      <c r="O172" s="285"/>
      <c r="P172" s="285">
        <v>3</v>
      </c>
      <c r="Q172" s="284">
        <f t="shared" si="13"/>
        <v>113.76091940113332</v>
      </c>
      <c r="R172" s="277"/>
      <c r="S172" s="277"/>
      <c r="T172" s="277"/>
      <c r="U172" s="277"/>
      <c r="V172" s="277"/>
      <c r="W172" s="277"/>
      <c r="X172" s="277"/>
      <c r="Y172" s="277"/>
      <c r="Z172" s="277"/>
      <c r="AA172" s="277"/>
      <c r="AB172" s="277"/>
      <c r="AC172" s="277"/>
      <c r="AD172" s="277"/>
      <c r="AE172" s="277"/>
      <c r="AF172" s="277"/>
      <c r="AG172" s="277"/>
      <c r="AH172" s="277"/>
      <c r="AI172" s="277"/>
      <c r="AJ172" s="277"/>
      <c r="AK172" s="277"/>
      <c r="AL172" s="277"/>
      <c r="AM172" s="277"/>
      <c r="AN172" s="277"/>
      <c r="AO172" s="277"/>
      <c r="AP172" s="277"/>
      <c r="AQ172" s="277"/>
      <c r="AR172" s="277"/>
      <c r="AS172" s="277"/>
      <c r="AT172" s="277"/>
      <c r="AU172" s="277"/>
      <c r="AV172" s="277"/>
      <c r="AW172" s="277"/>
      <c r="AX172" s="277"/>
      <c r="AY172" s="277"/>
    </row>
    <row r="173" spans="15:51" ht="16.5" customHeight="1" x14ac:dyDescent="0.55000000000000004">
      <c r="O173" s="285"/>
      <c r="P173" s="285">
        <v>4</v>
      </c>
      <c r="Q173" s="284">
        <f t="shared" si="13"/>
        <v>91.502453739775007</v>
      </c>
      <c r="R173" s="277"/>
      <c r="S173" s="277"/>
      <c r="T173" s="277"/>
      <c r="U173" s="277"/>
      <c r="V173" s="277"/>
      <c r="W173" s="277"/>
      <c r="X173" s="277"/>
      <c r="Y173" s="277"/>
      <c r="Z173" s="277"/>
      <c r="AA173" s="277"/>
      <c r="AB173" s="277"/>
      <c r="AC173" s="277"/>
      <c r="AD173" s="277"/>
      <c r="AE173" s="277"/>
      <c r="AF173" s="277"/>
      <c r="AG173" s="277"/>
      <c r="AH173" s="277"/>
      <c r="AI173" s="277"/>
      <c r="AJ173" s="277"/>
      <c r="AK173" s="277"/>
      <c r="AL173" s="277"/>
      <c r="AM173" s="277"/>
      <c r="AN173" s="277"/>
      <c r="AO173" s="277"/>
      <c r="AP173" s="277"/>
      <c r="AQ173" s="277"/>
      <c r="AR173" s="277"/>
      <c r="AS173" s="277"/>
      <c r="AT173" s="277"/>
      <c r="AU173" s="277"/>
      <c r="AV173" s="277"/>
      <c r="AW173" s="277"/>
      <c r="AX173" s="277"/>
      <c r="AY173" s="277"/>
    </row>
    <row r="174" spans="15:51" ht="16.5" customHeight="1" x14ac:dyDescent="0.55000000000000004">
      <c r="O174" s="285"/>
      <c r="P174" s="285">
        <v>5</v>
      </c>
      <c r="Q174" s="284">
        <f t="shared" si="13"/>
        <v>89.011959920326362</v>
      </c>
      <c r="R174" s="277"/>
      <c r="S174" s="277"/>
      <c r="T174" s="277"/>
      <c r="U174" s="277"/>
      <c r="V174" s="277"/>
      <c r="W174" s="277"/>
      <c r="X174" s="277"/>
      <c r="Y174" s="277"/>
      <c r="Z174" s="277"/>
      <c r="AA174" s="277"/>
      <c r="AB174" s="277"/>
      <c r="AC174" s="277"/>
      <c r="AD174" s="277"/>
      <c r="AE174" s="277"/>
      <c r="AF174" s="277"/>
      <c r="AG174" s="277"/>
      <c r="AH174" s="277"/>
      <c r="AI174" s="277"/>
      <c r="AJ174" s="277"/>
      <c r="AK174" s="277"/>
      <c r="AL174" s="277"/>
      <c r="AM174" s="277"/>
      <c r="AN174" s="277"/>
      <c r="AO174" s="277"/>
      <c r="AP174" s="277"/>
      <c r="AQ174" s="277"/>
      <c r="AR174" s="277"/>
      <c r="AS174" s="277"/>
      <c r="AT174" s="277"/>
      <c r="AU174" s="277"/>
      <c r="AV174" s="277"/>
      <c r="AW174" s="277"/>
      <c r="AX174" s="277"/>
      <c r="AY174" s="277"/>
    </row>
    <row r="175" spans="15:51" ht="16.5" customHeight="1" x14ac:dyDescent="0.55000000000000004">
      <c r="O175" s="285"/>
      <c r="P175" s="285">
        <v>6</v>
      </c>
      <c r="Q175" s="284">
        <f t="shared" si="13"/>
        <v>104.70966815352125</v>
      </c>
      <c r="R175" s="277"/>
      <c r="S175" s="277"/>
      <c r="T175" s="277"/>
      <c r="U175" s="277"/>
      <c r="V175" s="277"/>
      <c r="W175" s="277"/>
      <c r="X175" s="277"/>
      <c r="Y175" s="277"/>
      <c r="Z175" s="277"/>
      <c r="AA175" s="277"/>
      <c r="AB175" s="277"/>
      <c r="AC175" s="277"/>
      <c r="AD175" s="277"/>
      <c r="AE175" s="277"/>
      <c r="AF175" s="277"/>
      <c r="AG175" s="277"/>
      <c r="AH175" s="277"/>
      <c r="AI175" s="277"/>
      <c r="AJ175" s="277"/>
      <c r="AK175" s="277"/>
      <c r="AL175" s="277"/>
      <c r="AM175" s="277"/>
      <c r="AN175" s="277"/>
      <c r="AO175" s="277"/>
      <c r="AP175" s="277"/>
      <c r="AQ175" s="277"/>
      <c r="AR175" s="277"/>
      <c r="AS175" s="277"/>
      <c r="AT175" s="277"/>
      <c r="AU175" s="277"/>
      <c r="AV175" s="277"/>
      <c r="AW175" s="277"/>
      <c r="AX175" s="277"/>
      <c r="AY175" s="277"/>
    </row>
    <row r="176" spans="15:51" ht="16.5" customHeight="1" x14ac:dyDescent="0.55000000000000004">
      <c r="O176" s="285"/>
      <c r="P176" s="285">
        <v>7</v>
      </c>
      <c r="Q176" s="284">
        <f t="shared" si="13"/>
        <v>107.62456175605732</v>
      </c>
      <c r="R176" s="277"/>
      <c r="S176" s="277"/>
      <c r="T176" s="277"/>
      <c r="U176" s="277"/>
      <c r="V176" s="277"/>
      <c r="W176" s="277"/>
      <c r="X176" s="277"/>
      <c r="Y176" s="277"/>
      <c r="Z176" s="277"/>
      <c r="AA176" s="277"/>
      <c r="AB176" s="277"/>
      <c r="AC176" s="277"/>
      <c r="AD176" s="277"/>
      <c r="AE176" s="277"/>
      <c r="AF176" s="277"/>
      <c r="AG176" s="277"/>
      <c r="AH176" s="277"/>
      <c r="AI176" s="277"/>
      <c r="AJ176" s="277"/>
      <c r="AK176" s="277"/>
      <c r="AL176" s="277"/>
      <c r="AM176" s="277"/>
      <c r="AN176" s="277"/>
      <c r="AO176" s="277"/>
      <c r="AP176" s="277"/>
      <c r="AQ176" s="277"/>
      <c r="AR176" s="277"/>
      <c r="AS176" s="277"/>
      <c r="AT176" s="277"/>
      <c r="AU176" s="277"/>
      <c r="AV176" s="277"/>
      <c r="AW176" s="277"/>
      <c r="AX176" s="277"/>
      <c r="AY176" s="277"/>
    </row>
    <row r="177" spans="15:51" ht="16.5" customHeight="1" x14ac:dyDescent="0.55000000000000004">
      <c r="O177" s="285"/>
      <c r="P177" s="285">
        <v>8</v>
      </c>
      <c r="Q177" s="284">
        <f t="shared" si="13"/>
        <v>79.97573846960104</v>
      </c>
      <c r="R177" s="277"/>
      <c r="S177" s="277"/>
      <c r="T177" s="277"/>
      <c r="U177" s="277"/>
      <c r="V177" s="277"/>
      <c r="W177" s="277"/>
      <c r="X177" s="277"/>
      <c r="Y177" s="277"/>
      <c r="Z177" s="277"/>
      <c r="AA177" s="277"/>
      <c r="AB177" s="277"/>
      <c r="AC177" s="277"/>
      <c r="AD177" s="277"/>
      <c r="AE177" s="277"/>
      <c r="AF177" s="277"/>
      <c r="AG177" s="277"/>
      <c r="AH177" s="277"/>
      <c r="AI177" s="277"/>
      <c r="AJ177" s="277"/>
      <c r="AK177" s="277"/>
      <c r="AL177" s="277"/>
      <c r="AM177" s="277"/>
      <c r="AN177" s="277"/>
      <c r="AO177" s="277"/>
      <c r="AP177" s="277"/>
      <c r="AQ177" s="277"/>
      <c r="AR177" s="277"/>
      <c r="AS177" s="277"/>
      <c r="AT177" s="277"/>
      <c r="AU177" s="277"/>
      <c r="AV177" s="277"/>
      <c r="AW177" s="277"/>
      <c r="AX177" s="277"/>
      <c r="AY177" s="277"/>
    </row>
    <row r="178" spans="15:51" ht="16.5" customHeight="1" x14ac:dyDescent="0.55000000000000004">
      <c r="O178" s="285"/>
      <c r="P178" s="285">
        <v>9</v>
      </c>
      <c r="Q178" s="284">
        <f t="shared" si="13"/>
        <v>107.18797941163326</v>
      </c>
      <c r="R178" s="277"/>
      <c r="S178" s="277"/>
      <c r="T178" s="277"/>
      <c r="U178" s="277"/>
      <c r="V178" s="277"/>
      <c r="W178" s="277"/>
      <c r="X178" s="277"/>
      <c r="Y178" s="277"/>
      <c r="Z178" s="277"/>
      <c r="AA178" s="277"/>
      <c r="AB178" s="277"/>
      <c r="AC178" s="277"/>
      <c r="AD178" s="277"/>
      <c r="AE178" s="277"/>
      <c r="AF178" s="277"/>
      <c r="AG178" s="277"/>
      <c r="AH178" s="277"/>
      <c r="AI178" s="277"/>
      <c r="AJ178" s="277"/>
      <c r="AK178" s="277"/>
      <c r="AL178" s="277"/>
      <c r="AM178" s="277"/>
      <c r="AN178" s="277"/>
      <c r="AO178" s="277"/>
      <c r="AP178" s="277"/>
      <c r="AQ178" s="277"/>
      <c r="AR178" s="277"/>
      <c r="AS178" s="277"/>
      <c r="AT178" s="277"/>
      <c r="AU178" s="277"/>
      <c r="AV178" s="277"/>
      <c r="AW178" s="277"/>
      <c r="AX178" s="277"/>
      <c r="AY178" s="277"/>
    </row>
    <row r="179" spans="15:51" ht="16.5" customHeight="1" x14ac:dyDescent="0.55000000000000004">
      <c r="O179" s="285"/>
      <c r="P179" s="285">
        <v>10</v>
      </c>
      <c r="Q179" s="284">
        <f t="shared" si="13"/>
        <v>107.94208035527562</v>
      </c>
      <c r="R179" s="277"/>
      <c r="S179" s="277"/>
      <c r="T179" s="277"/>
      <c r="U179" s="277"/>
      <c r="V179" s="277"/>
      <c r="W179" s="277"/>
      <c r="X179" s="277"/>
      <c r="Y179" s="277"/>
      <c r="Z179" s="277"/>
      <c r="AA179" s="277"/>
      <c r="AB179" s="277"/>
      <c r="AC179" s="277"/>
      <c r="AD179" s="277"/>
      <c r="AE179" s="277"/>
      <c r="AF179" s="277"/>
      <c r="AG179" s="277"/>
      <c r="AH179" s="277"/>
      <c r="AI179" s="277"/>
      <c r="AJ179" s="277"/>
      <c r="AK179" s="277"/>
      <c r="AL179" s="277"/>
      <c r="AM179" s="277"/>
      <c r="AN179" s="277"/>
      <c r="AO179" s="277"/>
      <c r="AP179" s="277"/>
      <c r="AQ179" s="277"/>
      <c r="AR179" s="277"/>
      <c r="AS179" s="277"/>
      <c r="AT179" s="277"/>
      <c r="AU179" s="277"/>
      <c r="AV179" s="277"/>
      <c r="AW179" s="277"/>
      <c r="AX179" s="277"/>
      <c r="AY179" s="277"/>
    </row>
    <row r="180" spans="15:51" ht="16.5" customHeight="1" x14ac:dyDescent="0.55000000000000004">
      <c r="O180" s="285"/>
      <c r="P180" s="285">
        <v>11</v>
      </c>
      <c r="Q180" s="284">
        <f t="shared" si="13"/>
        <v>104.56220717186409</v>
      </c>
      <c r="R180" s="277"/>
      <c r="S180" s="277"/>
      <c r="T180" s="277"/>
      <c r="U180" s="277"/>
      <c r="V180" s="277"/>
      <c r="W180" s="277"/>
      <c r="X180" s="277"/>
      <c r="Y180" s="277"/>
      <c r="Z180" s="277"/>
      <c r="AA180" s="277"/>
      <c r="AB180" s="277"/>
      <c r="AC180" s="277"/>
      <c r="AD180" s="277"/>
      <c r="AE180" s="277"/>
      <c r="AF180" s="277"/>
      <c r="AG180" s="277"/>
      <c r="AH180" s="277"/>
      <c r="AI180" s="277"/>
      <c r="AJ180" s="277"/>
      <c r="AK180" s="277"/>
      <c r="AL180" s="277"/>
      <c r="AM180" s="277"/>
      <c r="AN180" s="277"/>
      <c r="AO180" s="277"/>
      <c r="AP180" s="277"/>
      <c r="AQ180" s="277"/>
      <c r="AR180" s="277"/>
      <c r="AS180" s="277"/>
      <c r="AT180" s="277"/>
      <c r="AU180" s="277"/>
      <c r="AV180" s="277"/>
      <c r="AW180" s="277"/>
      <c r="AX180" s="277"/>
      <c r="AY180" s="277"/>
    </row>
    <row r="181" spans="15:51" ht="16.5" customHeight="1" thickBot="1" x14ac:dyDescent="0.6">
      <c r="O181" s="286"/>
      <c r="P181" s="286">
        <v>12</v>
      </c>
      <c r="Q181" s="287">
        <f t="shared" si="13"/>
        <v>94.373134589506236</v>
      </c>
      <c r="R181" s="277"/>
      <c r="S181" s="277"/>
      <c r="T181" s="277"/>
      <c r="U181" s="277"/>
      <c r="V181" s="277"/>
      <c r="W181" s="277"/>
      <c r="X181" s="277"/>
      <c r="Y181" s="277"/>
      <c r="Z181" s="277"/>
      <c r="AA181" s="277"/>
      <c r="AB181" s="277"/>
      <c r="AC181" s="277"/>
      <c r="AD181" s="277"/>
      <c r="AE181" s="277"/>
      <c r="AF181" s="277"/>
      <c r="AG181" s="277"/>
      <c r="AH181" s="277"/>
      <c r="AI181" s="277"/>
      <c r="AJ181" s="277"/>
      <c r="AK181" s="277"/>
      <c r="AL181" s="277"/>
      <c r="AM181" s="277"/>
      <c r="AN181" s="277"/>
      <c r="AO181" s="277"/>
      <c r="AP181" s="277"/>
      <c r="AQ181" s="277"/>
      <c r="AR181" s="277"/>
      <c r="AS181" s="277"/>
      <c r="AT181" s="277"/>
      <c r="AU181" s="277"/>
      <c r="AV181" s="277"/>
      <c r="AW181" s="277"/>
      <c r="AX181" s="277"/>
      <c r="AY181" s="277"/>
    </row>
    <row r="182" spans="15:51" ht="16.5" customHeight="1" x14ac:dyDescent="0.55000000000000004">
      <c r="O182" s="283">
        <v>2005</v>
      </c>
      <c r="P182" s="283">
        <v>1</v>
      </c>
      <c r="Q182" s="288">
        <f t="shared" ref="Q182:Q193" si="14">AF2</f>
        <v>93.351792978748705</v>
      </c>
      <c r="R182" s="277"/>
      <c r="S182" s="277"/>
      <c r="T182" s="277"/>
      <c r="U182" s="277"/>
      <c r="V182" s="277"/>
      <c r="W182" s="277"/>
      <c r="X182" s="277"/>
      <c r="Y182" s="277"/>
      <c r="Z182" s="277"/>
      <c r="AA182" s="277"/>
      <c r="AB182" s="277"/>
      <c r="AC182" s="277"/>
      <c r="AD182" s="277"/>
      <c r="AE182" s="277"/>
      <c r="AF182" s="277"/>
      <c r="AG182" s="277"/>
      <c r="AH182" s="277"/>
      <c r="AI182" s="277"/>
      <c r="AJ182" s="277"/>
      <c r="AK182" s="277"/>
      <c r="AL182" s="277"/>
      <c r="AM182" s="277"/>
      <c r="AN182" s="277"/>
      <c r="AO182" s="277"/>
      <c r="AP182" s="277"/>
      <c r="AQ182" s="277"/>
      <c r="AR182" s="277"/>
      <c r="AS182" s="277"/>
      <c r="AT182" s="277"/>
      <c r="AU182" s="277"/>
      <c r="AV182" s="277"/>
      <c r="AW182" s="277"/>
      <c r="AX182" s="277"/>
      <c r="AY182" s="277"/>
    </row>
    <row r="183" spans="15:51" ht="16.5" customHeight="1" x14ac:dyDescent="0.55000000000000004">
      <c r="O183" s="285"/>
      <c r="P183" s="285">
        <v>2</v>
      </c>
      <c r="Q183" s="284">
        <f t="shared" si="14"/>
        <v>105.73619020476207</v>
      </c>
      <c r="R183" s="277"/>
      <c r="S183" s="277"/>
      <c r="T183" s="277"/>
      <c r="U183" s="277"/>
      <c r="V183" s="277"/>
      <c r="W183" s="277"/>
      <c r="X183" s="277"/>
      <c r="Y183" s="277"/>
      <c r="Z183" s="277"/>
      <c r="AA183" s="277"/>
      <c r="AB183" s="277"/>
      <c r="AC183" s="277"/>
      <c r="AD183" s="277"/>
      <c r="AE183" s="277"/>
      <c r="AF183" s="277"/>
      <c r="AG183" s="277"/>
      <c r="AH183" s="277"/>
      <c r="AI183" s="277"/>
      <c r="AJ183" s="277"/>
      <c r="AK183" s="277"/>
      <c r="AL183" s="277"/>
      <c r="AM183" s="277"/>
      <c r="AN183" s="277"/>
      <c r="AO183" s="277"/>
      <c r="AP183" s="277"/>
      <c r="AQ183" s="277"/>
      <c r="AR183" s="277"/>
      <c r="AS183" s="277"/>
      <c r="AT183" s="277"/>
      <c r="AU183" s="277"/>
      <c r="AV183" s="277"/>
      <c r="AW183" s="277"/>
      <c r="AX183" s="277"/>
      <c r="AY183" s="277"/>
    </row>
    <row r="184" spans="15:51" ht="16.5" customHeight="1" x14ac:dyDescent="0.55000000000000004">
      <c r="O184" s="285"/>
      <c r="P184" s="285">
        <v>3</v>
      </c>
      <c r="Q184" s="284">
        <f t="shared" si="14"/>
        <v>113.70079539609965</v>
      </c>
      <c r="R184" s="277"/>
      <c r="S184" s="277"/>
      <c r="T184" s="277"/>
      <c r="U184" s="277"/>
      <c r="V184" s="277"/>
      <c r="W184" s="277"/>
      <c r="X184" s="277"/>
      <c r="Y184" s="277"/>
      <c r="Z184" s="277"/>
      <c r="AA184" s="277"/>
      <c r="AB184" s="277"/>
      <c r="AC184" s="277"/>
      <c r="AD184" s="277"/>
      <c r="AE184" s="277"/>
      <c r="AF184" s="277"/>
      <c r="AG184" s="277"/>
      <c r="AH184" s="277"/>
      <c r="AI184" s="277"/>
      <c r="AJ184" s="277"/>
      <c r="AK184" s="277"/>
      <c r="AL184" s="277"/>
      <c r="AM184" s="277"/>
      <c r="AN184" s="277"/>
      <c r="AO184" s="277"/>
      <c r="AP184" s="277"/>
      <c r="AQ184" s="277"/>
      <c r="AR184" s="277"/>
      <c r="AS184" s="277"/>
      <c r="AT184" s="277"/>
      <c r="AU184" s="277"/>
      <c r="AV184" s="277"/>
      <c r="AW184" s="277"/>
      <c r="AX184" s="277"/>
      <c r="AY184" s="277"/>
    </row>
    <row r="185" spans="15:51" ht="16.5" customHeight="1" x14ac:dyDescent="0.55000000000000004">
      <c r="O185" s="285"/>
      <c r="P185" s="285">
        <v>4</v>
      </c>
      <c r="Q185" s="284">
        <f t="shared" si="14"/>
        <v>91.704996580235033</v>
      </c>
      <c r="R185" s="277"/>
      <c r="S185" s="277"/>
      <c r="T185" s="277"/>
      <c r="U185" s="277"/>
      <c r="V185" s="277"/>
      <c r="W185" s="277"/>
      <c r="X185" s="277"/>
      <c r="Y185" s="277"/>
      <c r="Z185" s="277"/>
      <c r="AA185" s="277"/>
      <c r="AB185" s="277"/>
      <c r="AC185" s="277"/>
      <c r="AD185" s="277"/>
      <c r="AE185" s="277"/>
      <c r="AF185" s="277"/>
      <c r="AG185" s="277"/>
      <c r="AH185" s="277"/>
      <c r="AI185" s="277"/>
      <c r="AJ185" s="277"/>
      <c r="AK185" s="277"/>
      <c r="AL185" s="277"/>
      <c r="AM185" s="277"/>
      <c r="AN185" s="277"/>
      <c r="AO185" s="277"/>
      <c r="AP185" s="277"/>
      <c r="AQ185" s="277"/>
      <c r="AR185" s="277"/>
      <c r="AS185" s="277"/>
      <c r="AT185" s="277"/>
      <c r="AU185" s="277"/>
      <c r="AV185" s="277"/>
      <c r="AW185" s="277"/>
      <c r="AX185" s="277"/>
      <c r="AY185" s="277"/>
    </row>
    <row r="186" spans="15:51" ht="16.5" customHeight="1" x14ac:dyDescent="0.55000000000000004">
      <c r="O186" s="285"/>
      <c r="P186" s="285">
        <v>5</v>
      </c>
      <c r="Q186" s="284">
        <f t="shared" si="14"/>
        <v>87.266723949351928</v>
      </c>
      <c r="R186" s="277"/>
      <c r="S186" s="277"/>
      <c r="T186" s="277"/>
      <c r="U186" s="277"/>
      <c r="V186" s="277"/>
      <c r="W186" s="277"/>
      <c r="X186" s="277"/>
      <c r="Y186" s="277"/>
      <c r="Z186" s="277"/>
      <c r="AA186" s="277"/>
      <c r="AB186" s="277"/>
      <c r="AC186" s="277"/>
      <c r="AD186" s="277"/>
      <c r="AE186" s="277"/>
      <c r="AF186" s="277"/>
      <c r="AG186" s="277"/>
      <c r="AH186" s="277"/>
      <c r="AI186" s="277"/>
      <c r="AJ186" s="277"/>
      <c r="AK186" s="277"/>
      <c r="AL186" s="277"/>
      <c r="AM186" s="277"/>
      <c r="AN186" s="277"/>
      <c r="AO186" s="277"/>
      <c r="AP186" s="277"/>
      <c r="AQ186" s="277"/>
      <c r="AR186" s="277"/>
      <c r="AS186" s="277"/>
      <c r="AT186" s="277"/>
      <c r="AU186" s="277"/>
      <c r="AV186" s="277"/>
      <c r="AW186" s="277"/>
      <c r="AX186" s="277"/>
      <c r="AY186" s="277"/>
    </row>
    <row r="187" spans="15:51" ht="16.5" customHeight="1" x14ac:dyDescent="0.55000000000000004">
      <c r="O187" s="285"/>
      <c r="P187" s="285">
        <v>6</v>
      </c>
      <c r="Q187" s="284">
        <f t="shared" si="14"/>
        <v>104.2615910354281</v>
      </c>
      <c r="R187" s="277"/>
      <c r="S187" s="277"/>
      <c r="T187" s="277"/>
      <c r="U187" s="277"/>
      <c r="V187" s="277"/>
      <c r="W187" s="277"/>
      <c r="X187" s="277"/>
      <c r="Y187" s="277"/>
      <c r="Z187" s="277"/>
      <c r="AA187" s="277"/>
      <c r="AB187" s="277"/>
      <c r="AC187" s="277"/>
      <c r="AD187" s="277"/>
      <c r="AE187" s="277"/>
      <c r="AF187" s="277"/>
      <c r="AG187" s="277"/>
      <c r="AH187" s="277"/>
      <c r="AI187" s="277"/>
      <c r="AJ187" s="277"/>
      <c r="AK187" s="277"/>
      <c r="AL187" s="277"/>
      <c r="AM187" s="277"/>
      <c r="AN187" s="277"/>
      <c r="AO187" s="277"/>
      <c r="AP187" s="277"/>
      <c r="AQ187" s="277"/>
      <c r="AR187" s="277"/>
      <c r="AS187" s="277"/>
      <c r="AT187" s="277"/>
      <c r="AU187" s="277"/>
      <c r="AV187" s="277"/>
      <c r="AW187" s="277"/>
      <c r="AX187" s="277"/>
      <c r="AY187" s="277"/>
    </row>
    <row r="188" spans="15:51" ht="16.5" customHeight="1" x14ac:dyDescent="0.55000000000000004">
      <c r="O188" s="285"/>
      <c r="P188" s="285">
        <v>7</v>
      </c>
      <c r="Q188" s="284">
        <f t="shared" si="14"/>
        <v>105.98164309411658</v>
      </c>
      <c r="R188" s="277"/>
      <c r="S188" s="277"/>
      <c r="T188" s="277"/>
      <c r="U188" s="277"/>
      <c r="V188" s="277"/>
      <c r="W188" s="277"/>
      <c r="X188" s="277"/>
      <c r="Y188" s="277"/>
      <c r="Z188" s="277"/>
      <c r="AA188" s="277"/>
      <c r="AB188" s="277"/>
      <c r="AC188" s="277"/>
      <c r="AD188" s="277"/>
      <c r="AE188" s="277"/>
      <c r="AF188" s="277"/>
      <c r="AG188" s="277"/>
      <c r="AH188" s="277"/>
      <c r="AI188" s="277"/>
      <c r="AJ188" s="277"/>
      <c r="AK188" s="277"/>
      <c r="AL188" s="277"/>
      <c r="AM188" s="277"/>
      <c r="AN188" s="277"/>
      <c r="AO188" s="277"/>
      <c r="AP188" s="277"/>
      <c r="AQ188" s="277"/>
      <c r="AR188" s="277"/>
      <c r="AS188" s="277"/>
      <c r="AT188" s="277"/>
      <c r="AU188" s="277"/>
      <c r="AV188" s="277"/>
      <c r="AW188" s="277"/>
      <c r="AX188" s="277"/>
      <c r="AY188" s="277"/>
    </row>
    <row r="189" spans="15:51" ht="16.5" customHeight="1" x14ac:dyDescent="0.55000000000000004">
      <c r="O189" s="285"/>
      <c r="P189" s="285">
        <v>8</v>
      </c>
      <c r="Q189" s="284">
        <f t="shared" si="14"/>
        <v>80.778130030902673</v>
      </c>
      <c r="R189" s="277"/>
      <c r="S189" s="277"/>
      <c r="T189" s="277"/>
      <c r="U189" s="277"/>
      <c r="V189" s="277"/>
      <c r="W189" s="277"/>
      <c r="X189" s="277"/>
      <c r="Y189" s="277"/>
      <c r="Z189" s="277"/>
      <c r="AA189" s="277"/>
      <c r="AB189" s="277"/>
      <c r="AC189" s="277"/>
      <c r="AD189" s="277"/>
      <c r="AE189" s="277"/>
      <c r="AF189" s="277"/>
      <c r="AG189" s="277"/>
      <c r="AH189" s="277"/>
      <c r="AI189" s="277"/>
      <c r="AJ189" s="277"/>
      <c r="AK189" s="277"/>
      <c r="AL189" s="277"/>
      <c r="AM189" s="277"/>
      <c r="AN189" s="277"/>
      <c r="AO189" s="277"/>
      <c r="AP189" s="277"/>
      <c r="AQ189" s="277"/>
      <c r="AR189" s="277"/>
      <c r="AS189" s="277"/>
      <c r="AT189" s="277"/>
      <c r="AU189" s="277"/>
      <c r="AV189" s="277"/>
      <c r="AW189" s="277"/>
      <c r="AX189" s="277"/>
      <c r="AY189" s="277"/>
    </row>
    <row r="190" spans="15:51" ht="16.5" customHeight="1" x14ac:dyDescent="0.55000000000000004">
      <c r="O190" s="285"/>
      <c r="P190" s="285">
        <v>9</v>
      </c>
      <c r="Q190" s="284">
        <f t="shared" si="14"/>
        <v>107.9596170127481</v>
      </c>
      <c r="R190" s="277"/>
      <c r="S190" s="277"/>
      <c r="T190" s="277"/>
      <c r="U190" s="277"/>
      <c r="V190" s="277"/>
      <c r="W190" s="277"/>
      <c r="X190" s="277"/>
      <c r="Y190" s="277"/>
      <c r="Z190" s="277"/>
      <c r="AA190" s="277"/>
      <c r="AB190" s="277"/>
      <c r="AC190" s="277"/>
      <c r="AD190" s="277"/>
      <c r="AE190" s="277"/>
      <c r="AF190" s="277"/>
      <c r="AG190" s="277"/>
      <c r="AH190" s="277"/>
      <c r="AI190" s="277"/>
      <c r="AJ190" s="277"/>
      <c r="AK190" s="277"/>
      <c r="AL190" s="277"/>
      <c r="AM190" s="277"/>
      <c r="AN190" s="277"/>
      <c r="AO190" s="277"/>
      <c r="AP190" s="277"/>
      <c r="AQ190" s="277"/>
      <c r="AR190" s="277"/>
      <c r="AS190" s="277"/>
      <c r="AT190" s="277"/>
      <c r="AU190" s="277"/>
      <c r="AV190" s="277"/>
      <c r="AW190" s="277"/>
      <c r="AX190" s="277"/>
      <c r="AY190" s="277"/>
    </row>
    <row r="191" spans="15:51" ht="16.5" customHeight="1" x14ac:dyDescent="0.55000000000000004">
      <c r="O191" s="285"/>
      <c r="P191" s="285">
        <v>10</v>
      </c>
      <c r="Q191" s="284">
        <f t="shared" si="14"/>
        <v>107.368743881284</v>
      </c>
      <c r="R191" s="277"/>
      <c r="S191" s="277"/>
      <c r="T191" s="277"/>
      <c r="U191" s="277"/>
      <c r="V191" s="277"/>
      <c r="W191" s="277"/>
      <c r="X191" s="277"/>
      <c r="Y191" s="277"/>
      <c r="Z191" s="277"/>
      <c r="AA191" s="277"/>
      <c r="AB191" s="277"/>
      <c r="AC191" s="277"/>
      <c r="AD191" s="277"/>
      <c r="AE191" s="277"/>
      <c r="AF191" s="277"/>
      <c r="AG191" s="277"/>
      <c r="AH191" s="277"/>
      <c r="AI191" s="277"/>
      <c r="AJ191" s="277"/>
      <c r="AK191" s="277"/>
      <c r="AL191" s="277"/>
      <c r="AM191" s="277"/>
      <c r="AN191" s="277"/>
      <c r="AO191" s="277"/>
      <c r="AP191" s="277"/>
      <c r="AQ191" s="277"/>
      <c r="AR191" s="277"/>
      <c r="AS191" s="277"/>
      <c r="AT191" s="277"/>
      <c r="AU191" s="277"/>
      <c r="AV191" s="277"/>
      <c r="AW191" s="277"/>
      <c r="AX191" s="277"/>
      <c r="AY191" s="277"/>
    </row>
    <row r="192" spans="15:51" ht="16.5" customHeight="1" x14ac:dyDescent="0.55000000000000004">
      <c r="O192" s="285"/>
      <c r="P192" s="285">
        <v>11</v>
      </c>
      <c r="Q192" s="284">
        <f t="shared" si="14"/>
        <v>106.32670345741371</v>
      </c>
      <c r="R192" s="277"/>
      <c r="S192" s="277"/>
      <c r="T192" s="277"/>
      <c r="U192" s="277"/>
      <c r="V192" s="277"/>
      <c r="W192" s="277"/>
      <c r="X192" s="277"/>
      <c r="Y192" s="277"/>
      <c r="Z192" s="277"/>
      <c r="AA192" s="277"/>
      <c r="AB192" s="277"/>
      <c r="AC192" s="277"/>
      <c r="AD192" s="277"/>
      <c r="AE192" s="277"/>
      <c r="AF192" s="277"/>
      <c r="AG192" s="277"/>
      <c r="AH192" s="277"/>
      <c r="AI192" s="277"/>
      <c r="AJ192" s="277"/>
      <c r="AK192" s="277"/>
      <c r="AL192" s="277"/>
      <c r="AM192" s="277"/>
      <c r="AN192" s="277"/>
      <c r="AO192" s="277"/>
      <c r="AP192" s="277"/>
      <c r="AQ192" s="277"/>
      <c r="AR192" s="277"/>
      <c r="AS192" s="277"/>
      <c r="AT192" s="277"/>
      <c r="AU192" s="277"/>
      <c r="AV192" s="277"/>
      <c r="AW192" s="277"/>
      <c r="AX192" s="277"/>
      <c r="AY192" s="277"/>
    </row>
    <row r="193" spans="15:51" ht="16.5" customHeight="1" thickBot="1" x14ac:dyDescent="0.6">
      <c r="O193" s="286"/>
      <c r="P193" s="286">
        <v>12</v>
      </c>
      <c r="Q193" s="287">
        <f t="shared" si="14"/>
        <v>95.563072378909538</v>
      </c>
      <c r="R193" s="277"/>
      <c r="S193" s="277"/>
      <c r="T193" s="277"/>
      <c r="U193" s="277"/>
      <c r="V193" s="277"/>
      <c r="W193" s="277"/>
      <c r="X193" s="277"/>
      <c r="Y193" s="277"/>
      <c r="Z193" s="277"/>
      <c r="AA193" s="277"/>
      <c r="AB193" s="277"/>
      <c r="AC193" s="277"/>
      <c r="AD193" s="277"/>
      <c r="AE193" s="277"/>
      <c r="AF193" s="277"/>
      <c r="AG193" s="277"/>
      <c r="AH193" s="277"/>
      <c r="AI193" s="277"/>
      <c r="AJ193" s="277"/>
      <c r="AK193" s="277"/>
      <c r="AL193" s="277"/>
      <c r="AM193" s="277"/>
      <c r="AN193" s="277"/>
      <c r="AO193" s="277"/>
      <c r="AP193" s="277"/>
      <c r="AQ193" s="277"/>
      <c r="AR193" s="277"/>
      <c r="AS193" s="277"/>
      <c r="AT193" s="277"/>
      <c r="AU193" s="277"/>
      <c r="AV193" s="277"/>
      <c r="AW193" s="277"/>
      <c r="AX193" s="277"/>
      <c r="AY193" s="277"/>
    </row>
    <row r="194" spans="15:51" ht="16.5" customHeight="1" x14ac:dyDescent="0.55000000000000004">
      <c r="O194" s="283">
        <v>2006</v>
      </c>
      <c r="P194" s="283">
        <v>1</v>
      </c>
      <c r="Q194" s="288">
        <f t="shared" ref="Q194:Q205" si="15">AG2</f>
        <v>93.116393718480452</v>
      </c>
      <c r="R194" s="277"/>
      <c r="S194" s="277"/>
      <c r="T194" s="277"/>
      <c r="U194" s="277"/>
      <c r="V194" s="277"/>
      <c r="W194" s="277"/>
      <c r="X194" s="277"/>
      <c r="Y194" s="277"/>
      <c r="Z194" s="277"/>
      <c r="AA194" s="277"/>
      <c r="AB194" s="277"/>
      <c r="AC194" s="277"/>
      <c r="AD194" s="277"/>
      <c r="AE194" s="277"/>
      <c r="AF194" s="277"/>
      <c r="AG194" s="277"/>
      <c r="AH194" s="277"/>
      <c r="AI194" s="277"/>
      <c r="AJ194" s="277"/>
      <c r="AK194" s="277"/>
      <c r="AL194" s="277"/>
      <c r="AM194" s="277"/>
      <c r="AN194" s="277"/>
      <c r="AO194" s="277"/>
      <c r="AP194" s="277"/>
      <c r="AQ194" s="277"/>
      <c r="AR194" s="277"/>
      <c r="AS194" s="277"/>
      <c r="AT194" s="277"/>
      <c r="AU194" s="277"/>
      <c r="AV194" s="277"/>
      <c r="AW194" s="277"/>
      <c r="AX194" s="277"/>
      <c r="AY194" s="277"/>
    </row>
    <row r="195" spans="15:51" ht="16.5" customHeight="1" x14ac:dyDescent="0.55000000000000004">
      <c r="O195" s="285"/>
      <c r="P195" s="285">
        <v>2</v>
      </c>
      <c r="Q195" s="284">
        <f t="shared" si="15"/>
        <v>105.79392396918995</v>
      </c>
      <c r="R195" s="277"/>
      <c r="S195" s="277"/>
      <c r="T195" s="277"/>
      <c r="U195" s="277"/>
      <c r="V195" s="277"/>
      <c r="W195" s="277"/>
      <c r="X195" s="277"/>
      <c r="Y195" s="277"/>
      <c r="Z195" s="277"/>
      <c r="AA195" s="277"/>
      <c r="AB195" s="277"/>
      <c r="AC195" s="277"/>
      <c r="AD195" s="277"/>
      <c r="AE195" s="277"/>
      <c r="AF195" s="277"/>
      <c r="AG195" s="277"/>
      <c r="AH195" s="277"/>
      <c r="AI195" s="277"/>
      <c r="AJ195" s="277"/>
      <c r="AK195" s="277"/>
      <c r="AL195" s="277"/>
      <c r="AM195" s="277"/>
      <c r="AN195" s="277"/>
      <c r="AO195" s="277"/>
      <c r="AP195" s="277"/>
      <c r="AQ195" s="277"/>
      <c r="AR195" s="277"/>
      <c r="AS195" s="277"/>
      <c r="AT195" s="277"/>
      <c r="AU195" s="277"/>
      <c r="AV195" s="277"/>
      <c r="AW195" s="277"/>
      <c r="AX195" s="277"/>
      <c r="AY195" s="277"/>
    </row>
    <row r="196" spans="15:51" ht="16.5" customHeight="1" x14ac:dyDescent="0.55000000000000004">
      <c r="O196" s="285"/>
      <c r="P196" s="285">
        <v>3</v>
      </c>
      <c r="Q196" s="284">
        <f t="shared" si="15"/>
        <v>114.96261831030817</v>
      </c>
      <c r="R196" s="277"/>
      <c r="S196" s="277"/>
      <c r="T196" s="277"/>
      <c r="U196" s="277"/>
      <c r="V196" s="277"/>
      <c r="W196" s="277"/>
      <c r="X196" s="277"/>
      <c r="Y196" s="277"/>
      <c r="Z196" s="277"/>
      <c r="AA196" s="277"/>
      <c r="AB196" s="277"/>
      <c r="AC196" s="277"/>
      <c r="AD196" s="277"/>
      <c r="AE196" s="277"/>
      <c r="AF196" s="277"/>
      <c r="AG196" s="277"/>
      <c r="AH196" s="277"/>
      <c r="AI196" s="277"/>
      <c r="AJ196" s="277"/>
      <c r="AK196" s="277"/>
      <c r="AL196" s="277"/>
      <c r="AM196" s="277"/>
      <c r="AN196" s="277"/>
      <c r="AO196" s="277"/>
      <c r="AP196" s="277"/>
      <c r="AQ196" s="277"/>
      <c r="AR196" s="277"/>
      <c r="AS196" s="277"/>
      <c r="AT196" s="277"/>
      <c r="AU196" s="277"/>
      <c r="AV196" s="277"/>
      <c r="AW196" s="277"/>
      <c r="AX196" s="277"/>
      <c r="AY196" s="277"/>
    </row>
    <row r="197" spans="15:51" ht="16.5" customHeight="1" x14ac:dyDescent="0.55000000000000004">
      <c r="O197" s="285"/>
      <c r="P197" s="285">
        <v>4</v>
      </c>
      <c r="Q197" s="284">
        <f t="shared" si="15"/>
        <v>93.293870546569593</v>
      </c>
      <c r="R197" s="277"/>
      <c r="S197" s="277"/>
      <c r="T197" s="277"/>
      <c r="U197" s="277"/>
      <c r="V197" s="277"/>
      <c r="W197" s="277"/>
      <c r="X197" s="277"/>
      <c r="Y197" s="277"/>
      <c r="Z197" s="277"/>
      <c r="AA197" s="277"/>
      <c r="AB197" s="277"/>
      <c r="AC197" s="277"/>
      <c r="AD197" s="277"/>
      <c r="AE197" s="277"/>
      <c r="AF197" s="277"/>
      <c r="AG197" s="277"/>
      <c r="AH197" s="277"/>
      <c r="AI197" s="277"/>
      <c r="AJ197" s="277"/>
      <c r="AK197" s="277"/>
      <c r="AL197" s="277"/>
      <c r="AM197" s="277"/>
      <c r="AN197" s="277"/>
      <c r="AO197" s="277"/>
      <c r="AP197" s="277"/>
      <c r="AQ197" s="277"/>
      <c r="AR197" s="277"/>
      <c r="AS197" s="277"/>
      <c r="AT197" s="277"/>
      <c r="AU197" s="277"/>
      <c r="AV197" s="277"/>
      <c r="AW197" s="277"/>
      <c r="AX197" s="277"/>
      <c r="AY197" s="277"/>
    </row>
    <row r="198" spans="15:51" ht="16.5" customHeight="1" x14ac:dyDescent="0.55000000000000004">
      <c r="O198" s="285"/>
      <c r="P198" s="285">
        <v>5</v>
      </c>
      <c r="Q198" s="284">
        <f t="shared" si="15"/>
        <v>88.039855718830339</v>
      </c>
      <c r="R198" s="277"/>
      <c r="S198" s="277"/>
      <c r="T198" s="277"/>
      <c r="U198" s="277"/>
      <c r="V198" s="277"/>
      <c r="W198" s="277"/>
      <c r="X198" s="277"/>
      <c r="Y198" s="277"/>
      <c r="Z198" s="277"/>
      <c r="AA198" s="277"/>
      <c r="AB198" s="277"/>
      <c r="AC198" s="277"/>
      <c r="AD198" s="277"/>
      <c r="AE198" s="277"/>
      <c r="AF198" s="277"/>
      <c r="AG198" s="277"/>
      <c r="AH198" s="277"/>
      <c r="AI198" s="277"/>
      <c r="AJ198" s="277"/>
      <c r="AK198" s="277"/>
      <c r="AL198" s="277"/>
      <c r="AM198" s="277"/>
      <c r="AN198" s="277"/>
      <c r="AO198" s="277"/>
      <c r="AP198" s="277"/>
      <c r="AQ198" s="277"/>
      <c r="AR198" s="277"/>
      <c r="AS198" s="277"/>
      <c r="AT198" s="277"/>
      <c r="AU198" s="277"/>
      <c r="AV198" s="277"/>
      <c r="AW198" s="277"/>
      <c r="AX198" s="277"/>
      <c r="AY198" s="277"/>
    </row>
    <row r="199" spans="15:51" ht="16.5" customHeight="1" x14ac:dyDescent="0.55000000000000004">
      <c r="O199" s="285"/>
      <c r="P199" s="285">
        <v>6</v>
      </c>
      <c r="Q199" s="284">
        <f t="shared" si="15"/>
        <v>105.22738006997017</v>
      </c>
      <c r="R199" s="277"/>
      <c r="S199" s="277"/>
      <c r="T199" s="277"/>
      <c r="U199" s="277"/>
      <c r="V199" s="277"/>
      <c r="W199" s="277"/>
      <c r="X199" s="277"/>
      <c r="Y199" s="277"/>
      <c r="Z199" s="277"/>
      <c r="AA199" s="277"/>
      <c r="AB199" s="277"/>
      <c r="AC199" s="277"/>
      <c r="AD199" s="277"/>
      <c r="AE199" s="277"/>
      <c r="AF199" s="277"/>
      <c r="AG199" s="277"/>
      <c r="AH199" s="277"/>
      <c r="AI199" s="277"/>
      <c r="AJ199" s="277"/>
      <c r="AK199" s="277"/>
      <c r="AL199" s="277"/>
      <c r="AM199" s="277"/>
      <c r="AN199" s="277"/>
      <c r="AO199" s="277"/>
      <c r="AP199" s="277"/>
      <c r="AQ199" s="277"/>
      <c r="AR199" s="277"/>
      <c r="AS199" s="277"/>
      <c r="AT199" s="277"/>
      <c r="AU199" s="277"/>
      <c r="AV199" s="277"/>
      <c r="AW199" s="277"/>
      <c r="AX199" s="277"/>
      <c r="AY199" s="277"/>
    </row>
    <row r="200" spans="15:51" ht="16.5" customHeight="1" x14ac:dyDescent="0.55000000000000004">
      <c r="O200" s="285"/>
      <c r="P200" s="285">
        <v>7</v>
      </c>
      <c r="Q200" s="284">
        <f t="shared" si="15"/>
        <v>105.52028410774399</v>
      </c>
      <c r="R200" s="277"/>
      <c r="S200" s="277"/>
      <c r="T200" s="277"/>
      <c r="U200" s="277"/>
      <c r="V200" s="277"/>
      <c r="W200" s="277"/>
      <c r="X200" s="277"/>
      <c r="Y200" s="277"/>
      <c r="Z200" s="277"/>
      <c r="AA200" s="277"/>
      <c r="AB200" s="277"/>
      <c r="AC200" s="277"/>
      <c r="AD200" s="277"/>
      <c r="AE200" s="277"/>
      <c r="AF200" s="277"/>
      <c r="AG200" s="277"/>
      <c r="AH200" s="277"/>
      <c r="AI200" s="277"/>
      <c r="AJ200" s="277"/>
      <c r="AK200" s="277"/>
      <c r="AL200" s="277"/>
      <c r="AM200" s="277"/>
      <c r="AN200" s="277"/>
      <c r="AO200" s="277"/>
      <c r="AP200" s="277"/>
      <c r="AQ200" s="277"/>
      <c r="AR200" s="277"/>
      <c r="AS200" s="277"/>
      <c r="AT200" s="277"/>
      <c r="AU200" s="277"/>
      <c r="AV200" s="277"/>
      <c r="AW200" s="277"/>
      <c r="AX200" s="277"/>
      <c r="AY200" s="277"/>
    </row>
    <row r="201" spans="15:51" ht="16.5" customHeight="1" x14ac:dyDescent="0.55000000000000004">
      <c r="O201" s="285"/>
      <c r="P201" s="285">
        <v>8</v>
      </c>
      <c r="Q201" s="284">
        <f t="shared" si="15"/>
        <v>81.384127275785346</v>
      </c>
      <c r="R201" s="277"/>
      <c r="S201" s="277"/>
      <c r="T201" s="277"/>
      <c r="U201" s="277"/>
      <c r="V201" s="277"/>
      <c r="W201" s="277"/>
      <c r="X201" s="277"/>
      <c r="Y201" s="277"/>
      <c r="Z201" s="277"/>
      <c r="AA201" s="277"/>
      <c r="AB201" s="277"/>
      <c r="AC201" s="277"/>
      <c r="AD201" s="277"/>
      <c r="AE201" s="277"/>
      <c r="AF201" s="277"/>
      <c r="AG201" s="277"/>
      <c r="AH201" s="277"/>
      <c r="AI201" s="277"/>
      <c r="AJ201" s="277"/>
      <c r="AK201" s="277"/>
      <c r="AL201" s="277"/>
      <c r="AM201" s="277"/>
      <c r="AN201" s="277"/>
      <c r="AO201" s="277"/>
      <c r="AP201" s="277"/>
      <c r="AQ201" s="277"/>
      <c r="AR201" s="277"/>
      <c r="AS201" s="277"/>
      <c r="AT201" s="277"/>
      <c r="AU201" s="277"/>
      <c r="AV201" s="277"/>
      <c r="AW201" s="277"/>
      <c r="AX201" s="277"/>
      <c r="AY201" s="277"/>
    </row>
    <row r="202" spans="15:51" ht="16.5" customHeight="1" x14ac:dyDescent="0.55000000000000004">
      <c r="O202" s="285"/>
      <c r="P202" s="285">
        <v>9</v>
      </c>
      <c r="Q202" s="284">
        <f t="shared" si="15"/>
        <v>106.18802119901164</v>
      </c>
      <c r="R202" s="277"/>
      <c r="S202" s="277"/>
      <c r="T202" s="277"/>
      <c r="U202" s="277"/>
      <c r="V202" s="277"/>
      <c r="W202" s="277"/>
      <c r="X202" s="277"/>
      <c r="Y202" s="277"/>
      <c r="Z202" s="277"/>
      <c r="AA202" s="277"/>
      <c r="AB202" s="277"/>
      <c r="AC202" s="277"/>
      <c r="AD202" s="277"/>
      <c r="AE202" s="277"/>
      <c r="AF202" s="277"/>
      <c r="AG202" s="277"/>
      <c r="AH202" s="277"/>
      <c r="AI202" s="277"/>
      <c r="AJ202" s="277"/>
      <c r="AK202" s="277"/>
      <c r="AL202" s="277"/>
      <c r="AM202" s="277"/>
      <c r="AN202" s="277"/>
      <c r="AO202" s="277"/>
      <c r="AP202" s="277"/>
      <c r="AQ202" s="277"/>
      <c r="AR202" s="277"/>
      <c r="AS202" s="277"/>
      <c r="AT202" s="277"/>
      <c r="AU202" s="277"/>
      <c r="AV202" s="277"/>
      <c r="AW202" s="277"/>
      <c r="AX202" s="277"/>
      <c r="AY202" s="277"/>
    </row>
    <row r="203" spans="15:51" ht="16.5" customHeight="1" x14ac:dyDescent="0.55000000000000004">
      <c r="O203" s="285"/>
      <c r="P203" s="285">
        <v>10</v>
      </c>
      <c r="Q203" s="284">
        <f t="shared" si="15"/>
        <v>104.92885962687403</v>
      </c>
      <c r="R203" s="277"/>
      <c r="S203" s="277"/>
      <c r="T203" s="277"/>
      <c r="U203" s="277"/>
      <c r="V203" s="277"/>
      <c r="W203" s="277"/>
      <c r="X203" s="277"/>
      <c r="Y203" s="277"/>
      <c r="Z203" s="277"/>
      <c r="AA203" s="277"/>
      <c r="AB203" s="277"/>
      <c r="AC203" s="277"/>
      <c r="AD203" s="277"/>
      <c r="AE203" s="277"/>
      <c r="AF203" s="277"/>
      <c r="AG203" s="277"/>
      <c r="AH203" s="277"/>
      <c r="AI203" s="277"/>
      <c r="AJ203" s="277"/>
      <c r="AK203" s="277"/>
      <c r="AL203" s="277"/>
      <c r="AM203" s="277"/>
      <c r="AN203" s="277"/>
      <c r="AO203" s="277"/>
      <c r="AP203" s="277"/>
      <c r="AQ203" s="277"/>
      <c r="AR203" s="277"/>
      <c r="AS203" s="277"/>
      <c r="AT203" s="277"/>
      <c r="AU203" s="277"/>
      <c r="AV203" s="277"/>
      <c r="AW203" s="277"/>
      <c r="AX203" s="277"/>
      <c r="AY203" s="277"/>
    </row>
    <row r="204" spans="15:51" ht="16.5" customHeight="1" x14ac:dyDescent="0.55000000000000004">
      <c r="O204" s="285"/>
      <c r="P204" s="285">
        <v>11</v>
      </c>
      <c r="Q204" s="284">
        <f t="shared" si="15"/>
        <v>106.12164814413534</v>
      </c>
      <c r="R204" s="277"/>
      <c r="S204" s="277"/>
      <c r="T204" s="277"/>
      <c r="U204" s="277"/>
      <c r="V204" s="277"/>
      <c r="W204" s="277"/>
      <c r="X204" s="277"/>
      <c r="Y204" s="277"/>
      <c r="Z204" s="277"/>
      <c r="AA204" s="277"/>
      <c r="AB204" s="277"/>
      <c r="AC204" s="277"/>
      <c r="AD204" s="277"/>
      <c r="AE204" s="277"/>
      <c r="AF204" s="277"/>
      <c r="AG204" s="277"/>
      <c r="AH204" s="277"/>
      <c r="AI204" s="277"/>
      <c r="AJ204" s="277"/>
      <c r="AK204" s="277"/>
      <c r="AL204" s="277"/>
      <c r="AM204" s="277"/>
      <c r="AN204" s="277"/>
      <c r="AO204" s="277"/>
      <c r="AP204" s="277"/>
      <c r="AQ204" s="277"/>
      <c r="AR204" s="277"/>
      <c r="AS204" s="277"/>
      <c r="AT204" s="277"/>
      <c r="AU204" s="277"/>
      <c r="AV204" s="277"/>
      <c r="AW204" s="277"/>
      <c r="AX204" s="277"/>
      <c r="AY204" s="277"/>
    </row>
    <row r="205" spans="15:51" ht="16.5" customHeight="1" thickBot="1" x14ac:dyDescent="0.6">
      <c r="O205" s="286"/>
      <c r="P205" s="286">
        <v>12</v>
      </c>
      <c r="Q205" s="287">
        <f t="shared" si="15"/>
        <v>95.423017313101056</v>
      </c>
      <c r="R205" s="277"/>
      <c r="S205" s="277"/>
      <c r="T205" s="277"/>
      <c r="U205" s="277"/>
      <c r="V205" s="277"/>
      <c r="W205" s="277"/>
      <c r="X205" s="277"/>
      <c r="Y205" s="277"/>
      <c r="Z205" s="277"/>
      <c r="AA205" s="277"/>
      <c r="AB205" s="277"/>
      <c r="AC205" s="277"/>
      <c r="AD205" s="277"/>
      <c r="AE205" s="277"/>
      <c r="AF205" s="277"/>
      <c r="AG205" s="277"/>
      <c r="AH205" s="277"/>
      <c r="AI205" s="277"/>
      <c r="AJ205" s="277"/>
      <c r="AK205" s="277"/>
      <c r="AL205" s="277"/>
      <c r="AM205" s="277"/>
      <c r="AN205" s="277"/>
      <c r="AO205" s="277"/>
      <c r="AP205" s="277"/>
      <c r="AQ205" s="277"/>
      <c r="AR205" s="277"/>
      <c r="AS205" s="277"/>
      <c r="AT205" s="277"/>
      <c r="AU205" s="277"/>
      <c r="AV205" s="277"/>
      <c r="AW205" s="277"/>
      <c r="AX205" s="277"/>
      <c r="AY205" s="277"/>
    </row>
    <row r="206" spans="15:51" ht="16.5" customHeight="1" x14ac:dyDescent="0.55000000000000004">
      <c r="O206" s="283">
        <v>2007</v>
      </c>
      <c r="P206" s="283">
        <v>1</v>
      </c>
      <c r="Q206" s="288">
        <f t="shared" ref="Q206:Q217" si="16">AH2</f>
        <v>94.040803941023455</v>
      </c>
      <c r="R206" s="277"/>
      <c r="S206" s="277"/>
      <c r="T206" s="277"/>
      <c r="U206" s="277"/>
      <c r="V206" s="277"/>
      <c r="W206" s="277"/>
      <c r="X206" s="277"/>
      <c r="Y206" s="277"/>
      <c r="Z206" s="277"/>
      <c r="AA206" s="277"/>
      <c r="AB206" s="277"/>
      <c r="AC206" s="277"/>
      <c r="AD206" s="277"/>
      <c r="AE206" s="277"/>
      <c r="AF206" s="277"/>
      <c r="AG206" s="277"/>
      <c r="AH206" s="277"/>
      <c r="AI206" s="277"/>
      <c r="AJ206" s="277"/>
      <c r="AK206" s="277"/>
      <c r="AL206" s="277"/>
      <c r="AM206" s="277"/>
      <c r="AN206" s="277"/>
      <c r="AO206" s="277"/>
      <c r="AP206" s="277"/>
      <c r="AQ206" s="277"/>
      <c r="AR206" s="277"/>
      <c r="AS206" s="277"/>
      <c r="AT206" s="277"/>
      <c r="AU206" s="277"/>
      <c r="AV206" s="277"/>
      <c r="AW206" s="277"/>
      <c r="AX206" s="277"/>
      <c r="AY206" s="277"/>
    </row>
    <row r="207" spans="15:51" ht="16.5" customHeight="1" x14ac:dyDescent="0.55000000000000004">
      <c r="O207" s="285"/>
      <c r="P207" s="285">
        <v>2</v>
      </c>
      <c r="Q207" s="284">
        <f t="shared" si="16"/>
        <v>106.64923953865386</v>
      </c>
      <c r="R207" s="277"/>
      <c r="S207" s="277"/>
      <c r="T207" s="277"/>
      <c r="U207" s="277"/>
      <c r="V207" s="277"/>
      <c r="W207" s="277"/>
      <c r="X207" s="277"/>
      <c r="Y207" s="277"/>
      <c r="Z207" s="277"/>
      <c r="AA207" s="277"/>
      <c r="AB207" s="277"/>
      <c r="AC207" s="277"/>
      <c r="AD207" s="277"/>
      <c r="AE207" s="277"/>
      <c r="AF207" s="277"/>
      <c r="AG207" s="277"/>
      <c r="AH207" s="277"/>
      <c r="AI207" s="277"/>
      <c r="AJ207" s="277"/>
      <c r="AK207" s="277"/>
      <c r="AL207" s="277"/>
      <c r="AM207" s="277"/>
      <c r="AN207" s="277"/>
      <c r="AO207" s="277"/>
      <c r="AP207" s="277"/>
      <c r="AQ207" s="277"/>
      <c r="AR207" s="277"/>
      <c r="AS207" s="277"/>
      <c r="AT207" s="277"/>
      <c r="AU207" s="277"/>
      <c r="AV207" s="277"/>
      <c r="AW207" s="277"/>
      <c r="AX207" s="277"/>
      <c r="AY207" s="277"/>
    </row>
    <row r="208" spans="15:51" ht="16.5" customHeight="1" x14ac:dyDescent="0.55000000000000004">
      <c r="O208" s="285"/>
      <c r="P208" s="285">
        <v>3</v>
      </c>
      <c r="Q208" s="284">
        <f t="shared" si="16"/>
        <v>115.05371789530496</v>
      </c>
      <c r="R208" s="277"/>
      <c r="S208" s="277"/>
      <c r="T208" s="277"/>
      <c r="U208" s="277"/>
      <c r="V208" s="277"/>
      <c r="W208" s="277"/>
      <c r="X208" s="277"/>
      <c r="Y208" s="277"/>
      <c r="Z208" s="277"/>
      <c r="AA208" s="277"/>
      <c r="AB208" s="277"/>
      <c r="AC208" s="277"/>
      <c r="AD208" s="277"/>
      <c r="AE208" s="277"/>
      <c r="AF208" s="277"/>
      <c r="AG208" s="277"/>
      <c r="AH208" s="277"/>
      <c r="AI208" s="277"/>
      <c r="AJ208" s="277"/>
      <c r="AK208" s="277"/>
      <c r="AL208" s="277"/>
      <c r="AM208" s="277"/>
      <c r="AN208" s="277"/>
      <c r="AO208" s="277"/>
      <c r="AP208" s="277"/>
      <c r="AQ208" s="277"/>
      <c r="AR208" s="277"/>
      <c r="AS208" s="277"/>
      <c r="AT208" s="277"/>
      <c r="AU208" s="277"/>
      <c r="AV208" s="277"/>
      <c r="AW208" s="277"/>
      <c r="AX208" s="277"/>
      <c r="AY208" s="277"/>
    </row>
    <row r="209" spans="15:51" ht="16.5" customHeight="1" x14ac:dyDescent="0.55000000000000004">
      <c r="O209" s="285"/>
      <c r="P209" s="285">
        <v>4</v>
      </c>
      <c r="Q209" s="284">
        <f t="shared" si="16"/>
        <v>94.218984286107869</v>
      </c>
      <c r="R209" s="277"/>
      <c r="S209" s="277"/>
      <c r="T209" s="277"/>
      <c r="U209" s="277"/>
      <c r="V209" s="277"/>
      <c r="W209" s="277"/>
      <c r="X209" s="277"/>
      <c r="Y209" s="277"/>
      <c r="Z209" s="277"/>
      <c r="AA209" s="277"/>
      <c r="AB209" s="277"/>
      <c r="AC209" s="277"/>
      <c r="AD209" s="277"/>
      <c r="AE209" s="277"/>
      <c r="AF209" s="277"/>
      <c r="AG209" s="277"/>
      <c r="AH209" s="277"/>
      <c r="AI209" s="277"/>
      <c r="AJ209" s="277"/>
      <c r="AK209" s="277"/>
      <c r="AL209" s="277"/>
      <c r="AM209" s="277"/>
      <c r="AN209" s="277"/>
      <c r="AO209" s="277"/>
      <c r="AP209" s="277"/>
      <c r="AQ209" s="277"/>
      <c r="AR209" s="277"/>
      <c r="AS209" s="277"/>
      <c r="AT209" s="277"/>
      <c r="AU209" s="277"/>
      <c r="AV209" s="277"/>
      <c r="AW209" s="277"/>
      <c r="AX209" s="277"/>
      <c r="AY209" s="277"/>
    </row>
    <row r="210" spans="15:51" ht="16.5" customHeight="1" x14ac:dyDescent="0.55000000000000004">
      <c r="O210" s="285"/>
      <c r="P210" s="285">
        <v>5</v>
      </c>
      <c r="Q210" s="284">
        <f t="shared" si="16"/>
        <v>88.848495852963509</v>
      </c>
      <c r="R210" s="277"/>
      <c r="S210" s="277"/>
      <c r="T210" s="277"/>
      <c r="U210" s="277"/>
      <c r="V210" s="277"/>
      <c r="W210" s="277"/>
      <c r="X210" s="277"/>
      <c r="Y210" s="277"/>
      <c r="Z210" s="277"/>
      <c r="AA210" s="277"/>
      <c r="AB210" s="277"/>
      <c r="AC210" s="277"/>
      <c r="AD210" s="277"/>
      <c r="AE210" s="277"/>
      <c r="AF210" s="277"/>
      <c r="AG210" s="277"/>
      <c r="AH210" s="277"/>
      <c r="AI210" s="277"/>
      <c r="AJ210" s="277"/>
      <c r="AK210" s="277"/>
      <c r="AL210" s="277"/>
      <c r="AM210" s="277"/>
      <c r="AN210" s="277"/>
      <c r="AO210" s="277"/>
      <c r="AP210" s="277"/>
      <c r="AQ210" s="277"/>
      <c r="AR210" s="277"/>
      <c r="AS210" s="277"/>
      <c r="AT210" s="277"/>
      <c r="AU210" s="277"/>
      <c r="AV210" s="277"/>
      <c r="AW210" s="277"/>
      <c r="AX210" s="277"/>
      <c r="AY210" s="277"/>
    </row>
    <row r="211" spans="15:51" ht="16.5" customHeight="1" x14ac:dyDescent="0.55000000000000004">
      <c r="O211" s="285"/>
      <c r="P211" s="285">
        <v>6</v>
      </c>
      <c r="Q211" s="284">
        <f t="shared" si="16"/>
        <v>105.15060529954013</v>
      </c>
      <c r="R211" s="277"/>
      <c r="S211" s="277"/>
      <c r="T211" s="277"/>
      <c r="U211" s="277"/>
      <c r="V211" s="277"/>
      <c r="W211" s="277"/>
      <c r="X211" s="277"/>
      <c r="Y211" s="277"/>
      <c r="Z211" s="277"/>
      <c r="AA211" s="277"/>
      <c r="AB211" s="277"/>
      <c r="AC211" s="277"/>
      <c r="AD211" s="277"/>
      <c r="AE211" s="277"/>
      <c r="AF211" s="277"/>
      <c r="AG211" s="277"/>
      <c r="AH211" s="277"/>
      <c r="AI211" s="277"/>
      <c r="AJ211" s="277"/>
      <c r="AK211" s="277"/>
      <c r="AL211" s="277"/>
      <c r="AM211" s="277"/>
      <c r="AN211" s="277"/>
      <c r="AO211" s="277"/>
      <c r="AP211" s="277"/>
      <c r="AQ211" s="277"/>
      <c r="AR211" s="277"/>
      <c r="AS211" s="277"/>
      <c r="AT211" s="277"/>
      <c r="AU211" s="277"/>
      <c r="AV211" s="277"/>
      <c r="AW211" s="277"/>
      <c r="AX211" s="277"/>
      <c r="AY211" s="277"/>
    </row>
    <row r="212" spans="15:51" ht="16.5" customHeight="1" x14ac:dyDescent="0.55000000000000004">
      <c r="O212" s="285"/>
      <c r="P212" s="285">
        <v>7</v>
      </c>
      <c r="Q212" s="284">
        <f t="shared" si="16"/>
        <v>104.26586029013518</v>
      </c>
      <c r="R212" s="277"/>
      <c r="S212" s="277"/>
      <c r="T212" s="277"/>
      <c r="U212" s="277"/>
      <c r="V212" s="277"/>
      <c r="W212" s="277"/>
      <c r="X212" s="277"/>
      <c r="Y212" s="277"/>
      <c r="Z212" s="277"/>
      <c r="AA212" s="277"/>
      <c r="AB212" s="277"/>
      <c r="AC212" s="277"/>
      <c r="AD212" s="277"/>
      <c r="AE212" s="277"/>
      <c r="AF212" s="277"/>
      <c r="AG212" s="277"/>
      <c r="AH212" s="277"/>
      <c r="AI212" s="277"/>
      <c r="AJ212" s="277"/>
      <c r="AK212" s="277"/>
      <c r="AL212" s="277"/>
      <c r="AM212" s="277"/>
      <c r="AN212" s="277"/>
      <c r="AO212" s="277"/>
      <c r="AP212" s="277"/>
      <c r="AQ212" s="277"/>
      <c r="AR212" s="277"/>
      <c r="AS212" s="277"/>
      <c r="AT212" s="277"/>
      <c r="AU212" s="277"/>
      <c r="AV212" s="277"/>
      <c r="AW212" s="277"/>
      <c r="AX212" s="277"/>
      <c r="AY212" s="277"/>
    </row>
    <row r="213" spans="15:51" ht="16.5" customHeight="1" x14ac:dyDescent="0.55000000000000004">
      <c r="O213" s="285"/>
      <c r="P213" s="285">
        <v>8</v>
      </c>
      <c r="Q213" s="284">
        <f t="shared" si="16"/>
        <v>81.840292178673835</v>
      </c>
      <c r="R213" s="277"/>
      <c r="S213" s="277"/>
      <c r="T213" s="277"/>
      <c r="U213" s="277"/>
      <c r="V213" s="277"/>
      <c r="W213" s="277"/>
      <c r="X213" s="277"/>
      <c r="Y213" s="277"/>
      <c r="Z213" s="277"/>
      <c r="AA213" s="277"/>
      <c r="AB213" s="277"/>
      <c r="AC213" s="277"/>
      <c r="AD213" s="277"/>
      <c r="AE213" s="277"/>
      <c r="AF213" s="277"/>
      <c r="AG213" s="277"/>
      <c r="AH213" s="277"/>
      <c r="AI213" s="277"/>
      <c r="AJ213" s="277"/>
      <c r="AK213" s="277"/>
      <c r="AL213" s="277"/>
      <c r="AM213" s="277"/>
      <c r="AN213" s="277"/>
      <c r="AO213" s="277"/>
      <c r="AP213" s="277"/>
      <c r="AQ213" s="277"/>
      <c r="AR213" s="277"/>
      <c r="AS213" s="277"/>
      <c r="AT213" s="277"/>
      <c r="AU213" s="277"/>
      <c r="AV213" s="277"/>
      <c r="AW213" s="277"/>
      <c r="AX213" s="277"/>
      <c r="AY213" s="277"/>
    </row>
    <row r="214" spans="15:51" ht="16.5" customHeight="1" x14ac:dyDescent="0.55000000000000004">
      <c r="O214" s="285"/>
      <c r="P214" s="285">
        <v>9</v>
      </c>
      <c r="Q214" s="284">
        <f t="shared" si="16"/>
        <v>104.02045327721291</v>
      </c>
      <c r="R214" s="277"/>
      <c r="S214" s="277"/>
      <c r="T214" s="277"/>
      <c r="U214" s="277"/>
      <c r="V214" s="277"/>
      <c r="W214" s="277"/>
      <c r="X214" s="277"/>
      <c r="Y214" s="277"/>
      <c r="Z214" s="277"/>
      <c r="AA214" s="277"/>
      <c r="AB214" s="277"/>
      <c r="AC214" s="277"/>
      <c r="AD214" s="277"/>
      <c r="AE214" s="277"/>
      <c r="AF214" s="277"/>
      <c r="AG214" s="277"/>
      <c r="AH214" s="277"/>
      <c r="AI214" s="277"/>
      <c r="AJ214" s="277"/>
      <c r="AK214" s="277"/>
      <c r="AL214" s="277"/>
      <c r="AM214" s="277"/>
      <c r="AN214" s="277"/>
      <c r="AO214" s="277"/>
      <c r="AP214" s="277"/>
      <c r="AQ214" s="277"/>
      <c r="AR214" s="277"/>
      <c r="AS214" s="277"/>
      <c r="AT214" s="277"/>
      <c r="AU214" s="277"/>
      <c r="AV214" s="277"/>
      <c r="AW214" s="277"/>
      <c r="AX214" s="277"/>
      <c r="AY214" s="277"/>
    </row>
    <row r="215" spans="15:51" ht="16.5" customHeight="1" x14ac:dyDescent="0.55000000000000004">
      <c r="O215" s="285"/>
      <c r="P215" s="285">
        <v>10</v>
      </c>
      <c r="Q215" s="284">
        <f t="shared" si="16"/>
        <v>105.19006725549821</v>
      </c>
      <c r="R215" s="277"/>
      <c r="S215" s="277"/>
      <c r="T215" s="277"/>
      <c r="U215" s="277"/>
      <c r="V215" s="277"/>
      <c r="W215" s="277"/>
      <c r="X215" s="277"/>
      <c r="Y215" s="277"/>
      <c r="Z215" s="277"/>
      <c r="AA215" s="277"/>
      <c r="AB215" s="277"/>
      <c r="AC215" s="277"/>
      <c r="AD215" s="277"/>
      <c r="AE215" s="277"/>
      <c r="AF215" s="277"/>
      <c r="AG215" s="277"/>
      <c r="AH215" s="277"/>
      <c r="AI215" s="277"/>
      <c r="AJ215" s="277"/>
      <c r="AK215" s="277"/>
      <c r="AL215" s="277"/>
      <c r="AM215" s="277"/>
      <c r="AN215" s="277"/>
      <c r="AO215" s="277"/>
      <c r="AP215" s="277"/>
      <c r="AQ215" s="277"/>
      <c r="AR215" s="277"/>
      <c r="AS215" s="277"/>
      <c r="AT215" s="277"/>
      <c r="AU215" s="277"/>
      <c r="AV215" s="277"/>
      <c r="AW215" s="277"/>
      <c r="AX215" s="277"/>
      <c r="AY215" s="277"/>
    </row>
    <row r="216" spans="15:51" ht="16.5" customHeight="1" x14ac:dyDescent="0.55000000000000004">
      <c r="O216" s="285"/>
      <c r="P216" s="285">
        <v>11</v>
      </c>
      <c r="Q216" s="284">
        <f t="shared" si="16"/>
        <v>105.43161917962176</v>
      </c>
      <c r="R216" s="277"/>
      <c r="S216" s="277"/>
      <c r="T216" s="277"/>
      <c r="U216" s="277"/>
      <c r="V216" s="277"/>
      <c r="W216" s="277"/>
      <c r="X216" s="277"/>
      <c r="Y216" s="277"/>
      <c r="Z216" s="277"/>
      <c r="AA216" s="277"/>
      <c r="AB216" s="277"/>
      <c r="AC216" s="277"/>
      <c r="AD216" s="277"/>
      <c r="AE216" s="277"/>
      <c r="AF216" s="277"/>
      <c r="AG216" s="277"/>
      <c r="AH216" s="277"/>
      <c r="AI216" s="277"/>
      <c r="AJ216" s="277"/>
      <c r="AK216" s="277"/>
      <c r="AL216" s="277"/>
      <c r="AM216" s="277"/>
      <c r="AN216" s="277"/>
      <c r="AO216" s="277"/>
      <c r="AP216" s="277"/>
      <c r="AQ216" s="277"/>
      <c r="AR216" s="277"/>
      <c r="AS216" s="277"/>
      <c r="AT216" s="277"/>
      <c r="AU216" s="277"/>
      <c r="AV216" s="277"/>
      <c r="AW216" s="277"/>
      <c r="AX216" s="277"/>
      <c r="AY216" s="277"/>
    </row>
    <row r="217" spans="15:51" ht="16.5" customHeight="1" thickBot="1" x14ac:dyDescent="0.6">
      <c r="O217" s="286"/>
      <c r="P217" s="286">
        <v>12</v>
      </c>
      <c r="Q217" s="287">
        <f t="shared" si="16"/>
        <v>95.289861005264342</v>
      </c>
      <c r="R217" s="277"/>
      <c r="S217" s="277"/>
      <c r="T217" s="277"/>
      <c r="U217" s="277"/>
      <c r="V217" s="277"/>
      <c r="W217" s="277"/>
      <c r="X217" s="277"/>
      <c r="Y217" s="277"/>
      <c r="Z217" s="277"/>
      <c r="AA217" s="277"/>
      <c r="AB217" s="277"/>
      <c r="AC217" s="277"/>
      <c r="AD217" s="277"/>
      <c r="AE217" s="277"/>
      <c r="AF217" s="277"/>
      <c r="AG217" s="277"/>
      <c r="AH217" s="277"/>
      <c r="AI217" s="277"/>
      <c r="AJ217" s="277"/>
      <c r="AK217" s="277"/>
      <c r="AL217" s="277"/>
      <c r="AM217" s="277"/>
      <c r="AN217" s="277"/>
      <c r="AO217" s="277"/>
      <c r="AP217" s="277"/>
      <c r="AQ217" s="277"/>
      <c r="AR217" s="277"/>
      <c r="AS217" s="277"/>
      <c r="AT217" s="277"/>
      <c r="AU217" s="277"/>
      <c r="AV217" s="277"/>
      <c r="AW217" s="277"/>
      <c r="AX217" s="277"/>
      <c r="AY217" s="277"/>
    </row>
    <row r="218" spans="15:51" ht="16.5" customHeight="1" x14ac:dyDescent="0.55000000000000004">
      <c r="O218" s="283">
        <v>2008</v>
      </c>
      <c r="P218" s="283">
        <v>1</v>
      </c>
      <c r="Q218" s="284">
        <f t="shared" ref="Q218:Q229" si="17">AI2</f>
        <v>95.349835176071736</v>
      </c>
      <c r="R218" s="277"/>
      <c r="S218" s="277"/>
      <c r="T218" s="277"/>
      <c r="U218" s="277"/>
      <c r="V218" s="277"/>
      <c r="W218" s="277"/>
      <c r="X218" s="277"/>
      <c r="Y218" s="277"/>
      <c r="Z218" s="277"/>
      <c r="AA218" s="277"/>
      <c r="AB218" s="277"/>
      <c r="AC218" s="277"/>
      <c r="AD218" s="277"/>
      <c r="AE218" s="277"/>
      <c r="AF218" s="277"/>
      <c r="AG218" s="277"/>
      <c r="AH218" s="277"/>
      <c r="AI218" s="277"/>
      <c r="AJ218" s="277"/>
      <c r="AK218" s="277"/>
      <c r="AL218" s="277"/>
      <c r="AM218" s="277"/>
      <c r="AN218" s="277"/>
      <c r="AO218" s="277"/>
      <c r="AP218" s="277"/>
      <c r="AQ218" s="277"/>
      <c r="AR218" s="277"/>
      <c r="AS218" s="277"/>
      <c r="AT218" s="277"/>
      <c r="AU218" s="277"/>
      <c r="AV218" s="277"/>
      <c r="AW218" s="277"/>
      <c r="AX218" s="277"/>
      <c r="AY218" s="277"/>
    </row>
    <row r="219" spans="15:51" ht="16.5" customHeight="1" x14ac:dyDescent="0.55000000000000004">
      <c r="O219" s="285"/>
      <c r="P219" s="285">
        <v>2</v>
      </c>
      <c r="Q219" s="284">
        <f t="shared" si="17"/>
        <v>106.65758198011713</v>
      </c>
      <c r="R219" s="277"/>
      <c r="S219" s="277"/>
      <c r="T219" s="277"/>
      <c r="U219" s="277"/>
      <c r="V219" s="277"/>
      <c r="W219" s="277"/>
      <c r="X219" s="277"/>
      <c r="Y219" s="277"/>
      <c r="Z219" s="277"/>
      <c r="AA219" s="277"/>
      <c r="AB219" s="277"/>
      <c r="AC219" s="277"/>
      <c r="AD219" s="277"/>
      <c r="AE219" s="277"/>
      <c r="AF219" s="277"/>
      <c r="AG219" s="277"/>
      <c r="AH219" s="277"/>
      <c r="AI219" s="277"/>
      <c r="AJ219" s="277"/>
      <c r="AK219" s="277"/>
      <c r="AL219" s="277"/>
      <c r="AM219" s="277"/>
      <c r="AN219" s="277"/>
      <c r="AO219" s="277"/>
      <c r="AP219" s="277"/>
      <c r="AQ219" s="277"/>
      <c r="AR219" s="277"/>
      <c r="AS219" s="277"/>
      <c r="AT219" s="277"/>
      <c r="AU219" s="277"/>
      <c r="AV219" s="277"/>
      <c r="AW219" s="277"/>
      <c r="AX219" s="277"/>
      <c r="AY219" s="277"/>
    </row>
    <row r="220" spans="15:51" ht="16.5" customHeight="1" x14ac:dyDescent="0.55000000000000004">
      <c r="O220" s="285"/>
      <c r="P220" s="285">
        <v>3</v>
      </c>
      <c r="Q220" s="284">
        <f t="shared" si="17"/>
        <v>113.87293882442602</v>
      </c>
      <c r="R220" s="277"/>
      <c r="S220" s="277"/>
      <c r="T220" s="277"/>
      <c r="U220" s="277"/>
      <c r="V220" s="277"/>
      <c r="W220" s="277"/>
      <c r="X220" s="277"/>
      <c r="Y220" s="277"/>
      <c r="Z220" s="277"/>
      <c r="AA220" s="277"/>
      <c r="AB220" s="277"/>
      <c r="AC220" s="277"/>
      <c r="AD220" s="277"/>
      <c r="AE220" s="277"/>
      <c r="AF220" s="277"/>
      <c r="AG220" s="277"/>
      <c r="AH220" s="277"/>
      <c r="AI220" s="277"/>
      <c r="AJ220" s="277"/>
      <c r="AK220" s="277"/>
      <c r="AL220" s="277"/>
      <c r="AM220" s="277"/>
      <c r="AN220" s="277"/>
      <c r="AO220" s="277"/>
      <c r="AP220" s="277"/>
      <c r="AQ220" s="277"/>
      <c r="AR220" s="277"/>
      <c r="AS220" s="277"/>
      <c r="AT220" s="277"/>
      <c r="AU220" s="277"/>
      <c r="AV220" s="277"/>
      <c r="AW220" s="277"/>
      <c r="AX220" s="277"/>
      <c r="AY220" s="277"/>
    </row>
    <row r="221" spans="15:51" ht="16.5" customHeight="1" x14ac:dyDescent="0.55000000000000004">
      <c r="O221" s="285"/>
      <c r="P221" s="285">
        <v>4</v>
      </c>
      <c r="Q221" s="284">
        <f t="shared" si="17"/>
        <v>94.108959228467185</v>
      </c>
      <c r="R221" s="277"/>
      <c r="S221" s="277"/>
      <c r="T221" s="277"/>
      <c r="U221" s="277"/>
      <c r="V221" s="277"/>
      <c r="W221" s="277"/>
      <c r="X221" s="277"/>
      <c r="Y221" s="277"/>
      <c r="Z221" s="277"/>
      <c r="AA221" s="277"/>
      <c r="AB221" s="277"/>
      <c r="AC221" s="277"/>
      <c r="AD221" s="277"/>
      <c r="AE221" s="277"/>
      <c r="AF221" s="277"/>
      <c r="AG221" s="277"/>
      <c r="AH221" s="277"/>
      <c r="AI221" s="277"/>
      <c r="AJ221" s="277"/>
      <c r="AK221" s="277"/>
      <c r="AL221" s="277"/>
      <c r="AM221" s="277"/>
      <c r="AN221" s="277"/>
      <c r="AO221" s="277"/>
      <c r="AP221" s="277"/>
      <c r="AQ221" s="277"/>
      <c r="AR221" s="277"/>
      <c r="AS221" s="277"/>
      <c r="AT221" s="277"/>
      <c r="AU221" s="277"/>
      <c r="AV221" s="277"/>
      <c r="AW221" s="277"/>
      <c r="AX221" s="277"/>
      <c r="AY221" s="277"/>
    </row>
    <row r="222" spans="15:51" ht="16.5" customHeight="1" x14ac:dyDescent="0.55000000000000004">
      <c r="O222" s="285"/>
      <c r="P222" s="285">
        <v>5</v>
      </c>
      <c r="Q222" s="284">
        <f t="shared" si="17"/>
        <v>89.580599514986375</v>
      </c>
      <c r="R222" s="277"/>
      <c r="S222" s="277"/>
      <c r="T222" s="277"/>
      <c r="U222" s="277"/>
      <c r="V222" s="277"/>
      <c r="W222" s="277"/>
      <c r="X222" s="277"/>
      <c r="Y222" s="277"/>
      <c r="Z222" s="277"/>
      <c r="AA222" s="277"/>
      <c r="AB222" s="277"/>
      <c r="AC222" s="277"/>
      <c r="AD222" s="277"/>
      <c r="AE222" s="277"/>
      <c r="AF222" s="277"/>
      <c r="AG222" s="277"/>
      <c r="AH222" s="277"/>
      <c r="AI222" s="277"/>
      <c r="AJ222" s="277"/>
      <c r="AK222" s="277"/>
      <c r="AL222" s="277"/>
      <c r="AM222" s="277"/>
      <c r="AN222" s="277"/>
      <c r="AO222" s="277"/>
      <c r="AP222" s="277"/>
      <c r="AQ222" s="277"/>
      <c r="AR222" s="277"/>
      <c r="AS222" s="277"/>
      <c r="AT222" s="277"/>
      <c r="AU222" s="277"/>
      <c r="AV222" s="277"/>
      <c r="AW222" s="277"/>
      <c r="AX222" s="277"/>
      <c r="AY222" s="277"/>
    </row>
    <row r="223" spans="15:51" ht="16.5" customHeight="1" x14ac:dyDescent="0.55000000000000004">
      <c r="O223" s="285"/>
      <c r="P223" s="285">
        <v>6</v>
      </c>
      <c r="Q223" s="284">
        <f t="shared" si="17"/>
        <v>104.29675759011118</v>
      </c>
      <c r="R223" s="277"/>
      <c r="S223" s="277"/>
      <c r="T223" s="277"/>
      <c r="U223" s="277"/>
      <c r="V223" s="277"/>
      <c r="W223" s="277"/>
      <c r="X223" s="277"/>
      <c r="Y223" s="277"/>
      <c r="Z223" s="277"/>
      <c r="AA223" s="277"/>
      <c r="AB223" s="277"/>
      <c r="AC223" s="277"/>
      <c r="AD223" s="277"/>
      <c r="AE223" s="277"/>
      <c r="AF223" s="277"/>
      <c r="AG223" s="277"/>
      <c r="AH223" s="277"/>
      <c r="AI223" s="277"/>
      <c r="AJ223" s="277"/>
      <c r="AK223" s="277"/>
      <c r="AL223" s="277"/>
      <c r="AM223" s="277"/>
      <c r="AN223" s="277"/>
      <c r="AO223" s="277"/>
      <c r="AP223" s="277"/>
      <c r="AQ223" s="277"/>
      <c r="AR223" s="277"/>
      <c r="AS223" s="277"/>
      <c r="AT223" s="277"/>
      <c r="AU223" s="277"/>
      <c r="AV223" s="277"/>
      <c r="AW223" s="277"/>
      <c r="AX223" s="277"/>
      <c r="AY223" s="277"/>
    </row>
    <row r="224" spans="15:51" ht="16.5" customHeight="1" x14ac:dyDescent="0.55000000000000004">
      <c r="O224" s="285"/>
      <c r="P224" s="285">
        <v>7</v>
      </c>
      <c r="Q224" s="284">
        <f t="shared" si="17"/>
        <v>104.88050607765047</v>
      </c>
      <c r="R224" s="277"/>
      <c r="S224" s="277"/>
      <c r="T224" s="277"/>
      <c r="U224" s="277"/>
      <c r="V224" s="277"/>
      <c r="W224" s="277"/>
      <c r="X224" s="277"/>
      <c r="Y224" s="277"/>
      <c r="Z224" s="277"/>
      <c r="AA224" s="277"/>
      <c r="AB224" s="277"/>
      <c r="AC224" s="277"/>
      <c r="AD224" s="277"/>
      <c r="AE224" s="277"/>
      <c r="AF224" s="277"/>
      <c r="AG224" s="277"/>
      <c r="AH224" s="277"/>
      <c r="AI224" s="277"/>
      <c r="AJ224" s="277"/>
      <c r="AK224" s="277"/>
      <c r="AL224" s="277"/>
      <c r="AM224" s="277"/>
      <c r="AN224" s="277"/>
      <c r="AO224" s="277"/>
      <c r="AP224" s="277"/>
      <c r="AQ224" s="277"/>
      <c r="AR224" s="277"/>
      <c r="AS224" s="277"/>
      <c r="AT224" s="277"/>
      <c r="AU224" s="277"/>
      <c r="AV224" s="277"/>
      <c r="AW224" s="277"/>
      <c r="AX224" s="277"/>
      <c r="AY224" s="277"/>
    </row>
    <row r="225" spans="15:51" ht="16.5" customHeight="1" x14ac:dyDescent="0.55000000000000004">
      <c r="O225" s="285"/>
      <c r="P225" s="285">
        <v>8</v>
      </c>
      <c r="Q225" s="284">
        <f t="shared" si="17"/>
        <v>81.722523279687493</v>
      </c>
      <c r="R225" s="277"/>
      <c r="S225" s="277"/>
      <c r="T225" s="277"/>
      <c r="U225" s="277"/>
      <c r="V225" s="277"/>
      <c r="W225" s="277"/>
      <c r="X225" s="277"/>
      <c r="Y225" s="277"/>
      <c r="Z225" s="277"/>
      <c r="AA225" s="277"/>
      <c r="AB225" s="277"/>
      <c r="AC225" s="277"/>
      <c r="AD225" s="277"/>
      <c r="AE225" s="277"/>
      <c r="AF225" s="277"/>
      <c r="AG225" s="277"/>
      <c r="AH225" s="277"/>
      <c r="AI225" s="277"/>
      <c r="AJ225" s="277"/>
      <c r="AK225" s="277"/>
      <c r="AL225" s="277"/>
      <c r="AM225" s="277"/>
      <c r="AN225" s="277"/>
      <c r="AO225" s="277"/>
      <c r="AP225" s="277"/>
      <c r="AQ225" s="277"/>
      <c r="AR225" s="277"/>
      <c r="AS225" s="277"/>
      <c r="AT225" s="277"/>
      <c r="AU225" s="277"/>
      <c r="AV225" s="277"/>
      <c r="AW225" s="277"/>
      <c r="AX225" s="277"/>
      <c r="AY225" s="277"/>
    </row>
    <row r="226" spans="15:51" ht="16.5" customHeight="1" x14ac:dyDescent="0.55000000000000004">
      <c r="O226" s="285"/>
      <c r="P226" s="285">
        <v>9</v>
      </c>
      <c r="Q226" s="284">
        <f t="shared" si="17"/>
        <v>106.08971965429281</v>
      </c>
      <c r="R226" s="277"/>
      <c r="S226" s="277"/>
      <c r="T226" s="277"/>
      <c r="U226" s="277"/>
      <c r="V226" s="277"/>
      <c r="W226" s="277"/>
      <c r="X226" s="277"/>
      <c r="Y226" s="277"/>
      <c r="Z226" s="277"/>
      <c r="AA226" s="277"/>
      <c r="AB226" s="277"/>
      <c r="AC226" s="277"/>
      <c r="AD226" s="277"/>
      <c r="AE226" s="277"/>
      <c r="AF226" s="277"/>
      <c r="AG226" s="277"/>
      <c r="AH226" s="277"/>
      <c r="AI226" s="277"/>
      <c r="AJ226" s="277"/>
      <c r="AK226" s="277"/>
      <c r="AL226" s="277"/>
      <c r="AM226" s="277"/>
      <c r="AN226" s="277"/>
      <c r="AO226" s="277"/>
      <c r="AP226" s="277"/>
      <c r="AQ226" s="277"/>
      <c r="AR226" s="277"/>
      <c r="AS226" s="277"/>
      <c r="AT226" s="277"/>
      <c r="AU226" s="277"/>
      <c r="AV226" s="277"/>
      <c r="AW226" s="277"/>
      <c r="AX226" s="277"/>
      <c r="AY226" s="277"/>
    </row>
    <row r="227" spans="15:51" ht="16.5" customHeight="1" x14ac:dyDescent="0.55000000000000004">
      <c r="O227" s="285"/>
      <c r="P227" s="285">
        <v>10</v>
      </c>
      <c r="Q227" s="284">
        <f t="shared" si="17"/>
        <v>105.7766062747141</v>
      </c>
      <c r="R227" s="277"/>
      <c r="S227" s="277"/>
      <c r="T227" s="277"/>
      <c r="U227" s="277"/>
      <c r="V227" s="277"/>
      <c r="W227" s="277"/>
      <c r="X227" s="277"/>
      <c r="Y227" s="277"/>
      <c r="Z227" s="277"/>
      <c r="AA227" s="277"/>
      <c r="AB227" s="277"/>
      <c r="AC227" s="277"/>
      <c r="AD227" s="277"/>
      <c r="AE227" s="277"/>
      <c r="AF227" s="277"/>
      <c r="AG227" s="277"/>
      <c r="AH227" s="277"/>
      <c r="AI227" s="277"/>
      <c r="AJ227" s="277"/>
      <c r="AK227" s="277"/>
      <c r="AL227" s="277"/>
      <c r="AM227" s="277"/>
      <c r="AN227" s="277"/>
      <c r="AO227" s="277"/>
      <c r="AP227" s="277"/>
      <c r="AQ227" s="277"/>
      <c r="AR227" s="277"/>
      <c r="AS227" s="277"/>
      <c r="AT227" s="277"/>
      <c r="AU227" s="277"/>
      <c r="AV227" s="277"/>
      <c r="AW227" s="277"/>
      <c r="AX227" s="277"/>
      <c r="AY227" s="277"/>
    </row>
    <row r="228" spans="15:51" ht="16.5" customHeight="1" x14ac:dyDescent="0.55000000000000004">
      <c r="O228" s="285"/>
      <c r="P228" s="285">
        <v>11</v>
      </c>
      <c r="Q228" s="284">
        <f t="shared" si="17"/>
        <v>104.39376591093225</v>
      </c>
      <c r="R228" s="277"/>
      <c r="S228" s="277"/>
      <c r="T228" s="277"/>
      <c r="U228" s="277"/>
      <c r="V228" s="277"/>
      <c r="W228" s="277"/>
      <c r="X228" s="277"/>
      <c r="Y228" s="277"/>
      <c r="Z228" s="277"/>
      <c r="AA228" s="277"/>
      <c r="AB228" s="277"/>
      <c r="AC228" s="277"/>
      <c r="AD228" s="277"/>
      <c r="AE228" s="277"/>
      <c r="AF228" s="277"/>
      <c r="AG228" s="277"/>
      <c r="AH228" s="277"/>
      <c r="AI228" s="277"/>
      <c r="AJ228" s="277"/>
      <c r="AK228" s="277"/>
      <c r="AL228" s="277"/>
      <c r="AM228" s="277"/>
      <c r="AN228" s="277"/>
      <c r="AO228" s="277"/>
      <c r="AP228" s="277"/>
      <c r="AQ228" s="277"/>
      <c r="AR228" s="277"/>
      <c r="AS228" s="277"/>
      <c r="AT228" s="277"/>
      <c r="AU228" s="277"/>
      <c r="AV228" s="277"/>
      <c r="AW228" s="277"/>
      <c r="AX228" s="277"/>
      <c r="AY228" s="277"/>
    </row>
    <row r="229" spans="15:51" ht="16.5" customHeight="1" thickBot="1" x14ac:dyDescent="0.6">
      <c r="O229" s="286"/>
      <c r="P229" s="286">
        <v>12</v>
      </c>
      <c r="Q229" s="284">
        <f t="shared" si="17"/>
        <v>93.270206488542911</v>
      </c>
      <c r="R229" s="277"/>
      <c r="S229" s="277"/>
      <c r="T229" s="277"/>
      <c r="U229" s="277"/>
      <c r="V229" s="277"/>
      <c r="W229" s="277"/>
      <c r="X229" s="277"/>
      <c r="Y229" s="277"/>
      <c r="Z229" s="277"/>
      <c r="AA229" s="277"/>
      <c r="AB229" s="277"/>
      <c r="AC229" s="277"/>
      <c r="AD229" s="277"/>
      <c r="AE229" s="277"/>
      <c r="AF229" s="277"/>
      <c r="AG229" s="277"/>
      <c r="AH229" s="277"/>
      <c r="AI229" s="277"/>
      <c r="AJ229" s="277"/>
      <c r="AK229" s="277"/>
      <c r="AL229" s="277"/>
      <c r="AM229" s="277"/>
      <c r="AN229" s="277"/>
      <c r="AO229" s="277"/>
      <c r="AP229" s="277"/>
      <c r="AQ229" s="277"/>
      <c r="AR229" s="277"/>
      <c r="AS229" s="277"/>
      <c r="AT229" s="277"/>
      <c r="AU229" s="277"/>
      <c r="AV229" s="277"/>
      <c r="AW229" s="277"/>
      <c r="AX229" s="277"/>
      <c r="AY229" s="277"/>
    </row>
    <row r="230" spans="15:51" ht="16.5" customHeight="1" x14ac:dyDescent="0.55000000000000004">
      <c r="O230" s="283">
        <v>2009</v>
      </c>
      <c r="P230" s="283">
        <v>1</v>
      </c>
      <c r="Q230" s="284">
        <f t="shared" ref="Q230:Q241" si="18">AJ2</f>
        <v>93.488562243614481</v>
      </c>
      <c r="R230" s="277"/>
      <c r="S230" s="277"/>
      <c r="T230" s="277"/>
      <c r="U230" s="277"/>
      <c r="V230" s="277"/>
      <c r="W230" s="277"/>
      <c r="X230" s="277"/>
      <c r="Y230" s="277"/>
      <c r="Z230" s="277"/>
      <c r="AA230" s="277"/>
      <c r="AB230" s="277"/>
      <c r="AC230" s="277"/>
      <c r="AD230" s="277"/>
      <c r="AE230" s="277"/>
      <c r="AF230" s="277"/>
      <c r="AG230" s="277"/>
      <c r="AH230" s="277"/>
      <c r="AI230" s="277"/>
      <c r="AJ230" s="277"/>
      <c r="AK230" s="277"/>
      <c r="AL230" s="277"/>
      <c r="AM230" s="277"/>
      <c r="AN230" s="277"/>
      <c r="AO230" s="277"/>
      <c r="AP230" s="277"/>
      <c r="AQ230" s="277"/>
      <c r="AR230" s="277"/>
      <c r="AS230" s="277"/>
      <c r="AT230" s="277"/>
      <c r="AU230" s="277"/>
      <c r="AV230" s="277"/>
      <c r="AW230" s="277"/>
      <c r="AX230" s="277"/>
      <c r="AY230" s="277"/>
    </row>
    <row r="231" spans="15:51" ht="16.5" customHeight="1" x14ac:dyDescent="0.55000000000000004">
      <c r="O231" s="285"/>
      <c r="P231" s="285">
        <v>2</v>
      </c>
      <c r="Q231" s="284">
        <f t="shared" si="18"/>
        <v>103.10360777213484</v>
      </c>
      <c r="R231" s="277"/>
      <c r="S231" s="277"/>
      <c r="T231" s="277"/>
      <c r="U231" s="277"/>
      <c r="V231" s="277"/>
      <c r="W231" s="277"/>
      <c r="X231" s="277"/>
      <c r="Y231" s="277"/>
      <c r="Z231" s="277"/>
      <c r="AA231" s="277"/>
      <c r="AB231" s="277"/>
      <c r="AC231" s="277"/>
      <c r="AD231" s="277"/>
      <c r="AE231" s="277"/>
      <c r="AF231" s="277"/>
      <c r="AG231" s="277"/>
      <c r="AH231" s="277"/>
      <c r="AI231" s="277"/>
      <c r="AJ231" s="277"/>
      <c r="AK231" s="277"/>
      <c r="AL231" s="277"/>
      <c r="AM231" s="277"/>
      <c r="AN231" s="277"/>
      <c r="AO231" s="277"/>
      <c r="AP231" s="277"/>
      <c r="AQ231" s="277"/>
      <c r="AR231" s="277"/>
      <c r="AS231" s="277"/>
      <c r="AT231" s="277"/>
      <c r="AU231" s="277"/>
      <c r="AV231" s="277"/>
      <c r="AW231" s="277"/>
      <c r="AX231" s="277"/>
      <c r="AY231" s="277"/>
    </row>
    <row r="232" spans="15:51" ht="16.5" customHeight="1" x14ac:dyDescent="0.55000000000000004">
      <c r="O232" s="285"/>
      <c r="P232" s="285">
        <v>3</v>
      </c>
      <c r="Q232" s="284">
        <f t="shared" si="18"/>
        <v>111.07550159117395</v>
      </c>
      <c r="R232" s="277"/>
      <c r="S232" s="277"/>
      <c r="T232" s="277"/>
      <c r="U232" s="277"/>
      <c r="V232" s="277"/>
      <c r="W232" s="277"/>
      <c r="X232" s="277"/>
      <c r="Y232" s="277"/>
      <c r="Z232" s="277"/>
      <c r="AA232" s="277"/>
      <c r="AB232" s="277"/>
      <c r="AC232" s="277"/>
      <c r="AD232" s="277"/>
      <c r="AE232" s="277"/>
      <c r="AF232" s="277"/>
      <c r="AG232" s="277"/>
      <c r="AH232" s="277"/>
      <c r="AI232" s="277"/>
      <c r="AJ232" s="277"/>
      <c r="AK232" s="277"/>
      <c r="AL232" s="277"/>
      <c r="AM232" s="277"/>
      <c r="AN232" s="277"/>
      <c r="AO232" s="277"/>
      <c r="AP232" s="277"/>
      <c r="AQ232" s="277"/>
      <c r="AR232" s="277"/>
      <c r="AS232" s="277"/>
      <c r="AT232" s="277"/>
      <c r="AU232" s="277"/>
      <c r="AV232" s="277"/>
      <c r="AW232" s="277"/>
      <c r="AX232" s="277"/>
      <c r="AY232" s="277"/>
    </row>
    <row r="233" spans="15:51" ht="16.5" customHeight="1" x14ac:dyDescent="0.55000000000000004">
      <c r="O233" s="285"/>
      <c r="P233" s="285">
        <v>4</v>
      </c>
      <c r="Q233" s="284">
        <f t="shared" si="18"/>
        <v>92.256904013982052</v>
      </c>
      <c r="R233" s="277"/>
      <c r="S233" s="277"/>
      <c r="T233" s="277"/>
      <c r="U233" s="277"/>
      <c r="V233" s="277"/>
      <c r="W233" s="277"/>
      <c r="X233" s="277"/>
      <c r="Y233" s="277"/>
      <c r="Z233" s="277"/>
      <c r="AA233" s="277"/>
      <c r="AB233" s="277"/>
      <c r="AC233" s="277"/>
      <c r="AD233" s="277"/>
      <c r="AE233" s="277"/>
      <c r="AF233" s="277"/>
      <c r="AG233" s="277"/>
      <c r="AH233" s="277"/>
      <c r="AI233" s="277"/>
      <c r="AJ233" s="277"/>
      <c r="AK233" s="277"/>
      <c r="AL233" s="277"/>
      <c r="AM233" s="277"/>
      <c r="AN233" s="277"/>
      <c r="AO233" s="277"/>
      <c r="AP233" s="277"/>
      <c r="AQ233" s="277"/>
      <c r="AR233" s="277"/>
      <c r="AS233" s="277"/>
      <c r="AT233" s="277"/>
      <c r="AU233" s="277"/>
      <c r="AV233" s="277"/>
      <c r="AW233" s="277"/>
      <c r="AX233" s="277"/>
      <c r="AY233" s="277"/>
    </row>
    <row r="234" spans="15:51" ht="16.5" customHeight="1" x14ac:dyDescent="0.55000000000000004">
      <c r="O234" s="285"/>
      <c r="P234" s="285">
        <v>5</v>
      </c>
      <c r="Q234" s="284">
        <f t="shared" si="18"/>
        <v>88.573941027668752</v>
      </c>
      <c r="R234" s="277"/>
      <c r="S234" s="277"/>
      <c r="T234" s="277"/>
      <c r="U234" s="277"/>
      <c r="V234" s="277"/>
      <c r="W234" s="277"/>
      <c r="X234" s="277"/>
      <c r="Y234" s="277"/>
      <c r="Z234" s="277"/>
      <c r="AA234" s="277"/>
      <c r="AB234" s="277"/>
      <c r="AC234" s="277"/>
      <c r="AD234" s="277"/>
      <c r="AE234" s="277"/>
      <c r="AF234" s="277"/>
      <c r="AG234" s="277"/>
      <c r="AH234" s="277"/>
      <c r="AI234" s="277"/>
      <c r="AJ234" s="277"/>
      <c r="AK234" s="277"/>
      <c r="AL234" s="277"/>
      <c r="AM234" s="277"/>
      <c r="AN234" s="277"/>
      <c r="AO234" s="277"/>
      <c r="AP234" s="277"/>
      <c r="AQ234" s="277"/>
      <c r="AR234" s="277"/>
      <c r="AS234" s="277"/>
      <c r="AT234" s="277"/>
      <c r="AU234" s="277"/>
      <c r="AV234" s="277"/>
      <c r="AW234" s="277"/>
      <c r="AX234" s="277"/>
      <c r="AY234" s="277"/>
    </row>
    <row r="235" spans="15:51" ht="16.5" customHeight="1" x14ac:dyDescent="0.55000000000000004">
      <c r="O235" s="285"/>
      <c r="P235" s="285">
        <v>6</v>
      </c>
      <c r="Q235" s="284">
        <f t="shared" si="18"/>
        <v>104.2493543522792</v>
      </c>
      <c r="R235" s="277"/>
      <c r="S235" s="277"/>
      <c r="T235" s="277"/>
      <c r="U235" s="277"/>
      <c r="V235" s="277"/>
      <c r="W235" s="277"/>
      <c r="X235" s="277"/>
      <c r="Y235" s="277"/>
      <c r="Z235" s="277"/>
      <c r="AA235" s="277"/>
      <c r="AB235" s="277"/>
      <c r="AC235" s="277"/>
      <c r="AD235" s="277"/>
      <c r="AE235" s="277"/>
      <c r="AF235" s="277"/>
      <c r="AG235" s="277"/>
      <c r="AH235" s="277"/>
      <c r="AI235" s="277"/>
      <c r="AJ235" s="277"/>
      <c r="AK235" s="277"/>
      <c r="AL235" s="277"/>
      <c r="AM235" s="277"/>
      <c r="AN235" s="277"/>
      <c r="AO235" s="277"/>
      <c r="AP235" s="277"/>
      <c r="AQ235" s="277"/>
      <c r="AR235" s="277"/>
      <c r="AS235" s="277"/>
      <c r="AT235" s="277"/>
      <c r="AU235" s="277"/>
      <c r="AV235" s="277"/>
      <c r="AW235" s="277"/>
      <c r="AX235" s="277"/>
      <c r="AY235" s="277"/>
    </row>
    <row r="236" spans="15:51" ht="16.5" customHeight="1" x14ac:dyDescent="0.55000000000000004">
      <c r="O236" s="285"/>
      <c r="P236" s="285">
        <v>7</v>
      </c>
      <c r="Q236" s="284">
        <f t="shared" si="18"/>
        <v>105.57435676404171</v>
      </c>
      <c r="R236" s="277"/>
      <c r="S236" s="277"/>
      <c r="T236" s="277"/>
      <c r="U236" s="277"/>
      <c r="V236" s="277"/>
      <c r="W236" s="277"/>
      <c r="X236" s="277"/>
      <c r="Y236" s="277"/>
      <c r="Z236" s="277"/>
      <c r="AA236" s="277"/>
      <c r="AB236" s="277"/>
      <c r="AC236" s="277"/>
      <c r="AD236" s="277"/>
      <c r="AE236" s="277"/>
      <c r="AF236" s="277"/>
      <c r="AG236" s="277"/>
      <c r="AH236" s="277"/>
      <c r="AI236" s="277"/>
      <c r="AJ236" s="277"/>
      <c r="AK236" s="277"/>
      <c r="AL236" s="277"/>
      <c r="AM236" s="277"/>
      <c r="AN236" s="277"/>
      <c r="AO236" s="277"/>
      <c r="AP236" s="277"/>
      <c r="AQ236" s="277"/>
      <c r="AR236" s="277"/>
      <c r="AS236" s="277"/>
      <c r="AT236" s="277"/>
      <c r="AU236" s="277"/>
      <c r="AV236" s="277"/>
      <c r="AW236" s="277"/>
      <c r="AX236" s="277"/>
      <c r="AY236" s="277"/>
    </row>
    <row r="237" spans="15:51" ht="16.5" customHeight="1" x14ac:dyDescent="0.55000000000000004">
      <c r="O237" s="285"/>
      <c r="P237" s="285">
        <v>8</v>
      </c>
      <c r="Q237" s="284">
        <f t="shared" si="18"/>
        <v>81.596099676228732</v>
      </c>
      <c r="R237" s="277"/>
      <c r="S237" s="277"/>
      <c r="T237" s="277"/>
      <c r="U237" s="277"/>
      <c r="V237" s="277"/>
      <c r="W237" s="277"/>
      <c r="X237" s="277"/>
      <c r="Y237" s="277"/>
      <c r="Z237" s="277"/>
      <c r="AA237" s="277"/>
      <c r="AB237" s="277"/>
      <c r="AC237" s="277"/>
      <c r="AD237" s="277"/>
      <c r="AE237" s="277"/>
      <c r="AF237" s="277"/>
      <c r="AG237" s="277"/>
      <c r="AH237" s="277"/>
      <c r="AI237" s="277"/>
      <c r="AJ237" s="277"/>
      <c r="AK237" s="277"/>
      <c r="AL237" s="277"/>
      <c r="AM237" s="277"/>
      <c r="AN237" s="277"/>
      <c r="AO237" s="277"/>
      <c r="AP237" s="277"/>
      <c r="AQ237" s="277"/>
      <c r="AR237" s="277"/>
      <c r="AS237" s="277"/>
      <c r="AT237" s="277"/>
      <c r="AU237" s="277"/>
      <c r="AV237" s="277"/>
      <c r="AW237" s="277"/>
      <c r="AX237" s="277"/>
      <c r="AY237" s="277"/>
    </row>
    <row r="238" spans="15:51" ht="16.5" customHeight="1" x14ac:dyDescent="0.55000000000000004">
      <c r="O238" s="285"/>
      <c r="P238" s="285">
        <v>9</v>
      </c>
      <c r="Q238" s="284">
        <f t="shared" si="18"/>
        <v>108.68011764271655</v>
      </c>
      <c r="R238" s="277"/>
      <c r="S238" s="277"/>
      <c r="T238" s="277"/>
      <c r="U238" s="277"/>
      <c r="V238" s="277"/>
      <c r="W238" s="277"/>
      <c r="X238" s="277"/>
      <c r="Y238" s="277"/>
      <c r="Z238" s="277"/>
      <c r="AA238" s="277"/>
      <c r="AB238" s="277"/>
      <c r="AC238" s="277"/>
      <c r="AD238" s="277"/>
      <c r="AE238" s="277"/>
      <c r="AF238" s="277"/>
      <c r="AG238" s="277"/>
      <c r="AH238" s="277"/>
      <c r="AI238" s="277"/>
      <c r="AJ238" s="277"/>
      <c r="AK238" s="277"/>
      <c r="AL238" s="277"/>
      <c r="AM238" s="277"/>
      <c r="AN238" s="277"/>
      <c r="AO238" s="277"/>
      <c r="AP238" s="277"/>
      <c r="AQ238" s="277"/>
      <c r="AR238" s="277"/>
      <c r="AS238" s="277"/>
      <c r="AT238" s="277"/>
      <c r="AU238" s="277"/>
      <c r="AV238" s="277"/>
      <c r="AW238" s="277"/>
      <c r="AX238" s="277"/>
      <c r="AY238" s="277"/>
    </row>
    <row r="239" spans="15:51" ht="16.5" customHeight="1" x14ac:dyDescent="0.55000000000000004">
      <c r="O239" s="285"/>
      <c r="P239" s="285">
        <v>10</v>
      </c>
      <c r="Q239" s="284">
        <f t="shared" si="18"/>
        <v>107.10743204184881</v>
      </c>
      <c r="R239" s="277"/>
      <c r="S239" s="277"/>
      <c r="T239" s="277"/>
      <c r="U239" s="277"/>
      <c r="V239" s="277"/>
      <c r="W239" s="277"/>
      <c r="X239" s="277"/>
      <c r="Y239" s="277"/>
      <c r="Z239" s="277"/>
      <c r="AA239" s="277"/>
      <c r="AB239" s="277"/>
      <c r="AC239" s="277"/>
      <c r="AD239" s="277"/>
      <c r="AE239" s="277"/>
      <c r="AF239" s="277"/>
      <c r="AG239" s="277"/>
      <c r="AH239" s="277"/>
      <c r="AI239" s="277"/>
      <c r="AJ239" s="277"/>
      <c r="AK239" s="277"/>
      <c r="AL239" s="277"/>
      <c r="AM239" s="277"/>
      <c r="AN239" s="277"/>
      <c r="AO239" s="277"/>
      <c r="AP239" s="277"/>
      <c r="AQ239" s="277"/>
      <c r="AR239" s="277"/>
      <c r="AS239" s="277"/>
      <c r="AT239" s="277"/>
      <c r="AU239" s="277"/>
      <c r="AV239" s="277"/>
      <c r="AW239" s="277"/>
      <c r="AX239" s="277"/>
      <c r="AY239" s="277"/>
    </row>
    <row r="240" spans="15:51" ht="16.5" customHeight="1" x14ac:dyDescent="0.55000000000000004">
      <c r="O240" s="285"/>
      <c r="P240" s="285">
        <v>11</v>
      </c>
      <c r="Q240" s="284">
        <f t="shared" si="18"/>
        <v>107.42035016903829</v>
      </c>
      <c r="R240" s="277"/>
      <c r="S240" s="277"/>
      <c r="T240" s="277"/>
      <c r="U240" s="277"/>
      <c r="V240" s="277"/>
      <c r="W240" s="277"/>
      <c r="X240" s="277"/>
      <c r="Y240" s="277"/>
      <c r="Z240" s="277"/>
      <c r="AA240" s="277"/>
      <c r="AB240" s="277"/>
      <c r="AC240" s="277"/>
      <c r="AD240" s="277"/>
      <c r="AE240" s="277"/>
      <c r="AF240" s="277"/>
      <c r="AG240" s="277"/>
      <c r="AH240" s="277"/>
      <c r="AI240" s="277"/>
      <c r="AJ240" s="277"/>
      <c r="AK240" s="277"/>
      <c r="AL240" s="277"/>
      <c r="AM240" s="277"/>
      <c r="AN240" s="277"/>
      <c r="AO240" s="277"/>
      <c r="AP240" s="277"/>
      <c r="AQ240" s="277"/>
      <c r="AR240" s="277"/>
      <c r="AS240" s="277"/>
      <c r="AT240" s="277"/>
      <c r="AU240" s="277"/>
      <c r="AV240" s="277"/>
      <c r="AW240" s="277"/>
      <c r="AX240" s="277"/>
      <c r="AY240" s="277"/>
    </row>
    <row r="241" spans="15:51" ht="16.5" customHeight="1" thickBot="1" x14ac:dyDescent="0.6">
      <c r="O241" s="286"/>
      <c r="P241" s="286">
        <v>12</v>
      </c>
      <c r="Q241" s="284">
        <f t="shared" si="18"/>
        <v>96.873772705272415</v>
      </c>
      <c r="R241" s="277"/>
      <c r="S241" s="277"/>
      <c r="T241" s="277"/>
      <c r="U241" s="277"/>
      <c r="V241" s="277"/>
      <c r="W241" s="277"/>
      <c r="X241" s="277"/>
      <c r="Y241" s="277"/>
      <c r="Z241" s="277"/>
      <c r="AA241" s="277"/>
      <c r="AB241" s="277"/>
      <c r="AC241" s="277"/>
      <c r="AD241" s="277"/>
      <c r="AE241" s="277"/>
      <c r="AF241" s="277"/>
      <c r="AG241" s="277"/>
      <c r="AH241" s="277"/>
      <c r="AI241" s="277"/>
      <c r="AJ241" s="277"/>
      <c r="AK241" s="277"/>
      <c r="AL241" s="277"/>
      <c r="AM241" s="277"/>
      <c r="AN241" s="277"/>
      <c r="AO241" s="277"/>
      <c r="AP241" s="277"/>
      <c r="AQ241" s="277"/>
      <c r="AR241" s="277"/>
      <c r="AS241" s="277"/>
      <c r="AT241" s="277"/>
      <c r="AU241" s="277"/>
      <c r="AV241" s="277"/>
      <c r="AW241" s="277"/>
      <c r="AX241" s="277"/>
      <c r="AY241" s="277"/>
    </row>
    <row r="242" spans="15:51" ht="16.5" customHeight="1" x14ac:dyDescent="0.55000000000000004">
      <c r="O242" s="283">
        <v>2010</v>
      </c>
      <c r="P242" s="283">
        <v>1</v>
      </c>
      <c r="Q242" s="284">
        <f t="shared" ref="Q242:Q253" si="19">AK2</f>
        <v>93.411305186240071</v>
      </c>
      <c r="R242" s="277"/>
      <c r="S242" s="277"/>
      <c r="T242" s="277"/>
      <c r="U242" s="277"/>
      <c r="V242" s="277"/>
      <c r="W242" s="277"/>
      <c r="X242" s="277"/>
      <c r="Y242" s="277"/>
      <c r="Z242" s="277"/>
      <c r="AA242" s="277"/>
      <c r="AB242" s="277"/>
      <c r="AC242" s="277"/>
      <c r="AD242" s="277"/>
      <c r="AE242" s="277"/>
      <c r="AF242" s="277"/>
      <c r="AG242" s="277"/>
      <c r="AH242" s="277"/>
      <c r="AI242" s="277"/>
      <c r="AJ242" s="277"/>
      <c r="AK242" s="277"/>
      <c r="AL242" s="277"/>
      <c r="AM242" s="277"/>
      <c r="AN242" s="277"/>
      <c r="AO242" s="277"/>
      <c r="AP242" s="277"/>
      <c r="AQ242" s="277"/>
      <c r="AR242" s="277"/>
      <c r="AS242" s="277"/>
      <c r="AT242" s="277"/>
      <c r="AU242" s="277"/>
      <c r="AV242" s="277"/>
      <c r="AW242" s="277"/>
      <c r="AX242" s="277"/>
      <c r="AY242" s="277"/>
    </row>
    <row r="243" spans="15:51" ht="16.5" customHeight="1" x14ac:dyDescent="0.55000000000000004">
      <c r="O243" s="285"/>
      <c r="P243" s="285">
        <v>2</v>
      </c>
      <c r="Q243" s="284">
        <f t="shared" si="19"/>
        <v>102.73115873837646</v>
      </c>
      <c r="R243" s="277"/>
      <c r="S243" s="277"/>
      <c r="T243" s="277"/>
      <c r="U243" s="277"/>
      <c r="V243" s="277"/>
      <c r="W243" s="277"/>
      <c r="X243" s="277"/>
      <c r="Y243" s="277"/>
      <c r="Z243" s="277"/>
      <c r="AA243" s="277"/>
      <c r="AB243" s="277"/>
      <c r="AC243" s="277"/>
      <c r="AD243" s="277"/>
      <c r="AE243" s="277"/>
      <c r="AF243" s="277"/>
      <c r="AG243" s="277"/>
      <c r="AH243" s="277"/>
      <c r="AI243" s="277"/>
      <c r="AJ243" s="277"/>
      <c r="AK243" s="277"/>
      <c r="AL243" s="277"/>
      <c r="AM243" s="277"/>
      <c r="AN243" s="277"/>
      <c r="AO243" s="277"/>
      <c r="AP243" s="277"/>
      <c r="AQ243" s="277"/>
      <c r="AR243" s="277"/>
      <c r="AS243" s="277"/>
      <c r="AT243" s="277"/>
      <c r="AU243" s="277"/>
      <c r="AV243" s="277"/>
      <c r="AW243" s="277"/>
      <c r="AX243" s="277"/>
      <c r="AY243" s="277"/>
    </row>
    <row r="244" spans="15:51" ht="16.5" customHeight="1" x14ac:dyDescent="0.55000000000000004">
      <c r="O244" s="285"/>
      <c r="P244" s="285">
        <v>3</v>
      </c>
      <c r="Q244" s="284">
        <f t="shared" si="19"/>
        <v>111.82999948362941</v>
      </c>
      <c r="R244" s="277"/>
      <c r="S244" s="277"/>
      <c r="T244" s="277"/>
      <c r="U244" s="277"/>
      <c r="V244" s="277"/>
      <c r="W244" s="277"/>
      <c r="X244" s="277"/>
      <c r="Y244" s="277"/>
      <c r="Z244" s="277"/>
      <c r="AA244" s="277"/>
      <c r="AB244" s="277"/>
      <c r="AC244" s="277"/>
      <c r="AD244" s="277"/>
      <c r="AE244" s="277"/>
      <c r="AF244" s="277"/>
      <c r="AG244" s="277"/>
      <c r="AH244" s="277"/>
      <c r="AI244" s="277"/>
      <c r="AJ244" s="277"/>
      <c r="AK244" s="277"/>
      <c r="AL244" s="277"/>
      <c r="AM244" s="277"/>
      <c r="AN244" s="277"/>
      <c r="AO244" s="277"/>
      <c r="AP244" s="277"/>
      <c r="AQ244" s="277"/>
      <c r="AR244" s="277"/>
      <c r="AS244" s="277"/>
      <c r="AT244" s="277"/>
      <c r="AU244" s="277"/>
      <c r="AV244" s="277"/>
      <c r="AW244" s="277"/>
      <c r="AX244" s="277"/>
      <c r="AY244" s="277"/>
    </row>
    <row r="245" spans="15:51" ht="16.5" customHeight="1" x14ac:dyDescent="0.55000000000000004">
      <c r="O245" s="285"/>
      <c r="P245" s="285">
        <v>4</v>
      </c>
      <c r="Q245" s="284">
        <f t="shared" si="19"/>
        <v>92.580796677364745</v>
      </c>
      <c r="R245" s="277"/>
      <c r="S245" s="277"/>
      <c r="T245" s="277"/>
      <c r="U245" s="277"/>
      <c r="V245" s="277"/>
      <c r="W245" s="277"/>
      <c r="X245" s="277"/>
      <c r="Y245" s="277"/>
      <c r="Z245" s="277"/>
      <c r="AA245" s="277"/>
      <c r="AB245" s="277"/>
      <c r="AC245" s="277"/>
      <c r="AD245" s="277"/>
      <c r="AE245" s="277"/>
      <c r="AF245" s="277"/>
      <c r="AG245" s="277"/>
      <c r="AH245" s="277"/>
      <c r="AI245" s="277"/>
      <c r="AJ245" s="277"/>
      <c r="AK245" s="277"/>
      <c r="AL245" s="277"/>
      <c r="AM245" s="277"/>
      <c r="AN245" s="277"/>
      <c r="AO245" s="277"/>
      <c r="AP245" s="277"/>
      <c r="AQ245" s="277"/>
      <c r="AR245" s="277"/>
      <c r="AS245" s="277"/>
      <c r="AT245" s="277"/>
      <c r="AU245" s="277"/>
      <c r="AV245" s="277"/>
      <c r="AW245" s="277"/>
      <c r="AX245" s="277"/>
      <c r="AY245" s="277"/>
    </row>
    <row r="246" spans="15:51" ht="16.5" customHeight="1" x14ac:dyDescent="0.55000000000000004">
      <c r="O246" s="285"/>
      <c r="P246" s="285">
        <v>5</v>
      </c>
      <c r="Q246" s="284">
        <f t="shared" si="19"/>
        <v>88.035217711143332</v>
      </c>
      <c r="R246" s="277"/>
      <c r="S246" s="277"/>
      <c r="T246" s="277"/>
      <c r="U246" s="277"/>
      <c r="V246" s="277"/>
      <c r="W246" s="277"/>
      <c r="X246" s="277"/>
      <c r="Y246" s="277"/>
      <c r="Z246" s="277"/>
      <c r="AA246" s="277"/>
      <c r="AB246" s="277"/>
      <c r="AC246" s="277"/>
      <c r="AD246" s="277"/>
      <c r="AE246" s="277"/>
      <c r="AF246" s="277"/>
      <c r="AG246" s="277"/>
      <c r="AH246" s="277"/>
      <c r="AI246" s="277"/>
      <c r="AJ246" s="277"/>
      <c r="AK246" s="277"/>
      <c r="AL246" s="277"/>
      <c r="AM246" s="277"/>
      <c r="AN246" s="277"/>
      <c r="AO246" s="277"/>
      <c r="AP246" s="277"/>
      <c r="AQ246" s="277"/>
      <c r="AR246" s="277"/>
      <c r="AS246" s="277"/>
      <c r="AT246" s="277"/>
      <c r="AU246" s="277"/>
      <c r="AV246" s="277"/>
      <c r="AW246" s="277"/>
      <c r="AX246" s="277"/>
      <c r="AY246" s="277"/>
    </row>
    <row r="247" spans="15:51" ht="16.5" customHeight="1" x14ac:dyDescent="0.55000000000000004">
      <c r="O247" s="285"/>
      <c r="P247" s="285">
        <v>6</v>
      </c>
      <c r="Q247" s="284">
        <f t="shared" si="19"/>
        <v>105.11457468165571</v>
      </c>
      <c r="R247" s="277"/>
      <c r="S247" s="277"/>
      <c r="T247" s="277"/>
      <c r="U247" s="277"/>
      <c r="V247" s="277"/>
      <c r="W247" s="277"/>
      <c r="X247" s="277"/>
      <c r="Y247" s="277"/>
      <c r="Z247" s="277"/>
      <c r="AA247" s="277"/>
      <c r="AB247" s="277"/>
      <c r="AC247" s="277"/>
      <c r="AD247" s="277"/>
      <c r="AE247" s="277"/>
      <c r="AF247" s="277"/>
      <c r="AG247" s="277"/>
      <c r="AH247" s="277"/>
      <c r="AI247" s="277"/>
      <c r="AJ247" s="277"/>
      <c r="AK247" s="277"/>
      <c r="AL247" s="277"/>
      <c r="AM247" s="277"/>
      <c r="AN247" s="277"/>
      <c r="AO247" s="277"/>
      <c r="AP247" s="277"/>
      <c r="AQ247" s="277"/>
      <c r="AR247" s="277"/>
      <c r="AS247" s="277"/>
      <c r="AT247" s="277"/>
      <c r="AU247" s="277"/>
      <c r="AV247" s="277"/>
      <c r="AW247" s="277"/>
      <c r="AX247" s="277"/>
      <c r="AY247" s="277"/>
    </row>
    <row r="248" spans="15:51" ht="16.5" customHeight="1" x14ac:dyDescent="0.55000000000000004">
      <c r="O248" s="285"/>
      <c r="P248" s="285">
        <v>7</v>
      </c>
      <c r="Q248" s="284">
        <f t="shared" si="19"/>
        <v>105.1228011898409</v>
      </c>
      <c r="R248" s="277"/>
      <c r="S248" s="277"/>
      <c r="T248" s="277"/>
      <c r="U248" s="277"/>
      <c r="V248" s="277"/>
      <c r="W248" s="277"/>
      <c r="X248" s="277"/>
      <c r="Y248" s="277"/>
      <c r="Z248" s="277"/>
      <c r="AA248" s="277"/>
      <c r="AB248" s="277"/>
      <c r="AC248" s="277"/>
      <c r="AD248" s="277"/>
      <c r="AE248" s="277"/>
      <c r="AF248" s="277"/>
      <c r="AG248" s="277"/>
      <c r="AH248" s="277"/>
      <c r="AI248" s="277"/>
      <c r="AJ248" s="277"/>
      <c r="AK248" s="277"/>
      <c r="AL248" s="277"/>
      <c r="AM248" s="277"/>
      <c r="AN248" s="277"/>
      <c r="AO248" s="277"/>
      <c r="AP248" s="277"/>
      <c r="AQ248" s="277"/>
      <c r="AR248" s="277"/>
      <c r="AS248" s="277"/>
      <c r="AT248" s="277"/>
      <c r="AU248" s="277"/>
      <c r="AV248" s="277"/>
      <c r="AW248" s="277"/>
      <c r="AX248" s="277"/>
      <c r="AY248" s="277"/>
    </row>
    <row r="249" spans="15:51" ht="16.5" customHeight="1" x14ac:dyDescent="0.55000000000000004">
      <c r="O249" s="285"/>
      <c r="P249" s="285">
        <v>8</v>
      </c>
      <c r="Q249" s="284">
        <f t="shared" si="19"/>
        <v>81.719918395446186</v>
      </c>
      <c r="R249" s="277"/>
      <c r="S249" s="277"/>
      <c r="T249" s="277"/>
      <c r="U249" s="277"/>
      <c r="V249" s="277"/>
      <c r="W249" s="277"/>
      <c r="X249" s="277"/>
      <c r="Y249" s="277"/>
      <c r="Z249" s="277"/>
      <c r="AA249" s="277"/>
      <c r="AB249" s="277"/>
      <c r="AC249" s="277"/>
      <c r="AD249" s="277"/>
      <c r="AE249" s="277"/>
      <c r="AF249" s="277"/>
      <c r="AG249" s="277"/>
      <c r="AH249" s="277"/>
      <c r="AI249" s="277"/>
      <c r="AJ249" s="277"/>
      <c r="AK249" s="277"/>
      <c r="AL249" s="277"/>
      <c r="AM249" s="277"/>
      <c r="AN249" s="277"/>
      <c r="AO249" s="277"/>
      <c r="AP249" s="277"/>
      <c r="AQ249" s="277"/>
      <c r="AR249" s="277"/>
      <c r="AS249" s="277"/>
      <c r="AT249" s="277"/>
      <c r="AU249" s="277"/>
      <c r="AV249" s="277"/>
      <c r="AW249" s="277"/>
      <c r="AX249" s="277"/>
      <c r="AY249" s="277"/>
    </row>
    <row r="250" spans="15:51" ht="16.5" customHeight="1" x14ac:dyDescent="0.55000000000000004">
      <c r="O250" s="285"/>
      <c r="P250" s="285">
        <v>9</v>
      </c>
      <c r="Q250" s="284">
        <f t="shared" si="19"/>
        <v>109.49674305545426</v>
      </c>
      <c r="R250" s="277"/>
      <c r="S250" s="277"/>
      <c r="T250" s="277"/>
      <c r="U250" s="277"/>
      <c r="V250" s="277"/>
      <c r="W250" s="277"/>
      <c r="X250" s="277"/>
      <c r="Y250" s="277"/>
      <c r="Z250" s="277"/>
      <c r="AA250" s="277"/>
      <c r="AB250" s="277"/>
      <c r="AC250" s="277"/>
      <c r="AD250" s="277"/>
      <c r="AE250" s="277"/>
      <c r="AF250" s="277"/>
      <c r="AG250" s="277"/>
      <c r="AH250" s="277"/>
      <c r="AI250" s="277"/>
      <c r="AJ250" s="277"/>
      <c r="AK250" s="277"/>
      <c r="AL250" s="277"/>
      <c r="AM250" s="277"/>
      <c r="AN250" s="277"/>
      <c r="AO250" s="277"/>
      <c r="AP250" s="277"/>
      <c r="AQ250" s="277"/>
      <c r="AR250" s="277"/>
      <c r="AS250" s="277"/>
      <c r="AT250" s="277"/>
      <c r="AU250" s="277"/>
      <c r="AV250" s="277"/>
      <c r="AW250" s="277"/>
      <c r="AX250" s="277"/>
      <c r="AY250" s="277"/>
    </row>
    <row r="251" spans="15:51" ht="16.5" customHeight="1" x14ac:dyDescent="0.55000000000000004">
      <c r="O251" s="285"/>
      <c r="P251" s="285">
        <v>10</v>
      </c>
      <c r="Q251" s="284">
        <f t="shared" si="19"/>
        <v>105.67158500607334</v>
      </c>
      <c r="R251" s="277"/>
      <c r="S251" s="277"/>
      <c r="T251" s="277"/>
      <c r="U251" s="277"/>
      <c r="V251" s="277"/>
      <c r="W251" s="277"/>
      <c r="X251" s="277"/>
      <c r="Y251" s="277"/>
      <c r="Z251" s="277"/>
      <c r="AA251" s="277"/>
      <c r="AB251" s="277"/>
      <c r="AC251" s="277"/>
      <c r="AD251" s="277"/>
      <c r="AE251" s="277"/>
      <c r="AF251" s="277"/>
      <c r="AG251" s="277"/>
      <c r="AH251" s="277"/>
      <c r="AI251" s="277"/>
      <c r="AJ251" s="277"/>
      <c r="AK251" s="277"/>
      <c r="AL251" s="277"/>
      <c r="AM251" s="277"/>
      <c r="AN251" s="277"/>
      <c r="AO251" s="277"/>
      <c r="AP251" s="277"/>
      <c r="AQ251" s="277"/>
      <c r="AR251" s="277"/>
      <c r="AS251" s="277"/>
      <c r="AT251" s="277"/>
      <c r="AU251" s="277"/>
      <c r="AV251" s="277"/>
      <c r="AW251" s="277"/>
      <c r="AX251" s="277"/>
      <c r="AY251" s="277"/>
    </row>
    <row r="252" spans="15:51" ht="16.5" customHeight="1" x14ac:dyDescent="0.55000000000000004">
      <c r="O252" s="285"/>
      <c r="P252" s="285">
        <v>11</v>
      </c>
      <c r="Q252" s="284">
        <f t="shared" si="19"/>
        <v>107.1837032905575</v>
      </c>
      <c r="R252" s="277"/>
      <c r="S252" s="277"/>
      <c r="T252" s="277"/>
      <c r="U252" s="277"/>
      <c r="V252" s="277"/>
      <c r="W252" s="277"/>
      <c r="X252" s="277"/>
      <c r="Y252" s="277"/>
      <c r="Z252" s="277"/>
      <c r="AA252" s="277"/>
      <c r="AB252" s="277"/>
      <c r="AC252" s="277"/>
      <c r="AD252" s="277"/>
      <c r="AE252" s="277"/>
      <c r="AF252" s="277"/>
      <c r="AG252" s="277"/>
      <c r="AH252" s="277"/>
      <c r="AI252" s="277"/>
      <c r="AJ252" s="277"/>
      <c r="AK252" s="277"/>
      <c r="AL252" s="277"/>
      <c r="AM252" s="277"/>
      <c r="AN252" s="277"/>
      <c r="AO252" s="277"/>
      <c r="AP252" s="277"/>
      <c r="AQ252" s="277"/>
      <c r="AR252" s="277"/>
      <c r="AS252" s="277"/>
      <c r="AT252" s="277"/>
      <c r="AU252" s="277"/>
      <c r="AV252" s="277"/>
      <c r="AW252" s="277"/>
      <c r="AX252" s="277"/>
      <c r="AY252" s="277"/>
    </row>
    <row r="253" spans="15:51" ht="16.5" customHeight="1" thickBot="1" x14ac:dyDescent="0.6">
      <c r="O253" s="286"/>
      <c r="P253" s="286">
        <v>12</v>
      </c>
      <c r="Q253" s="284">
        <f t="shared" si="19"/>
        <v>97.102196584218078</v>
      </c>
      <c r="R253" s="277"/>
      <c r="S253" s="277"/>
      <c r="T253" s="277"/>
      <c r="U253" s="277"/>
      <c r="V253" s="277"/>
      <c r="W253" s="277"/>
      <c r="X253" s="277"/>
      <c r="Y253" s="277"/>
      <c r="Z253" s="277"/>
      <c r="AA253" s="277"/>
      <c r="AB253" s="277"/>
      <c r="AC253" s="277"/>
      <c r="AD253" s="277"/>
      <c r="AE253" s="277"/>
      <c r="AF253" s="277"/>
      <c r="AG253" s="277"/>
      <c r="AH253" s="277"/>
      <c r="AI253" s="277"/>
      <c r="AJ253" s="277"/>
      <c r="AK253" s="277"/>
      <c r="AL253" s="277"/>
      <c r="AM253" s="277"/>
      <c r="AN253" s="277"/>
      <c r="AO253" s="277"/>
      <c r="AP253" s="277"/>
      <c r="AQ253" s="277"/>
      <c r="AR253" s="277"/>
      <c r="AS253" s="277"/>
      <c r="AT253" s="277"/>
      <c r="AU253" s="277"/>
      <c r="AV253" s="277"/>
      <c r="AW253" s="277"/>
      <c r="AX253" s="277"/>
      <c r="AY253" s="277"/>
    </row>
    <row r="254" spans="15:51" ht="16.5" customHeight="1" x14ac:dyDescent="0.55000000000000004">
      <c r="O254" s="283">
        <v>2011</v>
      </c>
      <c r="P254" s="283">
        <v>1</v>
      </c>
      <c r="Q254" s="284">
        <f t="shared" ref="Q254:Q265" si="20">AL2</f>
        <v>89.489400850007982</v>
      </c>
      <c r="R254" s="277"/>
      <c r="S254" s="277"/>
      <c r="T254" s="277"/>
      <c r="U254" s="277"/>
      <c r="V254" s="277"/>
      <c r="W254" s="277"/>
      <c r="X254" s="277"/>
      <c r="Y254" s="277"/>
      <c r="Z254" s="277"/>
      <c r="AA254" s="277"/>
      <c r="AB254" s="277"/>
      <c r="AC254" s="277"/>
      <c r="AD254" s="277"/>
      <c r="AE254" s="277"/>
      <c r="AF254" s="277"/>
      <c r="AG254" s="277"/>
      <c r="AH254" s="277"/>
      <c r="AI254" s="277"/>
      <c r="AJ254" s="277"/>
      <c r="AK254" s="277"/>
      <c r="AL254" s="277"/>
      <c r="AM254" s="277"/>
      <c r="AN254" s="277"/>
      <c r="AO254" s="277"/>
      <c r="AP254" s="277"/>
      <c r="AQ254" s="277"/>
      <c r="AR254" s="277"/>
      <c r="AS254" s="277"/>
      <c r="AT254" s="277"/>
      <c r="AU254" s="277"/>
      <c r="AV254" s="277"/>
      <c r="AW254" s="277"/>
      <c r="AX254" s="277"/>
      <c r="AY254" s="277"/>
    </row>
    <row r="255" spans="15:51" ht="16.5" customHeight="1" x14ac:dyDescent="0.55000000000000004">
      <c r="O255" s="285"/>
      <c r="P255" s="285">
        <v>2</v>
      </c>
      <c r="Q255" s="284">
        <f t="shared" si="20"/>
        <v>99.575970374190277</v>
      </c>
      <c r="R255" s="277"/>
      <c r="S255" s="277"/>
      <c r="T255" s="277"/>
      <c r="U255" s="277"/>
      <c r="V255" s="277"/>
      <c r="W255" s="277"/>
      <c r="X255" s="277"/>
      <c r="Y255" s="277"/>
      <c r="Z255" s="277"/>
      <c r="AA255" s="277"/>
      <c r="AB255" s="277"/>
      <c r="AC255" s="277"/>
      <c r="AD255" s="277"/>
      <c r="AE255" s="277"/>
      <c r="AF255" s="277"/>
      <c r="AG255" s="277"/>
      <c r="AH255" s="277"/>
      <c r="AI255" s="277"/>
      <c r="AJ255" s="277"/>
      <c r="AK255" s="277"/>
      <c r="AL255" s="277"/>
      <c r="AM255" s="277"/>
      <c r="AN255" s="277"/>
      <c r="AO255" s="277"/>
      <c r="AP255" s="277"/>
      <c r="AQ255" s="277"/>
      <c r="AR255" s="277"/>
      <c r="AS255" s="277"/>
      <c r="AT255" s="277"/>
      <c r="AU255" s="277"/>
      <c r="AV255" s="277"/>
      <c r="AW255" s="277"/>
      <c r="AX255" s="277"/>
      <c r="AY255" s="277"/>
    </row>
    <row r="256" spans="15:51" ht="16.5" customHeight="1" x14ac:dyDescent="0.55000000000000004">
      <c r="O256" s="285"/>
      <c r="P256" s="285">
        <v>3</v>
      </c>
      <c r="Q256" s="284">
        <f t="shared" si="20"/>
        <v>107.772053008599</v>
      </c>
      <c r="R256" s="277"/>
      <c r="S256" s="277"/>
      <c r="T256" s="277"/>
      <c r="U256" s="277"/>
      <c r="V256" s="277"/>
      <c r="W256" s="277"/>
      <c r="X256" s="277"/>
      <c r="Y256" s="277"/>
      <c r="Z256" s="277"/>
      <c r="AA256" s="277"/>
      <c r="AB256" s="277"/>
      <c r="AC256" s="277"/>
      <c r="AD256" s="277"/>
      <c r="AE256" s="277"/>
      <c r="AF256" s="277"/>
      <c r="AG256" s="277"/>
      <c r="AH256" s="277"/>
      <c r="AI256" s="277"/>
      <c r="AJ256" s="277"/>
      <c r="AK256" s="277"/>
      <c r="AL256" s="277"/>
      <c r="AM256" s="277"/>
      <c r="AN256" s="277"/>
      <c r="AO256" s="277"/>
      <c r="AP256" s="277"/>
      <c r="AQ256" s="277"/>
      <c r="AR256" s="277"/>
      <c r="AS256" s="277"/>
      <c r="AT256" s="277"/>
      <c r="AU256" s="277"/>
      <c r="AV256" s="277"/>
      <c r="AW256" s="277"/>
      <c r="AX256" s="277"/>
      <c r="AY256" s="277"/>
    </row>
    <row r="257" spans="15:51" ht="16.5" customHeight="1" x14ac:dyDescent="0.55000000000000004">
      <c r="O257" s="285"/>
      <c r="P257" s="285">
        <v>4</v>
      </c>
      <c r="Q257" s="284">
        <f t="shared" si="20"/>
        <v>88.205412221318866</v>
      </c>
      <c r="R257" s="277"/>
      <c r="S257" s="277"/>
      <c r="T257" s="277"/>
      <c r="U257" s="277"/>
      <c r="V257" s="277"/>
      <c r="W257" s="277"/>
      <c r="X257" s="277"/>
      <c r="Y257" s="277"/>
      <c r="Z257" s="277"/>
      <c r="AA257" s="277"/>
      <c r="AB257" s="277"/>
      <c r="AC257" s="277"/>
      <c r="AD257" s="277"/>
      <c r="AE257" s="277"/>
      <c r="AF257" s="277"/>
      <c r="AG257" s="277"/>
      <c r="AH257" s="277"/>
      <c r="AI257" s="277"/>
      <c r="AJ257" s="277"/>
      <c r="AK257" s="277"/>
      <c r="AL257" s="277"/>
      <c r="AM257" s="277"/>
      <c r="AN257" s="277"/>
      <c r="AO257" s="277"/>
      <c r="AP257" s="277"/>
      <c r="AQ257" s="277"/>
      <c r="AR257" s="277"/>
      <c r="AS257" s="277"/>
      <c r="AT257" s="277"/>
      <c r="AU257" s="277"/>
      <c r="AV257" s="277"/>
      <c r="AW257" s="277"/>
      <c r="AX257" s="277"/>
      <c r="AY257" s="277"/>
    </row>
    <row r="258" spans="15:51" ht="16.5" customHeight="1" x14ac:dyDescent="0.55000000000000004">
      <c r="O258" s="285"/>
      <c r="P258" s="285">
        <v>5</v>
      </c>
      <c r="Q258" s="284">
        <f t="shared" si="20"/>
        <v>86.579792255963568</v>
      </c>
      <c r="R258" s="277"/>
      <c r="S258" s="277"/>
      <c r="T258" s="277"/>
      <c r="U258" s="277"/>
      <c r="V258" s="277"/>
      <c r="W258" s="277"/>
      <c r="X258" s="277"/>
      <c r="Y258" s="277"/>
      <c r="Z258" s="277"/>
      <c r="AA258" s="277"/>
      <c r="AB258" s="277"/>
      <c r="AC258" s="277"/>
      <c r="AD258" s="277"/>
      <c r="AE258" s="277"/>
      <c r="AF258" s="277"/>
      <c r="AG258" s="277"/>
      <c r="AH258" s="277"/>
      <c r="AI258" s="277"/>
      <c r="AJ258" s="277"/>
      <c r="AK258" s="277"/>
      <c r="AL258" s="277"/>
      <c r="AM258" s="277"/>
      <c r="AN258" s="277"/>
      <c r="AO258" s="277"/>
      <c r="AP258" s="277"/>
      <c r="AQ258" s="277"/>
      <c r="AR258" s="277"/>
      <c r="AS258" s="277"/>
      <c r="AT258" s="277"/>
      <c r="AU258" s="277"/>
      <c r="AV258" s="277"/>
      <c r="AW258" s="277"/>
      <c r="AX258" s="277"/>
      <c r="AY258" s="277"/>
    </row>
    <row r="259" spans="15:51" ht="16.5" customHeight="1" x14ac:dyDescent="0.55000000000000004">
      <c r="O259" s="285"/>
      <c r="P259" s="285">
        <v>6</v>
      </c>
      <c r="Q259" s="284">
        <f t="shared" si="20"/>
        <v>105.82451615570943</v>
      </c>
      <c r="R259" s="277"/>
      <c r="S259" s="277"/>
      <c r="T259" s="277"/>
      <c r="U259" s="277"/>
      <c r="V259" s="277"/>
      <c r="W259" s="277"/>
      <c r="X259" s="277"/>
      <c r="Y259" s="277"/>
      <c r="Z259" s="277"/>
      <c r="AA259" s="277"/>
      <c r="AB259" s="277"/>
      <c r="AC259" s="277"/>
      <c r="AD259" s="277"/>
      <c r="AE259" s="277"/>
      <c r="AF259" s="277"/>
      <c r="AG259" s="277"/>
      <c r="AH259" s="277"/>
      <c r="AI259" s="277"/>
      <c r="AJ259" s="277"/>
      <c r="AK259" s="277"/>
      <c r="AL259" s="277"/>
      <c r="AM259" s="277"/>
      <c r="AN259" s="277"/>
      <c r="AO259" s="277"/>
      <c r="AP259" s="277"/>
      <c r="AQ259" s="277"/>
      <c r="AR259" s="277"/>
      <c r="AS259" s="277"/>
      <c r="AT259" s="277"/>
      <c r="AU259" s="277"/>
      <c r="AV259" s="277"/>
      <c r="AW259" s="277"/>
      <c r="AX259" s="277"/>
      <c r="AY259" s="277"/>
    </row>
    <row r="260" spans="15:51" ht="16.5" customHeight="1" x14ac:dyDescent="0.55000000000000004">
      <c r="O260" s="285"/>
      <c r="P260" s="285">
        <v>7</v>
      </c>
      <c r="Q260" s="284">
        <f t="shared" si="20"/>
        <v>106.09290055841906</v>
      </c>
      <c r="R260" s="277"/>
      <c r="S260" s="277"/>
      <c r="T260" s="277"/>
      <c r="U260" s="277"/>
      <c r="V260" s="277"/>
      <c r="W260" s="277"/>
      <c r="X260" s="277"/>
      <c r="Y260" s="277"/>
      <c r="Z260" s="277"/>
      <c r="AA260" s="277"/>
      <c r="AB260" s="277"/>
      <c r="AC260" s="277"/>
      <c r="AD260" s="277"/>
      <c r="AE260" s="277"/>
      <c r="AF260" s="277"/>
      <c r="AG260" s="277"/>
      <c r="AH260" s="277"/>
      <c r="AI260" s="277"/>
      <c r="AJ260" s="277"/>
      <c r="AK260" s="277"/>
      <c r="AL260" s="277"/>
      <c r="AM260" s="277"/>
      <c r="AN260" s="277"/>
      <c r="AO260" s="277"/>
      <c r="AP260" s="277"/>
      <c r="AQ260" s="277"/>
      <c r="AR260" s="277"/>
      <c r="AS260" s="277"/>
      <c r="AT260" s="277"/>
      <c r="AU260" s="277"/>
      <c r="AV260" s="277"/>
      <c r="AW260" s="277"/>
      <c r="AX260" s="277"/>
      <c r="AY260" s="277"/>
    </row>
    <row r="261" spans="15:51" ht="16.5" customHeight="1" x14ac:dyDescent="0.55000000000000004">
      <c r="O261" s="285"/>
      <c r="P261" s="285">
        <v>8</v>
      </c>
      <c r="Q261" s="284">
        <f t="shared" si="20"/>
        <v>85.329741348868197</v>
      </c>
      <c r="R261" s="277"/>
      <c r="S261" s="277"/>
      <c r="T261" s="277"/>
      <c r="U261" s="277"/>
      <c r="V261" s="277"/>
      <c r="W261" s="277"/>
      <c r="X261" s="277"/>
      <c r="Y261" s="277"/>
      <c r="Z261" s="277"/>
      <c r="AA261" s="277"/>
      <c r="AB261" s="277"/>
      <c r="AC261" s="277"/>
      <c r="AD261" s="277"/>
      <c r="AE261" s="277"/>
      <c r="AF261" s="277"/>
      <c r="AG261" s="277"/>
      <c r="AH261" s="277"/>
      <c r="AI261" s="277"/>
      <c r="AJ261" s="277"/>
      <c r="AK261" s="277"/>
      <c r="AL261" s="277"/>
      <c r="AM261" s="277"/>
      <c r="AN261" s="277"/>
      <c r="AO261" s="277"/>
      <c r="AP261" s="277"/>
      <c r="AQ261" s="277"/>
      <c r="AR261" s="277"/>
      <c r="AS261" s="277"/>
      <c r="AT261" s="277"/>
      <c r="AU261" s="277"/>
      <c r="AV261" s="277"/>
      <c r="AW261" s="277"/>
      <c r="AX261" s="277"/>
      <c r="AY261" s="277"/>
    </row>
    <row r="262" spans="15:51" ht="16.5" customHeight="1" x14ac:dyDescent="0.55000000000000004">
      <c r="O262" s="285"/>
      <c r="P262" s="285">
        <v>9</v>
      </c>
      <c r="Q262" s="284">
        <f t="shared" si="20"/>
        <v>112.68701855397988</v>
      </c>
      <c r="R262" s="277"/>
      <c r="S262" s="277"/>
      <c r="T262" s="277"/>
      <c r="U262" s="277"/>
      <c r="V262" s="277"/>
      <c r="W262" s="277"/>
      <c r="X262" s="277"/>
      <c r="Y262" s="277"/>
      <c r="Z262" s="277"/>
      <c r="AA262" s="277"/>
      <c r="AB262" s="277"/>
      <c r="AC262" s="277"/>
      <c r="AD262" s="277"/>
      <c r="AE262" s="277"/>
      <c r="AF262" s="277"/>
      <c r="AG262" s="277"/>
      <c r="AH262" s="277"/>
      <c r="AI262" s="277"/>
      <c r="AJ262" s="277"/>
      <c r="AK262" s="277"/>
      <c r="AL262" s="277"/>
      <c r="AM262" s="277"/>
      <c r="AN262" s="277"/>
      <c r="AO262" s="277"/>
      <c r="AP262" s="277"/>
      <c r="AQ262" s="277"/>
      <c r="AR262" s="277"/>
      <c r="AS262" s="277"/>
      <c r="AT262" s="277"/>
      <c r="AU262" s="277"/>
      <c r="AV262" s="277"/>
      <c r="AW262" s="277"/>
      <c r="AX262" s="277"/>
      <c r="AY262" s="277"/>
    </row>
    <row r="263" spans="15:51" ht="16.5" customHeight="1" x14ac:dyDescent="0.55000000000000004">
      <c r="O263" s="285"/>
      <c r="P263" s="285">
        <v>10</v>
      </c>
      <c r="Q263" s="284">
        <f t="shared" si="20"/>
        <v>108.67717382672585</v>
      </c>
      <c r="R263" s="277"/>
      <c r="S263" s="277"/>
      <c r="T263" s="277"/>
      <c r="U263" s="277"/>
      <c r="V263" s="277"/>
      <c r="W263" s="277"/>
      <c r="X263" s="277"/>
      <c r="Y263" s="277"/>
      <c r="Z263" s="277"/>
      <c r="AA263" s="277"/>
      <c r="AB263" s="277"/>
      <c r="AC263" s="277"/>
      <c r="AD263" s="277"/>
      <c r="AE263" s="277"/>
      <c r="AF263" s="277"/>
      <c r="AG263" s="277"/>
      <c r="AH263" s="277"/>
      <c r="AI263" s="277"/>
      <c r="AJ263" s="277"/>
      <c r="AK263" s="277"/>
      <c r="AL263" s="277"/>
      <c r="AM263" s="277"/>
      <c r="AN263" s="277"/>
      <c r="AO263" s="277"/>
      <c r="AP263" s="277"/>
      <c r="AQ263" s="277"/>
      <c r="AR263" s="277"/>
      <c r="AS263" s="277"/>
      <c r="AT263" s="277"/>
      <c r="AU263" s="277"/>
      <c r="AV263" s="277"/>
      <c r="AW263" s="277"/>
      <c r="AX263" s="277"/>
      <c r="AY263" s="277"/>
    </row>
    <row r="264" spans="15:51" ht="16.5" customHeight="1" x14ac:dyDescent="0.55000000000000004">
      <c r="O264" s="285"/>
      <c r="P264" s="285">
        <v>11</v>
      </c>
      <c r="Q264" s="284">
        <f t="shared" si="20"/>
        <v>110.05898572835423</v>
      </c>
      <c r="R264" s="277"/>
      <c r="S264" s="277"/>
      <c r="T264" s="277"/>
      <c r="U264" s="277"/>
      <c r="V264" s="277"/>
      <c r="W264" s="277"/>
      <c r="X264" s="277"/>
      <c r="Y264" s="277"/>
      <c r="Z264" s="277"/>
      <c r="AA264" s="277"/>
      <c r="AB264" s="277"/>
      <c r="AC264" s="277"/>
      <c r="AD264" s="277"/>
      <c r="AE264" s="277"/>
      <c r="AF264" s="277"/>
      <c r="AG264" s="277"/>
      <c r="AH264" s="277"/>
      <c r="AI264" s="277"/>
      <c r="AJ264" s="277"/>
      <c r="AK264" s="277"/>
      <c r="AL264" s="277"/>
      <c r="AM264" s="277"/>
      <c r="AN264" s="277"/>
      <c r="AO264" s="277"/>
      <c r="AP264" s="277"/>
      <c r="AQ264" s="277"/>
      <c r="AR264" s="277"/>
      <c r="AS264" s="277"/>
      <c r="AT264" s="277"/>
      <c r="AU264" s="277"/>
      <c r="AV264" s="277"/>
      <c r="AW264" s="277"/>
      <c r="AX264" s="277"/>
      <c r="AY264" s="277"/>
    </row>
    <row r="265" spans="15:51" ht="16.5" customHeight="1" thickBot="1" x14ac:dyDescent="0.6">
      <c r="O265" s="286"/>
      <c r="P265" s="286">
        <v>12</v>
      </c>
      <c r="Q265" s="284">
        <f t="shared" si="20"/>
        <v>99.707035117863754</v>
      </c>
      <c r="R265" s="277"/>
      <c r="S265" s="277"/>
      <c r="T265" s="277"/>
      <c r="U265" s="277"/>
      <c r="V265" s="277"/>
      <c r="W265" s="277"/>
      <c r="X265" s="277"/>
      <c r="Y265" s="277"/>
      <c r="Z265" s="277"/>
      <c r="AA265" s="277"/>
      <c r="AB265" s="277"/>
      <c r="AC265" s="277"/>
      <c r="AD265" s="277"/>
      <c r="AE265" s="277"/>
      <c r="AF265" s="277"/>
      <c r="AG265" s="277"/>
      <c r="AH265" s="277"/>
      <c r="AI265" s="277"/>
      <c r="AJ265" s="277"/>
      <c r="AK265" s="277"/>
      <c r="AL265" s="277"/>
      <c r="AM265" s="277"/>
      <c r="AN265" s="277"/>
      <c r="AO265" s="277"/>
      <c r="AP265" s="277"/>
      <c r="AQ265" s="277"/>
      <c r="AR265" s="277"/>
      <c r="AS265" s="277"/>
      <c r="AT265" s="277"/>
      <c r="AU265" s="277"/>
      <c r="AV265" s="277"/>
      <c r="AW265" s="277"/>
      <c r="AX265" s="277"/>
      <c r="AY265" s="277"/>
    </row>
    <row r="266" spans="15:51" ht="16.5" customHeight="1" x14ac:dyDescent="0.55000000000000004">
      <c r="O266" s="283">
        <v>2012</v>
      </c>
      <c r="P266" s="283">
        <v>1</v>
      </c>
      <c r="Q266" s="284">
        <f t="shared" ref="Q266:Q277" si="21">AM2</f>
        <v>90.16241318399446</v>
      </c>
      <c r="R266" s="277"/>
      <c r="S266" s="277"/>
      <c r="T266" s="277"/>
      <c r="U266" s="277"/>
      <c r="V266" s="277"/>
      <c r="W266" s="277"/>
      <c r="X266" s="277"/>
      <c r="Y266" s="277"/>
      <c r="Z266" s="277"/>
      <c r="AA266" s="277"/>
      <c r="AB266" s="277"/>
      <c r="AC266" s="277"/>
      <c r="AD266" s="277"/>
      <c r="AE266" s="277"/>
      <c r="AF266" s="277"/>
      <c r="AG266" s="277"/>
      <c r="AH266" s="277"/>
      <c r="AI266" s="277"/>
      <c r="AJ266" s="277"/>
      <c r="AK266" s="277"/>
      <c r="AL266" s="277"/>
      <c r="AM266" s="277"/>
      <c r="AN266" s="277"/>
      <c r="AO266" s="277"/>
      <c r="AP266" s="277"/>
      <c r="AQ266" s="277"/>
      <c r="AR266" s="277"/>
      <c r="AS266" s="277"/>
      <c r="AT266" s="277"/>
      <c r="AU266" s="277"/>
      <c r="AV266" s="277"/>
      <c r="AW266" s="277"/>
      <c r="AX266" s="277"/>
      <c r="AY266" s="277"/>
    </row>
    <row r="267" spans="15:51" ht="16.5" customHeight="1" x14ac:dyDescent="0.55000000000000004">
      <c r="O267" s="285"/>
      <c r="P267" s="285">
        <v>2</v>
      </c>
      <c r="Q267" s="284">
        <f t="shared" si="21"/>
        <v>100.7852076913281</v>
      </c>
      <c r="R267" s="277"/>
      <c r="S267" s="277"/>
      <c r="T267" s="277"/>
      <c r="U267" s="277"/>
      <c r="V267" s="277"/>
      <c r="W267" s="277"/>
      <c r="X267" s="277"/>
      <c r="Y267" s="277"/>
      <c r="Z267" s="277"/>
      <c r="AA267" s="277"/>
      <c r="AB267" s="277"/>
      <c r="AC267" s="277"/>
      <c r="AD267" s="277"/>
      <c r="AE267" s="277"/>
      <c r="AF267" s="277"/>
      <c r="AG267" s="277"/>
      <c r="AH267" s="277"/>
      <c r="AI267" s="277"/>
      <c r="AJ267" s="277"/>
      <c r="AK267" s="277"/>
      <c r="AL267" s="277"/>
      <c r="AM267" s="277"/>
      <c r="AN267" s="277"/>
      <c r="AO267" s="277"/>
      <c r="AP267" s="277"/>
      <c r="AQ267" s="277"/>
      <c r="AR267" s="277"/>
      <c r="AS267" s="277"/>
      <c r="AT267" s="277"/>
      <c r="AU267" s="277"/>
      <c r="AV267" s="277"/>
      <c r="AW267" s="277"/>
      <c r="AX267" s="277"/>
      <c r="AY267" s="277"/>
    </row>
    <row r="268" spans="15:51" ht="16.5" customHeight="1" x14ac:dyDescent="0.55000000000000004">
      <c r="O268" s="285"/>
      <c r="P268" s="285">
        <v>3</v>
      </c>
      <c r="Q268" s="284">
        <f t="shared" si="21"/>
        <v>107.73634496233863</v>
      </c>
      <c r="R268" s="277"/>
      <c r="S268" s="277"/>
      <c r="T268" s="277"/>
      <c r="U268" s="277"/>
      <c r="V268" s="277"/>
      <c r="W268" s="277"/>
      <c r="X268" s="277"/>
      <c r="Y268" s="277"/>
      <c r="Z268" s="277"/>
      <c r="AA268" s="277"/>
      <c r="AB268" s="277"/>
      <c r="AC268" s="277"/>
      <c r="AD268" s="277"/>
      <c r="AE268" s="277"/>
      <c r="AF268" s="277"/>
      <c r="AG268" s="277"/>
      <c r="AH268" s="277"/>
      <c r="AI268" s="277"/>
      <c r="AJ268" s="277"/>
      <c r="AK268" s="277"/>
      <c r="AL268" s="277"/>
      <c r="AM268" s="277"/>
      <c r="AN268" s="277"/>
      <c r="AO268" s="277"/>
      <c r="AP268" s="277"/>
      <c r="AQ268" s="277"/>
      <c r="AR268" s="277"/>
      <c r="AS268" s="277"/>
      <c r="AT268" s="277"/>
      <c r="AU268" s="277"/>
      <c r="AV268" s="277"/>
      <c r="AW268" s="277"/>
      <c r="AX268" s="277"/>
      <c r="AY268" s="277"/>
    </row>
    <row r="269" spans="15:51" ht="16.5" customHeight="1" x14ac:dyDescent="0.55000000000000004">
      <c r="O269" s="285"/>
      <c r="P269" s="285">
        <v>4</v>
      </c>
      <c r="Q269" s="284">
        <f t="shared" si="21"/>
        <v>87.779115949839323</v>
      </c>
      <c r="R269" s="277"/>
      <c r="S269" s="277"/>
      <c r="T269" s="277"/>
      <c r="U269" s="277"/>
      <c r="V269" s="277"/>
      <c r="W269" s="277"/>
      <c r="X269" s="277"/>
      <c r="Y269" s="277"/>
      <c r="Z269" s="277"/>
      <c r="AA269" s="277"/>
      <c r="AB269" s="277"/>
      <c r="AC269" s="277"/>
      <c r="AD269" s="277"/>
      <c r="AE269" s="277"/>
      <c r="AF269" s="277"/>
      <c r="AG269" s="277"/>
      <c r="AH269" s="277"/>
      <c r="AI269" s="277"/>
      <c r="AJ269" s="277"/>
      <c r="AK269" s="277"/>
      <c r="AL269" s="277"/>
      <c r="AM269" s="277"/>
      <c r="AN269" s="277"/>
      <c r="AO269" s="277"/>
      <c r="AP269" s="277"/>
      <c r="AQ269" s="277"/>
      <c r="AR269" s="277"/>
      <c r="AS269" s="277"/>
      <c r="AT269" s="277"/>
      <c r="AU269" s="277"/>
      <c r="AV269" s="277"/>
      <c r="AW269" s="277"/>
      <c r="AX269" s="277"/>
      <c r="AY269" s="277"/>
    </row>
    <row r="270" spans="15:51" ht="16.5" customHeight="1" x14ac:dyDescent="0.55000000000000004">
      <c r="O270" s="285"/>
      <c r="P270" s="285">
        <v>5</v>
      </c>
      <c r="Q270" s="284">
        <f t="shared" si="21"/>
        <v>87.334782352179502</v>
      </c>
      <c r="R270" s="277"/>
      <c r="S270" s="277"/>
      <c r="T270" s="277"/>
      <c r="U270" s="277"/>
      <c r="V270" s="277"/>
      <c r="W270" s="277"/>
      <c r="X270" s="277"/>
      <c r="Y270" s="277"/>
      <c r="Z270" s="277"/>
      <c r="AA270" s="277"/>
      <c r="AB270" s="277"/>
      <c r="AC270" s="277"/>
      <c r="AD270" s="277"/>
      <c r="AE270" s="277"/>
      <c r="AF270" s="277"/>
      <c r="AG270" s="277"/>
      <c r="AH270" s="277"/>
      <c r="AI270" s="277"/>
      <c r="AJ270" s="277"/>
      <c r="AK270" s="277"/>
      <c r="AL270" s="277"/>
      <c r="AM270" s="277"/>
      <c r="AN270" s="277"/>
      <c r="AO270" s="277"/>
      <c r="AP270" s="277"/>
      <c r="AQ270" s="277"/>
      <c r="AR270" s="277"/>
      <c r="AS270" s="277"/>
      <c r="AT270" s="277"/>
      <c r="AU270" s="277"/>
      <c r="AV270" s="277"/>
      <c r="AW270" s="277"/>
      <c r="AX270" s="277"/>
      <c r="AY270" s="277"/>
    </row>
    <row r="271" spans="15:51" ht="16.5" customHeight="1" x14ac:dyDescent="0.55000000000000004">
      <c r="O271" s="285"/>
      <c r="P271" s="285">
        <v>6</v>
      </c>
      <c r="Q271" s="284">
        <f t="shared" si="21"/>
        <v>105.0162646980597</v>
      </c>
      <c r="R271" s="277"/>
      <c r="S271" s="277"/>
      <c r="T271" s="277"/>
      <c r="U271" s="277"/>
      <c r="V271" s="277"/>
      <c r="W271" s="277"/>
      <c r="X271" s="277"/>
      <c r="Y271" s="277"/>
      <c r="Z271" s="277"/>
      <c r="AA271" s="277"/>
      <c r="AB271" s="277"/>
      <c r="AC271" s="277"/>
      <c r="AD271" s="277"/>
      <c r="AE271" s="277"/>
      <c r="AF271" s="277"/>
      <c r="AG271" s="277"/>
      <c r="AH271" s="277"/>
      <c r="AI271" s="277"/>
      <c r="AJ271" s="277"/>
      <c r="AK271" s="277"/>
      <c r="AL271" s="277"/>
      <c r="AM271" s="277"/>
      <c r="AN271" s="277"/>
      <c r="AO271" s="277"/>
      <c r="AP271" s="277"/>
      <c r="AQ271" s="277"/>
      <c r="AR271" s="277"/>
      <c r="AS271" s="277"/>
      <c r="AT271" s="277"/>
      <c r="AU271" s="277"/>
      <c r="AV271" s="277"/>
      <c r="AW271" s="277"/>
      <c r="AX271" s="277"/>
      <c r="AY271" s="277"/>
    </row>
    <row r="272" spans="15:51" ht="16.5" customHeight="1" x14ac:dyDescent="0.55000000000000004">
      <c r="O272" s="285"/>
      <c r="P272" s="285">
        <v>7</v>
      </c>
      <c r="Q272" s="284">
        <f t="shared" si="21"/>
        <v>106.35746797657973</v>
      </c>
      <c r="R272" s="277"/>
      <c r="S272" s="277"/>
      <c r="T272" s="277"/>
      <c r="U272" s="277"/>
      <c r="V272" s="277"/>
      <c r="W272" s="277"/>
      <c r="X272" s="277"/>
      <c r="Y272" s="277"/>
      <c r="Z272" s="277"/>
      <c r="AA272" s="277"/>
      <c r="AB272" s="277"/>
      <c r="AC272" s="277"/>
      <c r="AD272" s="277"/>
      <c r="AE272" s="277"/>
      <c r="AF272" s="277"/>
      <c r="AG272" s="277"/>
      <c r="AH272" s="277"/>
      <c r="AI272" s="277"/>
      <c r="AJ272" s="277"/>
      <c r="AK272" s="277"/>
      <c r="AL272" s="277"/>
      <c r="AM272" s="277"/>
      <c r="AN272" s="277"/>
      <c r="AO272" s="277"/>
      <c r="AP272" s="277"/>
      <c r="AQ272" s="277"/>
      <c r="AR272" s="277"/>
      <c r="AS272" s="277"/>
      <c r="AT272" s="277"/>
      <c r="AU272" s="277"/>
      <c r="AV272" s="277"/>
      <c r="AW272" s="277"/>
      <c r="AX272" s="277"/>
      <c r="AY272" s="277"/>
    </row>
    <row r="273" spans="15:51" ht="16.5" customHeight="1" x14ac:dyDescent="0.55000000000000004">
      <c r="O273" s="285"/>
      <c r="P273" s="285">
        <v>8</v>
      </c>
      <c r="Q273" s="284">
        <f t="shared" si="21"/>
        <v>86.170666948866455</v>
      </c>
      <c r="R273" s="277"/>
      <c r="S273" s="277"/>
      <c r="T273" s="277"/>
      <c r="U273" s="277"/>
      <c r="V273" s="277"/>
      <c r="W273" s="277"/>
      <c r="X273" s="277"/>
      <c r="Y273" s="277"/>
      <c r="Z273" s="277"/>
      <c r="AA273" s="277"/>
      <c r="AB273" s="277"/>
      <c r="AC273" s="277"/>
      <c r="AD273" s="277"/>
      <c r="AE273" s="277"/>
      <c r="AF273" s="277"/>
      <c r="AG273" s="277"/>
      <c r="AH273" s="277"/>
      <c r="AI273" s="277"/>
      <c r="AJ273" s="277"/>
      <c r="AK273" s="277"/>
      <c r="AL273" s="277"/>
      <c r="AM273" s="277"/>
      <c r="AN273" s="277"/>
      <c r="AO273" s="277"/>
      <c r="AP273" s="277"/>
      <c r="AQ273" s="277"/>
      <c r="AR273" s="277"/>
      <c r="AS273" s="277"/>
      <c r="AT273" s="277"/>
      <c r="AU273" s="277"/>
      <c r="AV273" s="277"/>
      <c r="AW273" s="277"/>
      <c r="AX273" s="277"/>
      <c r="AY273" s="277"/>
    </row>
    <row r="274" spans="15:51" ht="16.5" customHeight="1" x14ac:dyDescent="0.55000000000000004">
      <c r="O274" s="285"/>
      <c r="P274" s="285">
        <v>9</v>
      </c>
      <c r="Q274" s="284">
        <f t="shared" si="21"/>
        <v>110.92338707822734</v>
      </c>
      <c r="R274" s="277"/>
      <c r="S274" s="277"/>
      <c r="T274" s="277"/>
      <c r="U274" s="277"/>
      <c r="V274" s="277"/>
      <c r="W274" s="277"/>
      <c r="X274" s="277"/>
      <c r="Y274" s="277"/>
      <c r="Z274" s="277"/>
      <c r="AA274" s="277"/>
      <c r="AB274" s="277"/>
      <c r="AC274" s="277"/>
      <c r="AD274" s="277"/>
      <c r="AE274" s="277"/>
      <c r="AF274" s="277"/>
      <c r="AG274" s="277"/>
      <c r="AH274" s="277"/>
      <c r="AI274" s="277"/>
      <c r="AJ274" s="277"/>
      <c r="AK274" s="277"/>
      <c r="AL274" s="277"/>
      <c r="AM274" s="277"/>
      <c r="AN274" s="277"/>
      <c r="AO274" s="277"/>
      <c r="AP274" s="277"/>
      <c r="AQ274" s="277"/>
      <c r="AR274" s="277"/>
      <c r="AS274" s="277"/>
      <c r="AT274" s="277"/>
      <c r="AU274" s="277"/>
      <c r="AV274" s="277"/>
      <c r="AW274" s="277"/>
      <c r="AX274" s="277"/>
      <c r="AY274" s="277"/>
    </row>
    <row r="275" spans="15:51" ht="16.5" customHeight="1" x14ac:dyDescent="0.55000000000000004">
      <c r="O275" s="285"/>
      <c r="P275" s="285">
        <v>10</v>
      </c>
      <c r="Q275" s="284">
        <f t="shared" si="21"/>
        <v>108.88254295847382</v>
      </c>
      <c r="R275" s="277"/>
      <c r="S275" s="277"/>
      <c r="T275" s="277"/>
      <c r="U275" s="277"/>
      <c r="V275" s="277"/>
      <c r="W275" s="277"/>
      <c r="X275" s="277"/>
      <c r="Y275" s="277"/>
      <c r="Z275" s="277"/>
      <c r="AA275" s="277"/>
      <c r="AB275" s="277"/>
      <c r="AC275" s="277"/>
      <c r="AD275" s="277"/>
      <c r="AE275" s="277"/>
      <c r="AF275" s="277"/>
      <c r="AG275" s="277"/>
      <c r="AH275" s="277"/>
      <c r="AI275" s="277"/>
      <c r="AJ275" s="277"/>
      <c r="AK275" s="277"/>
      <c r="AL275" s="277"/>
      <c r="AM275" s="277"/>
      <c r="AN275" s="277"/>
      <c r="AO275" s="277"/>
      <c r="AP275" s="277"/>
      <c r="AQ275" s="277"/>
      <c r="AR275" s="277"/>
      <c r="AS275" s="277"/>
      <c r="AT275" s="277"/>
      <c r="AU275" s="277"/>
      <c r="AV275" s="277"/>
      <c r="AW275" s="277"/>
      <c r="AX275" s="277"/>
      <c r="AY275" s="277"/>
    </row>
    <row r="276" spans="15:51" ht="16.5" customHeight="1" x14ac:dyDescent="0.55000000000000004">
      <c r="O276" s="285"/>
      <c r="P276" s="285">
        <v>11</v>
      </c>
      <c r="Q276" s="284">
        <f t="shared" si="21"/>
        <v>109.00945711134872</v>
      </c>
      <c r="R276" s="277"/>
      <c r="S276" s="277"/>
      <c r="T276" s="277"/>
      <c r="U276" s="277"/>
      <c r="V276" s="277"/>
      <c r="W276" s="277"/>
      <c r="X276" s="277"/>
      <c r="Y276" s="277"/>
      <c r="Z276" s="277"/>
      <c r="AA276" s="277"/>
      <c r="AB276" s="277"/>
      <c r="AC276" s="277"/>
      <c r="AD276" s="277"/>
      <c r="AE276" s="277"/>
      <c r="AF276" s="277"/>
      <c r="AG276" s="277"/>
      <c r="AH276" s="277"/>
      <c r="AI276" s="277"/>
      <c r="AJ276" s="277"/>
      <c r="AK276" s="277"/>
      <c r="AL276" s="277"/>
      <c r="AM276" s="277"/>
      <c r="AN276" s="277"/>
      <c r="AO276" s="277"/>
      <c r="AP276" s="277"/>
      <c r="AQ276" s="277"/>
      <c r="AR276" s="277"/>
      <c r="AS276" s="277"/>
      <c r="AT276" s="277"/>
      <c r="AU276" s="277"/>
      <c r="AV276" s="277"/>
      <c r="AW276" s="277"/>
      <c r="AX276" s="277"/>
      <c r="AY276" s="277"/>
    </row>
    <row r="277" spans="15:51" ht="16.5" customHeight="1" thickBot="1" x14ac:dyDescent="0.6">
      <c r="O277" s="286"/>
      <c r="P277" s="286">
        <v>12</v>
      </c>
      <c r="Q277" s="284">
        <f t="shared" si="21"/>
        <v>99.842349088764166</v>
      </c>
      <c r="R277" s="277"/>
      <c r="S277" s="277"/>
      <c r="T277" s="277"/>
      <c r="U277" s="277"/>
      <c r="V277" s="277"/>
      <c r="W277" s="277"/>
      <c r="X277" s="277"/>
      <c r="Y277" s="277"/>
      <c r="Z277" s="277"/>
      <c r="AA277" s="277"/>
      <c r="AB277" s="277"/>
      <c r="AC277" s="277"/>
      <c r="AD277" s="277"/>
      <c r="AE277" s="277"/>
      <c r="AF277" s="277"/>
      <c r="AG277" s="277"/>
      <c r="AH277" s="277"/>
      <c r="AI277" s="277"/>
      <c r="AJ277" s="277"/>
      <c r="AK277" s="277"/>
      <c r="AL277" s="277"/>
      <c r="AM277" s="277"/>
      <c r="AN277" s="277"/>
      <c r="AO277" s="277"/>
      <c r="AP277" s="277"/>
      <c r="AQ277" s="277"/>
      <c r="AR277" s="277"/>
      <c r="AS277" s="277"/>
      <c r="AT277" s="277"/>
      <c r="AU277" s="277"/>
      <c r="AV277" s="277"/>
      <c r="AW277" s="277"/>
      <c r="AX277" s="277"/>
      <c r="AY277" s="277"/>
    </row>
    <row r="278" spans="15:51" ht="16.5" customHeight="1" x14ac:dyDescent="0.55000000000000004">
      <c r="O278" s="283">
        <v>2013</v>
      </c>
      <c r="P278" s="283">
        <v>1</v>
      </c>
      <c r="Q278" s="284">
        <f t="shared" ref="Q278:Q289" si="22">AN2</f>
        <v>90.250089910621156</v>
      </c>
      <c r="R278" s="277"/>
      <c r="S278" s="277"/>
      <c r="T278" s="277"/>
      <c r="U278" s="277"/>
      <c r="V278" s="277"/>
      <c r="W278" s="277"/>
      <c r="X278" s="277"/>
      <c r="Y278" s="277"/>
      <c r="Z278" s="277"/>
      <c r="AA278" s="277"/>
      <c r="AB278" s="277"/>
      <c r="AC278" s="277"/>
      <c r="AD278" s="277"/>
      <c r="AE278" s="277"/>
      <c r="AF278" s="277"/>
      <c r="AG278" s="277"/>
      <c r="AH278" s="277"/>
      <c r="AI278" s="277"/>
      <c r="AJ278" s="277"/>
      <c r="AK278" s="277"/>
      <c r="AL278" s="277"/>
      <c r="AM278" s="277"/>
      <c r="AN278" s="277"/>
      <c r="AO278" s="277"/>
      <c r="AP278" s="277"/>
      <c r="AQ278" s="277"/>
      <c r="AR278" s="277"/>
      <c r="AS278" s="277"/>
      <c r="AT278" s="277"/>
      <c r="AU278" s="277"/>
      <c r="AV278" s="277"/>
      <c r="AW278" s="277"/>
      <c r="AX278" s="277"/>
      <c r="AY278" s="277"/>
    </row>
    <row r="279" spans="15:51" ht="16.5" customHeight="1" x14ac:dyDescent="0.55000000000000004">
      <c r="O279" s="285"/>
      <c r="P279" s="285">
        <v>2</v>
      </c>
      <c r="Q279" s="284">
        <f t="shared" si="22"/>
        <v>100.13552076216068</v>
      </c>
      <c r="R279" s="277"/>
      <c r="S279" s="277"/>
      <c r="T279" s="277"/>
      <c r="U279" s="277"/>
      <c r="V279" s="277"/>
      <c r="W279" s="277"/>
      <c r="X279" s="277"/>
      <c r="Y279" s="277"/>
      <c r="Z279" s="277"/>
      <c r="AA279" s="277"/>
      <c r="AB279" s="277"/>
      <c r="AC279" s="277"/>
      <c r="AD279" s="277"/>
      <c r="AE279" s="277"/>
      <c r="AF279" s="277"/>
      <c r="AG279" s="277"/>
      <c r="AH279" s="277"/>
      <c r="AI279" s="277"/>
      <c r="AJ279" s="277"/>
      <c r="AK279" s="277"/>
      <c r="AL279" s="277"/>
      <c r="AM279" s="277"/>
      <c r="AN279" s="277"/>
      <c r="AO279" s="277"/>
      <c r="AP279" s="277"/>
      <c r="AQ279" s="277"/>
      <c r="AR279" s="277"/>
      <c r="AS279" s="277"/>
      <c r="AT279" s="277"/>
      <c r="AU279" s="277"/>
      <c r="AV279" s="277"/>
      <c r="AW279" s="277"/>
      <c r="AX279" s="277"/>
      <c r="AY279" s="277"/>
    </row>
    <row r="280" spans="15:51" ht="16.5" customHeight="1" x14ac:dyDescent="0.55000000000000004">
      <c r="O280" s="285"/>
      <c r="P280" s="285">
        <v>3</v>
      </c>
      <c r="Q280" s="284">
        <f t="shared" si="22"/>
        <v>105.73046734582968</v>
      </c>
      <c r="R280" s="277"/>
      <c r="S280" s="277"/>
      <c r="T280" s="277"/>
      <c r="U280" s="277"/>
      <c r="V280" s="277"/>
      <c r="W280" s="277"/>
      <c r="X280" s="277"/>
      <c r="Y280" s="277"/>
      <c r="Z280" s="277"/>
      <c r="AA280" s="277"/>
      <c r="AB280" s="277"/>
      <c r="AC280" s="277"/>
      <c r="AD280" s="277"/>
      <c r="AE280" s="277"/>
      <c r="AF280" s="277"/>
      <c r="AG280" s="277"/>
      <c r="AH280" s="277"/>
      <c r="AI280" s="277"/>
      <c r="AJ280" s="277"/>
      <c r="AK280" s="277"/>
      <c r="AL280" s="277"/>
      <c r="AM280" s="277"/>
      <c r="AN280" s="277"/>
      <c r="AO280" s="277"/>
      <c r="AP280" s="277"/>
      <c r="AQ280" s="277"/>
      <c r="AR280" s="277"/>
      <c r="AS280" s="277"/>
      <c r="AT280" s="277"/>
      <c r="AU280" s="277"/>
      <c r="AV280" s="277"/>
      <c r="AW280" s="277"/>
      <c r="AX280" s="277"/>
      <c r="AY280" s="277"/>
    </row>
    <row r="281" spans="15:51" ht="16.5" customHeight="1" x14ac:dyDescent="0.55000000000000004">
      <c r="O281" s="285"/>
      <c r="P281" s="285">
        <v>4</v>
      </c>
      <c r="Q281" s="284">
        <f t="shared" si="22"/>
        <v>87.486252660609921</v>
      </c>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row>
    <row r="282" spans="15:51" ht="16.5" customHeight="1" x14ac:dyDescent="0.55000000000000004">
      <c r="O282" s="285"/>
      <c r="P282" s="285">
        <v>5</v>
      </c>
      <c r="Q282" s="284">
        <f t="shared" si="22"/>
        <v>88.254445868495935</v>
      </c>
      <c r="R282" s="277"/>
      <c r="S282" s="277"/>
      <c r="T282" s="277"/>
      <c r="U282" s="277"/>
      <c r="V282" s="277"/>
      <c r="W282" s="277"/>
      <c r="X282" s="277"/>
      <c r="Y282" s="277"/>
      <c r="Z282" s="277"/>
      <c r="AA282" s="277"/>
      <c r="AB282" s="277"/>
      <c r="AC282" s="277"/>
      <c r="AD282" s="277"/>
      <c r="AE282" s="277"/>
      <c r="AF282" s="277"/>
      <c r="AG282" s="277"/>
      <c r="AH282" s="277"/>
      <c r="AI282" s="277"/>
      <c r="AJ282" s="277"/>
      <c r="AK282" s="277"/>
      <c r="AL282" s="277"/>
      <c r="AM282" s="277"/>
      <c r="AN282" s="277"/>
      <c r="AO282" s="277"/>
      <c r="AP282" s="277"/>
      <c r="AQ282" s="277"/>
      <c r="AR282" s="277"/>
      <c r="AS282" s="277"/>
      <c r="AT282" s="277"/>
      <c r="AU282" s="277"/>
      <c r="AV282" s="277"/>
      <c r="AW282" s="277"/>
      <c r="AX282" s="277"/>
      <c r="AY282" s="277"/>
    </row>
    <row r="283" spans="15:51" ht="16.5" customHeight="1" x14ac:dyDescent="0.55000000000000004">
      <c r="O283" s="285"/>
      <c r="P283" s="285">
        <v>6</v>
      </c>
      <c r="Q283" s="284">
        <f t="shared" si="22"/>
        <v>104.66566201243491</v>
      </c>
      <c r="R283" s="277"/>
      <c r="S283" s="277"/>
      <c r="T283" s="277"/>
      <c r="U283" s="277"/>
      <c r="V283" s="277"/>
      <c r="W283" s="277"/>
      <c r="X283" s="277"/>
      <c r="Y283" s="277"/>
      <c r="Z283" s="277"/>
      <c r="AA283" s="277"/>
      <c r="AB283" s="277"/>
      <c r="AC283" s="277"/>
      <c r="AD283" s="277"/>
      <c r="AE283" s="277"/>
      <c r="AF283" s="277"/>
      <c r="AG283" s="277"/>
      <c r="AH283" s="277"/>
      <c r="AI283" s="277"/>
      <c r="AJ283" s="277"/>
      <c r="AK283" s="277"/>
      <c r="AL283" s="277"/>
      <c r="AM283" s="277"/>
      <c r="AN283" s="277"/>
      <c r="AO283" s="277"/>
      <c r="AP283" s="277"/>
      <c r="AQ283" s="277"/>
      <c r="AR283" s="277"/>
      <c r="AS283" s="277"/>
      <c r="AT283" s="277"/>
      <c r="AU283" s="277"/>
      <c r="AV283" s="277"/>
      <c r="AW283" s="277"/>
      <c r="AX283" s="277"/>
      <c r="AY283" s="277"/>
    </row>
    <row r="284" spans="15:51" ht="16.5" customHeight="1" x14ac:dyDescent="0.55000000000000004">
      <c r="O284" s="285"/>
      <c r="P284" s="285">
        <v>7</v>
      </c>
      <c r="Q284" s="284">
        <f t="shared" si="22"/>
        <v>107.99160879326855</v>
      </c>
      <c r="R284" s="277"/>
      <c r="S284" s="277"/>
      <c r="T284" s="277"/>
      <c r="U284" s="277"/>
      <c r="V284" s="277"/>
      <c r="W284" s="277"/>
      <c r="X284" s="277"/>
      <c r="Y284" s="277"/>
      <c r="Z284" s="277"/>
      <c r="AA284" s="277"/>
      <c r="AB284" s="277"/>
      <c r="AC284" s="277"/>
      <c r="AD284" s="277"/>
      <c r="AE284" s="277"/>
      <c r="AF284" s="277"/>
      <c r="AG284" s="277"/>
      <c r="AH284" s="277"/>
      <c r="AI284" s="277"/>
      <c r="AJ284" s="277"/>
      <c r="AK284" s="277"/>
      <c r="AL284" s="277"/>
      <c r="AM284" s="277"/>
      <c r="AN284" s="277"/>
      <c r="AO284" s="277"/>
      <c r="AP284" s="277"/>
      <c r="AQ284" s="277"/>
      <c r="AR284" s="277"/>
      <c r="AS284" s="277"/>
      <c r="AT284" s="277"/>
      <c r="AU284" s="277"/>
      <c r="AV284" s="277"/>
      <c r="AW284" s="277"/>
      <c r="AX284" s="277"/>
      <c r="AY284" s="277"/>
    </row>
    <row r="285" spans="15:51" ht="16.5" customHeight="1" x14ac:dyDescent="0.55000000000000004">
      <c r="O285" s="285"/>
      <c r="P285" s="285">
        <v>8</v>
      </c>
      <c r="Q285" s="284">
        <f t="shared" si="22"/>
        <v>86.824455131154153</v>
      </c>
      <c r="R285" s="277"/>
      <c r="S285" s="277"/>
      <c r="T285" s="277"/>
      <c r="U285" s="277"/>
      <c r="V285" s="277"/>
      <c r="W285" s="277"/>
      <c r="X285" s="277"/>
      <c r="Y285" s="277"/>
      <c r="Z285" s="277"/>
      <c r="AA285" s="277"/>
      <c r="AB285" s="277"/>
      <c r="AC285" s="277"/>
      <c r="AD285" s="277"/>
      <c r="AE285" s="277"/>
      <c r="AF285" s="277"/>
      <c r="AG285" s="277"/>
      <c r="AH285" s="277"/>
      <c r="AI285" s="277"/>
      <c r="AJ285" s="277"/>
      <c r="AK285" s="277"/>
      <c r="AL285" s="277"/>
      <c r="AM285" s="277"/>
      <c r="AN285" s="277"/>
      <c r="AO285" s="277"/>
      <c r="AP285" s="277"/>
      <c r="AQ285" s="277"/>
      <c r="AR285" s="277"/>
      <c r="AS285" s="277"/>
      <c r="AT285" s="277"/>
      <c r="AU285" s="277"/>
      <c r="AV285" s="277"/>
      <c r="AW285" s="277"/>
      <c r="AX285" s="277"/>
      <c r="AY285" s="277"/>
    </row>
    <row r="286" spans="15:51" ht="16.5" customHeight="1" x14ac:dyDescent="0.55000000000000004">
      <c r="O286" s="285"/>
      <c r="P286" s="285">
        <v>9</v>
      </c>
      <c r="Q286" s="284">
        <f t="shared" si="22"/>
        <v>110.57166544539052</v>
      </c>
      <c r="R286" s="277"/>
      <c r="S286" s="277"/>
      <c r="T286" s="277"/>
      <c r="U286" s="277"/>
      <c r="V286" s="277"/>
      <c r="W286" s="277"/>
      <c r="X286" s="277"/>
      <c r="Y286" s="277"/>
      <c r="Z286" s="277"/>
      <c r="AA286" s="277"/>
      <c r="AB286" s="277"/>
      <c r="AC286" s="277"/>
      <c r="AD286" s="277"/>
      <c r="AE286" s="277"/>
      <c r="AF286" s="277"/>
      <c r="AG286" s="277"/>
      <c r="AH286" s="277"/>
      <c r="AI286" s="277"/>
      <c r="AJ286" s="277"/>
      <c r="AK286" s="277"/>
      <c r="AL286" s="277"/>
      <c r="AM286" s="277"/>
      <c r="AN286" s="277"/>
      <c r="AO286" s="277"/>
      <c r="AP286" s="277"/>
      <c r="AQ286" s="277"/>
      <c r="AR286" s="277"/>
      <c r="AS286" s="277"/>
      <c r="AT286" s="277"/>
      <c r="AU286" s="277"/>
      <c r="AV286" s="277"/>
      <c r="AW286" s="277"/>
      <c r="AX286" s="277"/>
      <c r="AY286" s="277"/>
    </row>
    <row r="287" spans="15:51" ht="16.5" customHeight="1" x14ac:dyDescent="0.55000000000000004">
      <c r="O287" s="285"/>
      <c r="P287" s="285">
        <v>10</v>
      </c>
      <c r="Q287" s="284">
        <f t="shared" si="22"/>
        <v>110.54876958314826</v>
      </c>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row>
    <row r="288" spans="15:51" ht="16.5" customHeight="1" x14ac:dyDescent="0.55000000000000004">
      <c r="O288" s="285"/>
      <c r="P288" s="285">
        <v>11</v>
      </c>
      <c r="Q288" s="284">
        <f t="shared" si="22"/>
        <v>108.32550942847749</v>
      </c>
      <c r="R288" s="277"/>
      <c r="S288" s="277"/>
      <c r="T288" s="277"/>
      <c r="U288" s="277"/>
      <c r="V288" s="277"/>
      <c r="W288" s="277"/>
      <c r="X288" s="277"/>
      <c r="Y288" s="277"/>
      <c r="Z288" s="277"/>
      <c r="AA288" s="277"/>
      <c r="AB288" s="277"/>
      <c r="AC288" s="277"/>
      <c r="AD288" s="277"/>
      <c r="AE288" s="277"/>
      <c r="AF288" s="277"/>
      <c r="AG288" s="277"/>
      <c r="AH288" s="277"/>
      <c r="AI288" s="277"/>
      <c r="AJ288" s="277"/>
      <c r="AK288" s="277"/>
      <c r="AL288" s="277"/>
      <c r="AM288" s="277"/>
      <c r="AN288" s="277"/>
      <c r="AO288" s="277"/>
      <c r="AP288" s="277"/>
      <c r="AQ288" s="277"/>
      <c r="AR288" s="277"/>
      <c r="AS288" s="277"/>
      <c r="AT288" s="277"/>
      <c r="AU288" s="277"/>
      <c r="AV288" s="277"/>
      <c r="AW288" s="277"/>
      <c r="AX288" s="277"/>
      <c r="AY288" s="277"/>
    </row>
    <row r="289" spans="15:51" ht="16.5" customHeight="1" thickBot="1" x14ac:dyDescent="0.6">
      <c r="O289" s="286"/>
      <c r="P289" s="286">
        <v>12</v>
      </c>
      <c r="Q289" s="284">
        <f t="shared" si="22"/>
        <v>99.215553058408659</v>
      </c>
      <c r="R289" s="277"/>
      <c r="S289" s="277"/>
      <c r="T289" s="277"/>
      <c r="U289" s="277"/>
      <c r="V289" s="277"/>
      <c r="W289" s="277"/>
      <c r="X289" s="277"/>
      <c r="Y289" s="277"/>
      <c r="Z289" s="277"/>
      <c r="AA289" s="277"/>
      <c r="AB289" s="277"/>
      <c r="AC289" s="277"/>
      <c r="AD289" s="277"/>
      <c r="AE289" s="277"/>
      <c r="AF289" s="277"/>
      <c r="AG289" s="277"/>
      <c r="AH289" s="277"/>
      <c r="AI289" s="277"/>
      <c r="AJ289" s="277"/>
      <c r="AK289" s="277"/>
      <c r="AL289" s="277"/>
      <c r="AM289" s="277"/>
      <c r="AN289" s="277"/>
      <c r="AO289" s="277"/>
      <c r="AP289" s="277"/>
      <c r="AQ289" s="277"/>
      <c r="AR289" s="277"/>
      <c r="AS289" s="277"/>
      <c r="AT289" s="277"/>
      <c r="AU289" s="277"/>
      <c r="AV289" s="277"/>
      <c r="AW289" s="277"/>
      <c r="AX289" s="277"/>
      <c r="AY289" s="277"/>
    </row>
    <row r="290" spans="15:51" ht="16.5" customHeight="1" x14ac:dyDescent="0.55000000000000004">
      <c r="O290" s="283">
        <v>2014</v>
      </c>
      <c r="P290" s="283">
        <v>1</v>
      </c>
      <c r="Q290" s="284">
        <f t="shared" ref="Q290:Q301" si="23">AO2</f>
        <v>93.384996812322257</v>
      </c>
      <c r="R290" s="277"/>
      <c r="S290" s="277"/>
      <c r="T290" s="277"/>
      <c r="U290" s="277"/>
      <c r="V290" s="277"/>
      <c r="W290" s="277"/>
      <c r="X290" s="277"/>
      <c r="Y290" s="277"/>
      <c r="Z290" s="277"/>
      <c r="AA290" s="277"/>
      <c r="AB290" s="277"/>
      <c r="AC290" s="277"/>
      <c r="AD290" s="277"/>
      <c r="AE290" s="277"/>
      <c r="AF290" s="277"/>
      <c r="AG290" s="277"/>
      <c r="AH290" s="277"/>
      <c r="AI290" s="277"/>
      <c r="AJ290" s="277"/>
      <c r="AK290" s="277"/>
      <c r="AL290" s="277"/>
      <c r="AM290" s="277"/>
      <c r="AN290" s="277"/>
      <c r="AO290" s="277"/>
      <c r="AP290" s="277"/>
      <c r="AQ290" s="277"/>
      <c r="AR290" s="277"/>
      <c r="AS290" s="277"/>
      <c r="AT290" s="277"/>
      <c r="AU290" s="277"/>
      <c r="AV290" s="277"/>
      <c r="AW290" s="277"/>
      <c r="AX290" s="277"/>
      <c r="AY290" s="277"/>
    </row>
    <row r="291" spans="15:51" ht="16.5" customHeight="1" x14ac:dyDescent="0.55000000000000004">
      <c r="O291" s="285"/>
      <c r="P291" s="285">
        <v>2</v>
      </c>
      <c r="Q291" s="284">
        <f t="shared" si="23"/>
        <v>101.62876032706168</v>
      </c>
      <c r="R291" s="277"/>
      <c r="S291" s="277"/>
      <c r="T291" s="277"/>
      <c r="U291" s="277"/>
      <c r="V291" s="277"/>
      <c r="W291" s="277"/>
      <c r="X291" s="277"/>
      <c r="Y291" s="277"/>
      <c r="Z291" s="277"/>
      <c r="AA291" s="277"/>
      <c r="AB291" s="277"/>
      <c r="AC291" s="277"/>
      <c r="AD291" s="277"/>
      <c r="AE291" s="277"/>
      <c r="AF291" s="277"/>
      <c r="AG291" s="277"/>
      <c r="AH291" s="277"/>
      <c r="AI291" s="277"/>
      <c r="AJ291" s="277"/>
      <c r="AK291" s="277"/>
      <c r="AL291" s="277"/>
      <c r="AM291" s="277"/>
      <c r="AN291" s="277"/>
      <c r="AO291" s="277"/>
      <c r="AP291" s="277"/>
      <c r="AQ291" s="277"/>
      <c r="AR291" s="277"/>
      <c r="AS291" s="277"/>
      <c r="AT291" s="277"/>
      <c r="AU291" s="277"/>
      <c r="AV291" s="277"/>
      <c r="AW291" s="277"/>
      <c r="AX291" s="277"/>
      <c r="AY291" s="277"/>
    </row>
    <row r="292" spans="15:51" ht="16.5" customHeight="1" x14ac:dyDescent="0.55000000000000004">
      <c r="O292" s="285"/>
      <c r="P292" s="285">
        <v>3</v>
      </c>
      <c r="Q292" s="284">
        <f t="shared" si="23"/>
        <v>106.46643454510156</v>
      </c>
      <c r="R292" s="277"/>
      <c r="S292" s="277"/>
      <c r="T292" s="277"/>
      <c r="U292" s="277"/>
      <c r="V292" s="277"/>
      <c r="W292" s="277"/>
      <c r="X292" s="277"/>
      <c r="Y292" s="277"/>
      <c r="Z292" s="277"/>
      <c r="AA292" s="277"/>
      <c r="AB292" s="277"/>
      <c r="AC292" s="277"/>
      <c r="AD292" s="277"/>
      <c r="AE292" s="277"/>
      <c r="AF292" s="277"/>
      <c r="AG292" s="277"/>
      <c r="AH292" s="277"/>
      <c r="AI292" s="277"/>
      <c r="AJ292" s="277"/>
      <c r="AK292" s="277"/>
      <c r="AL292" s="277"/>
      <c r="AM292" s="277"/>
      <c r="AN292" s="277"/>
      <c r="AO292" s="277"/>
      <c r="AP292" s="277"/>
      <c r="AQ292" s="277"/>
      <c r="AR292" s="277"/>
      <c r="AS292" s="277"/>
      <c r="AT292" s="277"/>
      <c r="AU292" s="277"/>
      <c r="AV292" s="277"/>
      <c r="AW292" s="277"/>
      <c r="AX292" s="277"/>
      <c r="AY292" s="277"/>
    </row>
    <row r="293" spans="15:51" ht="16.5" customHeight="1" x14ac:dyDescent="0.55000000000000004">
      <c r="O293" s="285"/>
      <c r="P293" s="285">
        <v>4</v>
      </c>
      <c r="Q293" s="284">
        <f t="shared" si="23"/>
        <v>88.30864367505329</v>
      </c>
      <c r="R293" s="277"/>
      <c r="S293" s="277"/>
      <c r="T293" s="277"/>
      <c r="U293" s="277"/>
      <c r="V293" s="277"/>
      <c r="W293" s="277"/>
      <c r="X293" s="277"/>
      <c r="Y293" s="277"/>
      <c r="Z293" s="277"/>
      <c r="AA293" s="277"/>
      <c r="AB293" s="277"/>
      <c r="AC293" s="277"/>
      <c r="AD293" s="277"/>
      <c r="AE293" s="277"/>
      <c r="AF293" s="277"/>
      <c r="AG293" s="277"/>
      <c r="AH293" s="277"/>
      <c r="AI293" s="277"/>
      <c r="AJ293" s="277"/>
      <c r="AK293" s="277"/>
      <c r="AL293" s="277"/>
      <c r="AM293" s="277"/>
      <c r="AN293" s="277"/>
      <c r="AO293" s="277"/>
      <c r="AP293" s="277"/>
      <c r="AQ293" s="277"/>
      <c r="AR293" s="277"/>
      <c r="AS293" s="277"/>
      <c r="AT293" s="277"/>
      <c r="AU293" s="277"/>
      <c r="AV293" s="277"/>
      <c r="AW293" s="277"/>
      <c r="AX293" s="277"/>
      <c r="AY293" s="277"/>
    </row>
    <row r="294" spans="15:51" ht="16.5" customHeight="1" x14ac:dyDescent="0.55000000000000004">
      <c r="O294" s="285"/>
      <c r="P294" s="285">
        <v>5</v>
      </c>
      <c r="Q294" s="284">
        <f t="shared" si="23"/>
        <v>89.659958627656778</v>
      </c>
      <c r="R294" s="277"/>
      <c r="S294" s="277"/>
      <c r="T294" s="277"/>
      <c r="U294" s="277"/>
      <c r="V294" s="277"/>
      <c r="W294" s="277"/>
      <c r="X294" s="277"/>
      <c r="Y294" s="277"/>
      <c r="Z294" s="277"/>
      <c r="AA294" s="277"/>
      <c r="AB294" s="277"/>
      <c r="AC294" s="277"/>
      <c r="AD294" s="277"/>
      <c r="AE294" s="277"/>
      <c r="AF294" s="277"/>
      <c r="AG294" s="277"/>
      <c r="AH294" s="277"/>
      <c r="AI294" s="277"/>
      <c r="AJ294" s="277"/>
      <c r="AK294" s="277"/>
      <c r="AL294" s="277"/>
      <c r="AM294" s="277"/>
      <c r="AN294" s="277"/>
      <c r="AO294" s="277"/>
      <c r="AP294" s="277"/>
      <c r="AQ294" s="277"/>
      <c r="AR294" s="277"/>
      <c r="AS294" s="277"/>
      <c r="AT294" s="277"/>
      <c r="AU294" s="277"/>
      <c r="AV294" s="277"/>
      <c r="AW294" s="277"/>
      <c r="AX294" s="277"/>
      <c r="AY294" s="277"/>
    </row>
    <row r="295" spans="15:51" ht="16.5" customHeight="1" x14ac:dyDescent="0.55000000000000004">
      <c r="O295" s="285"/>
      <c r="P295" s="285">
        <v>6</v>
      </c>
      <c r="Q295" s="284">
        <f t="shared" si="23"/>
        <v>104.37658406247695</v>
      </c>
      <c r="R295" s="277"/>
      <c r="S295" s="277"/>
      <c r="T295" s="277"/>
      <c r="U295" s="277"/>
      <c r="V295" s="277"/>
      <c r="W295" s="277"/>
      <c r="X295" s="277"/>
      <c r="Y295" s="277"/>
      <c r="Z295" s="277"/>
      <c r="AA295" s="277"/>
      <c r="AB295" s="277"/>
      <c r="AC295" s="277"/>
      <c r="AD295" s="277"/>
      <c r="AE295" s="277"/>
      <c r="AF295" s="277"/>
      <c r="AG295" s="277"/>
      <c r="AH295" s="277"/>
      <c r="AI295" s="277"/>
      <c r="AJ295" s="277"/>
      <c r="AK295" s="277"/>
      <c r="AL295" s="277"/>
      <c r="AM295" s="277"/>
      <c r="AN295" s="277"/>
      <c r="AO295" s="277"/>
      <c r="AP295" s="277"/>
      <c r="AQ295" s="277"/>
      <c r="AR295" s="277"/>
      <c r="AS295" s="277"/>
      <c r="AT295" s="277"/>
      <c r="AU295" s="277"/>
      <c r="AV295" s="277"/>
      <c r="AW295" s="277"/>
      <c r="AX295" s="277"/>
      <c r="AY295" s="277"/>
    </row>
    <row r="296" spans="15:51" ht="16.5" customHeight="1" x14ac:dyDescent="0.55000000000000004">
      <c r="O296" s="285"/>
      <c r="P296" s="285">
        <v>7</v>
      </c>
      <c r="Q296" s="284">
        <f t="shared" si="23"/>
        <v>109.50865835115387</v>
      </c>
      <c r="R296" s="277"/>
      <c r="S296" s="277"/>
      <c r="T296" s="277"/>
      <c r="U296" s="277"/>
      <c r="V296" s="277"/>
      <c r="W296" s="277"/>
      <c r="X296" s="277"/>
      <c r="Y296" s="277"/>
      <c r="Z296" s="277"/>
      <c r="AA296" s="277"/>
      <c r="AB296" s="277"/>
      <c r="AC296" s="277"/>
      <c r="AD296" s="277"/>
      <c r="AE296" s="277"/>
      <c r="AF296" s="277"/>
      <c r="AG296" s="277"/>
      <c r="AH296" s="277"/>
      <c r="AI296" s="277"/>
      <c r="AJ296" s="277"/>
      <c r="AK296" s="277"/>
      <c r="AL296" s="277"/>
      <c r="AM296" s="277"/>
      <c r="AN296" s="277"/>
      <c r="AO296" s="277"/>
      <c r="AP296" s="277"/>
      <c r="AQ296" s="277"/>
      <c r="AR296" s="277"/>
      <c r="AS296" s="277"/>
      <c r="AT296" s="277"/>
      <c r="AU296" s="277"/>
      <c r="AV296" s="277"/>
      <c r="AW296" s="277"/>
      <c r="AX296" s="277"/>
      <c r="AY296" s="277"/>
    </row>
    <row r="297" spans="15:51" ht="16.5" customHeight="1" x14ac:dyDescent="0.55000000000000004">
      <c r="O297" s="285"/>
      <c r="P297" s="285">
        <v>8</v>
      </c>
      <c r="Q297" s="284">
        <f t="shared" si="23"/>
        <v>85.591743774281596</v>
      </c>
      <c r="R297" s="277"/>
      <c r="S297" s="277"/>
      <c r="T297" s="277"/>
      <c r="U297" s="277"/>
      <c r="V297" s="277"/>
      <c r="W297" s="277"/>
      <c r="X297" s="277"/>
      <c r="Y297" s="277"/>
      <c r="Z297" s="277"/>
      <c r="AA297" s="277"/>
      <c r="AB297" s="277"/>
      <c r="AC297" s="277"/>
      <c r="AD297" s="277"/>
      <c r="AE297" s="277"/>
      <c r="AF297" s="277"/>
      <c r="AG297" s="277"/>
      <c r="AH297" s="277"/>
      <c r="AI297" s="277"/>
      <c r="AJ297" s="277"/>
      <c r="AK297" s="277"/>
      <c r="AL297" s="277"/>
      <c r="AM297" s="277"/>
      <c r="AN297" s="277"/>
      <c r="AO297" s="277"/>
      <c r="AP297" s="277"/>
      <c r="AQ297" s="277"/>
      <c r="AR297" s="277"/>
      <c r="AS297" s="277"/>
      <c r="AT297" s="277"/>
      <c r="AU297" s="277"/>
      <c r="AV297" s="277"/>
      <c r="AW297" s="277"/>
      <c r="AX297" s="277"/>
      <c r="AY297" s="277"/>
    </row>
    <row r="298" spans="15:51" ht="16.5" customHeight="1" x14ac:dyDescent="0.55000000000000004">
      <c r="O298" s="285"/>
      <c r="P298" s="285">
        <v>9</v>
      </c>
      <c r="Q298" s="284">
        <f t="shared" si="23"/>
        <v>110.58395987840454</v>
      </c>
      <c r="R298" s="277"/>
      <c r="S298" s="277"/>
      <c r="T298" s="277"/>
      <c r="U298" s="277"/>
      <c r="V298" s="277"/>
      <c r="W298" s="277"/>
      <c r="X298" s="277"/>
      <c r="Y298" s="277"/>
      <c r="Z298" s="277"/>
      <c r="AA298" s="277"/>
      <c r="AB298" s="277"/>
      <c r="AC298" s="277"/>
      <c r="AD298" s="277"/>
      <c r="AE298" s="277"/>
      <c r="AF298" s="277"/>
      <c r="AG298" s="277"/>
      <c r="AH298" s="277"/>
      <c r="AI298" s="277"/>
      <c r="AJ298" s="277"/>
      <c r="AK298" s="277"/>
      <c r="AL298" s="277"/>
      <c r="AM298" s="277"/>
      <c r="AN298" s="277"/>
      <c r="AO298" s="277"/>
      <c r="AP298" s="277"/>
      <c r="AQ298" s="277"/>
      <c r="AR298" s="277"/>
      <c r="AS298" s="277"/>
      <c r="AT298" s="277"/>
      <c r="AU298" s="277"/>
      <c r="AV298" s="277"/>
      <c r="AW298" s="277"/>
      <c r="AX298" s="277"/>
      <c r="AY298" s="277"/>
    </row>
    <row r="299" spans="15:51" ht="16.5" customHeight="1" x14ac:dyDescent="0.55000000000000004">
      <c r="O299" s="285"/>
      <c r="P299" s="285">
        <v>10</v>
      </c>
      <c r="Q299" s="284">
        <f t="shared" si="23"/>
        <v>109.19539068516457</v>
      </c>
      <c r="R299" s="277"/>
      <c r="S299" s="277"/>
      <c r="T299" s="277"/>
      <c r="U299" s="277"/>
      <c r="V299" s="277"/>
      <c r="W299" s="277"/>
      <c r="X299" s="277"/>
      <c r="Y299" s="277"/>
      <c r="Z299" s="277"/>
      <c r="AA299" s="277"/>
      <c r="AB299" s="277"/>
      <c r="AC299" s="277"/>
      <c r="AD299" s="277"/>
      <c r="AE299" s="277"/>
      <c r="AF299" s="277"/>
      <c r="AG299" s="277"/>
      <c r="AH299" s="277"/>
      <c r="AI299" s="277"/>
      <c r="AJ299" s="277"/>
      <c r="AK299" s="277"/>
      <c r="AL299" s="277"/>
      <c r="AM299" s="277"/>
      <c r="AN299" s="277"/>
      <c r="AO299" s="277"/>
      <c r="AP299" s="277"/>
      <c r="AQ299" s="277"/>
      <c r="AR299" s="277"/>
      <c r="AS299" s="277"/>
      <c r="AT299" s="277"/>
      <c r="AU299" s="277"/>
      <c r="AV299" s="277"/>
      <c r="AW299" s="277"/>
      <c r="AX299" s="277"/>
      <c r="AY299" s="277"/>
    </row>
    <row r="300" spans="15:51" ht="16.5" customHeight="1" x14ac:dyDescent="0.55000000000000004">
      <c r="O300" s="285"/>
      <c r="P300" s="285">
        <v>11</v>
      </c>
      <c r="Q300" s="284">
        <f t="shared" si="23"/>
        <v>104.26842687305808</v>
      </c>
      <c r="R300" s="277"/>
      <c r="S300" s="277"/>
      <c r="T300" s="277"/>
      <c r="U300" s="277"/>
      <c r="V300" s="277"/>
      <c r="W300" s="277"/>
      <c r="X300" s="277"/>
      <c r="Y300" s="277"/>
      <c r="Z300" s="277"/>
      <c r="AA300" s="277"/>
      <c r="AB300" s="277"/>
      <c r="AC300" s="277"/>
      <c r="AD300" s="277"/>
      <c r="AE300" s="277"/>
      <c r="AF300" s="277"/>
      <c r="AG300" s="277"/>
      <c r="AH300" s="277"/>
      <c r="AI300" s="277"/>
      <c r="AJ300" s="277"/>
      <c r="AK300" s="277"/>
      <c r="AL300" s="277"/>
      <c r="AM300" s="277"/>
      <c r="AN300" s="277"/>
      <c r="AO300" s="277"/>
      <c r="AP300" s="277"/>
      <c r="AQ300" s="277"/>
      <c r="AR300" s="277"/>
      <c r="AS300" s="277"/>
      <c r="AT300" s="277"/>
      <c r="AU300" s="277"/>
      <c r="AV300" s="277"/>
      <c r="AW300" s="277"/>
      <c r="AX300" s="277"/>
      <c r="AY300" s="277"/>
    </row>
    <row r="301" spans="15:51" ht="16.5" customHeight="1" thickBot="1" x14ac:dyDescent="0.6">
      <c r="O301" s="286"/>
      <c r="P301" s="286">
        <v>12</v>
      </c>
      <c r="Q301" s="284">
        <f t="shared" si="23"/>
        <v>97.026442388264627</v>
      </c>
      <c r="R301" s="277"/>
      <c r="S301" s="277"/>
      <c r="T301" s="277"/>
      <c r="U301" s="277"/>
      <c r="V301" s="277"/>
      <c r="W301" s="277"/>
      <c r="X301" s="277"/>
      <c r="Y301" s="277"/>
      <c r="Z301" s="277"/>
      <c r="AA301" s="277"/>
      <c r="AB301" s="277"/>
      <c r="AC301" s="277"/>
      <c r="AD301" s="277"/>
      <c r="AE301" s="277"/>
      <c r="AF301" s="277"/>
      <c r="AG301" s="277"/>
      <c r="AH301" s="277"/>
      <c r="AI301" s="277"/>
      <c r="AJ301" s="277"/>
      <c r="AK301" s="277"/>
      <c r="AL301" s="277"/>
      <c r="AM301" s="277"/>
      <c r="AN301" s="277"/>
      <c r="AO301" s="277"/>
      <c r="AP301" s="277"/>
      <c r="AQ301" s="277"/>
      <c r="AR301" s="277"/>
      <c r="AS301" s="277"/>
      <c r="AT301" s="277"/>
      <c r="AU301" s="277"/>
      <c r="AV301" s="277"/>
      <c r="AW301" s="277"/>
      <c r="AX301" s="277"/>
      <c r="AY301" s="277"/>
    </row>
    <row r="302" spans="15:51" ht="16.5" customHeight="1" x14ac:dyDescent="0.55000000000000004">
      <c r="O302" s="283">
        <v>2015</v>
      </c>
      <c r="P302" s="283">
        <v>1</v>
      </c>
      <c r="Q302" s="284">
        <f t="shared" ref="Q302:Q313" si="24">AP2</f>
        <v>94.309549498669085</v>
      </c>
      <c r="R302" s="277"/>
      <c r="S302" s="277"/>
      <c r="T302" s="277"/>
      <c r="U302" s="277"/>
      <c r="V302" s="277"/>
      <c r="W302" s="277"/>
      <c r="X302" s="277"/>
      <c r="Y302" s="277"/>
      <c r="Z302" s="277"/>
      <c r="AA302" s="277"/>
      <c r="AB302" s="277"/>
      <c r="AC302" s="277"/>
      <c r="AD302" s="277"/>
      <c r="AE302" s="277"/>
      <c r="AF302" s="277"/>
      <c r="AG302" s="277"/>
      <c r="AH302" s="277"/>
      <c r="AI302" s="277"/>
      <c r="AJ302" s="277"/>
      <c r="AK302" s="277"/>
      <c r="AL302" s="277"/>
      <c r="AM302" s="277"/>
      <c r="AN302" s="277"/>
      <c r="AO302" s="277"/>
      <c r="AP302" s="277"/>
      <c r="AQ302" s="277"/>
      <c r="AR302" s="277"/>
      <c r="AS302" s="277"/>
      <c r="AT302" s="277"/>
      <c r="AU302" s="277"/>
      <c r="AV302" s="277"/>
      <c r="AW302" s="277"/>
      <c r="AX302" s="277"/>
      <c r="AY302" s="277"/>
    </row>
    <row r="303" spans="15:51" ht="16.5" customHeight="1" x14ac:dyDescent="0.55000000000000004">
      <c r="O303" s="285"/>
      <c r="P303" s="285">
        <v>2</v>
      </c>
      <c r="Q303" s="284">
        <f t="shared" si="24"/>
        <v>101.83520184544849</v>
      </c>
      <c r="R303" s="277"/>
      <c r="S303" s="277"/>
      <c r="T303" s="277"/>
      <c r="U303" s="277"/>
      <c r="V303" s="277"/>
      <c r="W303" s="277"/>
      <c r="X303" s="277"/>
      <c r="Y303" s="277"/>
      <c r="Z303" s="277"/>
      <c r="AA303" s="277"/>
      <c r="AB303" s="277"/>
      <c r="AC303" s="277"/>
      <c r="AD303" s="277"/>
      <c r="AE303" s="277"/>
      <c r="AF303" s="277"/>
      <c r="AG303" s="277"/>
      <c r="AH303" s="277"/>
      <c r="AI303" s="277"/>
      <c r="AJ303" s="277"/>
      <c r="AK303" s="277"/>
      <c r="AL303" s="277"/>
      <c r="AM303" s="277"/>
      <c r="AN303" s="277"/>
      <c r="AO303" s="277"/>
      <c r="AP303" s="277"/>
      <c r="AQ303" s="277"/>
      <c r="AR303" s="277"/>
      <c r="AS303" s="277"/>
      <c r="AT303" s="277"/>
      <c r="AU303" s="277"/>
      <c r="AV303" s="277"/>
      <c r="AW303" s="277"/>
      <c r="AX303" s="277"/>
      <c r="AY303" s="277"/>
    </row>
    <row r="304" spans="15:51" ht="16.5" customHeight="1" x14ac:dyDescent="0.55000000000000004">
      <c r="O304" s="285"/>
      <c r="P304" s="285">
        <v>3</v>
      </c>
      <c r="Q304" s="284">
        <f t="shared" si="24"/>
        <v>106.56852248146966</v>
      </c>
      <c r="R304" s="277"/>
      <c r="S304" s="277"/>
      <c r="T304" s="277"/>
      <c r="U304" s="277"/>
      <c r="V304" s="277"/>
      <c r="W304" s="277"/>
      <c r="X304" s="277"/>
      <c r="Y304" s="277"/>
      <c r="Z304" s="277"/>
      <c r="AA304" s="277"/>
      <c r="AB304" s="277"/>
      <c r="AC304" s="277"/>
      <c r="AD304" s="277"/>
      <c r="AE304" s="277"/>
      <c r="AF304" s="277"/>
      <c r="AG304" s="277"/>
      <c r="AH304" s="277"/>
      <c r="AI304" s="277"/>
      <c r="AJ304" s="277"/>
      <c r="AK304" s="277"/>
      <c r="AL304" s="277"/>
      <c r="AM304" s="277"/>
      <c r="AN304" s="277"/>
      <c r="AO304" s="277"/>
      <c r="AP304" s="277"/>
      <c r="AQ304" s="277"/>
      <c r="AR304" s="277"/>
      <c r="AS304" s="277"/>
      <c r="AT304" s="277"/>
      <c r="AU304" s="277"/>
      <c r="AV304" s="277"/>
      <c r="AW304" s="277"/>
      <c r="AX304" s="277"/>
      <c r="AY304" s="277"/>
    </row>
    <row r="305" spans="15:51" ht="16.5" customHeight="1" x14ac:dyDescent="0.55000000000000004">
      <c r="O305" s="285"/>
      <c r="P305" s="285">
        <v>4</v>
      </c>
      <c r="Q305" s="284">
        <f t="shared" si="24"/>
        <v>88.28918221462753</v>
      </c>
      <c r="R305" s="277"/>
      <c r="S305" s="277"/>
      <c r="T305" s="277"/>
      <c r="U305" s="277"/>
      <c r="V305" s="277"/>
      <c r="W305" s="277"/>
      <c r="X305" s="277"/>
      <c r="Y305" s="277"/>
      <c r="Z305" s="277"/>
      <c r="AA305" s="277"/>
      <c r="AB305" s="277"/>
      <c r="AC305" s="277"/>
      <c r="AD305" s="277"/>
      <c r="AE305" s="277"/>
      <c r="AF305" s="277"/>
      <c r="AG305" s="277"/>
      <c r="AH305" s="277"/>
      <c r="AI305" s="277"/>
      <c r="AJ305" s="277"/>
      <c r="AK305" s="277"/>
      <c r="AL305" s="277"/>
      <c r="AM305" s="277"/>
      <c r="AN305" s="277"/>
      <c r="AO305" s="277"/>
      <c r="AP305" s="277"/>
      <c r="AQ305" s="277"/>
      <c r="AR305" s="277"/>
      <c r="AS305" s="277"/>
      <c r="AT305" s="277"/>
      <c r="AU305" s="277"/>
      <c r="AV305" s="277"/>
      <c r="AW305" s="277"/>
      <c r="AX305" s="277"/>
      <c r="AY305" s="277"/>
    </row>
    <row r="306" spans="15:51" ht="16.5" customHeight="1" x14ac:dyDescent="0.55000000000000004">
      <c r="O306" s="285"/>
      <c r="P306" s="285">
        <v>5</v>
      </c>
      <c r="Q306" s="284">
        <f t="shared" si="24"/>
        <v>89.293335734289997</v>
      </c>
      <c r="R306" s="277"/>
      <c r="S306" s="277"/>
      <c r="T306" s="277"/>
      <c r="U306" s="277"/>
      <c r="V306" s="277"/>
      <c r="W306" s="277"/>
      <c r="X306" s="277"/>
      <c r="Y306" s="277"/>
      <c r="Z306" s="277"/>
      <c r="AA306" s="277"/>
      <c r="AB306" s="277"/>
      <c r="AC306" s="277"/>
      <c r="AD306" s="277"/>
      <c r="AE306" s="277"/>
      <c r="AF306" s="277"/>
      <c r="AG306" s="277"/>
      <c r="AH306" s="277"/>
      <c r="AI306" s="277"/>
      <c r="AJ306" s="277"/>
      <c r="AK306" s="277"/>
      <c r="AL306" s="277"/>
      <c r="AM306" s="277"/>
      <c r="AN306" s="277"/>
      <c r="AO306" s="277"/>
      <c r="AP306" s="277"/>
      <c r="AQ306" s="277"/>
      <c r="AR306" s="277"/>
      <c r="AS306" s="277"/>
      <c r="AT306" s="277"/>
      <c r="AU306" s="277"/>
      <c r="AV306" s="277"/>
      <c r="AW306" s="277"/>
      <c r="AX306" s="277"/>
      <c r="AY306" s="277"/>
    </row>
    <row r="307" spans="15:51" ht="16.5" customHeight="1" x14ac:dyDescent="0.55000000000000004">
      <c r="O307" s="285"/>
      <c r="P307" s="285">
        <v>6</v>
      </c>
      <c r="Q307" s="284">
        <f t="shared" si="24"/>
        <v>105.75326020214368</v>
      </c>
      <c r="R307" s="277"/>
      <c r="S307" s="277"/>
      <c r="T307" s="277"/>
      <c r="U307" s="277"/>
      <c r="V307" s="277"/>
      <c r="W307" s="277"/>
      <c r="X307" s="277"/>
      <c r="Y307" s="277"/>
      <c r="Z307" s="277"/>
      <c r="AA307" s="277"/>
      <c r="AB307" s="277"/>
      <c r="AC307" s="277"/>
      <c r="AD307" s="277"/>
      <c r="AE307" s="277"/>
      <c r="AF307" s="277"/>
      <c r="AG307" s="277"/>
      <c r="AH307" s="277"/>
      <c r="AI307" s="277"/>
      <c r="AJ307" s="277"/>
      <c r="AK307" s="277"/>
      <c r="AL307" s="277"/>
      <c r="AM307" s="277"/>
      <c r="AN307" s="277"/>
      <c r="AO307" s="277"/>
      <c r="AP307" s="277"/>
      <c r="AQ307" s="277"/>
      <c r="AR307" s="277"/>
      <c r="AS307" s="277"/>
      <c r="AT307" s="277"/>
      <c r="AU307" s="277"/>
      <c r="AV307" s="277"/>
      <c r="AW307" s="277"/>
      <c r="AX307" s="277"/>
      <c r="AY307" s="277"/>
    </row>
    <row r="308" spans="15:51" ht="16.5" customHeight="1" x14ac:dyDescent="0.55000000000000004">
      <c r="O308" s="285"/>
      <c r="P308" s="285">
        <v>7</v>
      </c>
      <c r="Q308" s="284">
        <f t="shared" si="24"/>
        <v>111.51636785635975</v>
      </c>
      <c r="R308" s="277"/>
      <c r="S308" s="277"/>
      <c r="T308" s="277"/>
      <c r="U308" s="277"/>
      <c r="V308" s="277"/>
      <c r="W308" s="277"/>
      <c r="X308" s="277"/>
      <c r="Y308" s="277"/>
      <c r="Z308" s="277"/>
      <c r="AA308" s="277"/>
      <c r="AB308" s="277"/>
      <c r="AC308" s="277"/>
      <c r="AD308" s="277"/>
      <c r="AE308" s="277"/>
      <c r="AF308" s="277"/>
      <c r="AG308" s="277"/>
      <c r="AH308" s="277"/>
      <c r="AI308" s="277"/>
      <c r="AJ308" s="277"/>
      <c r="AK308" s="277"/>
      <c r="AL308" s="277"/>
      <c r="AM308" s="277"/>
      <c r="AN308" s="277"/>
      <c r="AO308" s="277"/>
      <c r="AP308" s="277"/>
      <c r="AQ308" s="277"/>
      <c r="AR308" s="277"/>
      <c r="AS308" s="277"/>
      <c r="AT308" s="277"/>
      <c r="AU308" s="277"/>
      <c r="AV308" s="277"/>
      <c r="AW308" s="277"/>
      <c r="AX308" s="277"/>
      <c r="AY308" s="277"/>
    </row>
    <row r="309" spans="15:51" ht="16.5" customHeight="1" x14ac:dyDescent="0.55000000000000004">
      <c r="O309" s="285"/>
      <c r="P309" s="285">
        <v>8</v>
      </c>
      <c r="Q309" s="284">
        <f t="shared" si="24"/>
        <v>83.517403515929345</v>
      </c>
      <c r="R309" s="277"/>
      <c r="S309" s="277"/>
      <c r="T309" s="277"/>
      <c r="U309" s="277"/>
      <c r="V309" s="277"/>
      <c r="W309" s="277"/>
      <c r="X309" s="277"/>
      <c r="Y309" s="277"/>
      <c r="Z309" s="277"/>
      <c r="AA309" s="277"/>
      <c r="AB309" s="277"/>
      <c r="AC309" s="277"/>
      <c r="AD309" s="277"/>
      <c r="AE309" s="277"/>
      <c r="AF309" s="277"/>
      <c r="AG309" s="277"/>
      <c r="AH309" s="277"/>
      <c r="AI309" s="277"/>
      <c r="AJ309" s="277"/>
      <c r="AK309" s="277"/>
      <c r="AL309" s="277"/>
      <c r="AM309" s="277"/>
      <c r="AN309" s="277"/>
      <c r="AO309" s="277"/>
      <c r="AP309" s="277"/>
      <c r="AQ309" s="277"/>
      <c r="AR309" s="277"/>
      <c r="AS309" s="277"/>
      <c r="AT309" s="277"/>
      <c r="AU309" s="277"/>
      <c r="AV309" s="277"/>
      <c r="AW309" s="277"/>
      <c r="AX309" s="277"/>
      <c r="AY309" s="277"/>
    </row>
    <row r="310" spans="15:51" ht="16.5" customHeight="1" x14ac:dyDescent="0.55000000000000004">
      <c r="O310" s="285"/>
      <c r="P310" s="285">
        <v>9</v>
      </c>
      <c r="Q310" s="284">
        <f t="shared" si="24"/>
        <v>110.59781821679144</v>
      </c>
      <c r="R310" s="277"/>
      <c r="S310" s="277"/>
      <c r="T310" s="277"/>
      <c r="U310" s="277"/>
      <c r="V310" s="277"/>
      <c r="W310" s="277"/>
      <c r="X310" s="277"/>
      <c r="Y310" s="277"/>
      <c r="Z310" s="277"/>
      <c r="AA310" s="277"/>
      <c r="AB310" s="277"/>
      <c r="AC310" s="277"/>
      <c r="AD310" s="277"/>
      <c r="AE310" s="277"/>
      <c r="AF310" s="277"/>
      <c r="AG310" s="277"/>
      <c r="AH310" s="277"/>
      <c r="AI310" s="277"/>
      <c r="AJ310" s="277"/>
      <c r="AK310" s="277"/>
      <c r="AL310" s="277"/>
      <c r="AM310" s="277"/>
      <c r="AN310" s="277"/>
      <c r="AO310" s="277"/>
      <c r="AP310" s="277"/>
      <c r="AQ310" s="277"/>
      <c r="AR310" s="277"/>
      <c r="AS310" s="277"/>
      <c r="AT310" s="277"/>
      <c r="AU310" s="277"/>
      <c r="AV310" s="277"/>
      <c r="AW310" s="277"/>
      <c r="AX310" s="277"/>
      <c r="AY310" s="277"/>
    </row>
    <row r="311" spans="15:51" ht="16.5" customHeight="1" x14ac:dyDescent="0.55000000000000004">
      <c r="O311" s="285"/>
      <c r="P311" s="285">
        <v>10</v>
      </c>
      <c r="Q311" s="284">
        <f t="shared" si="24"/>
        <v>108.42808110782256</v>
      </c>
      <c r="R311" s="277"/>
      <c r="S311" s="277"/>
      <c r="T311" s="277"/>
      <c r="U311" s="277"/>
      <c r="V311" s="277"/>
      <c r="W311" s="277"/>
      <c r="X311" s="277"/>
      <c r="Y311" s="277"/>
      <c r="Z311" s="277"/>
      <c r="AA311" s="277"/>
      <c r="AB311" s="277"/>
      <c r="AC311" s="277"/>
      <c r="AD311" s="277"/>
      <c r="AE311" s="277"/>
      <c r="AF311" s="277"/>
      <c r="AG311" s="277"/>
      <c r="AH311" s="277"/>
      <c r="AI311" s="277"/>
      <c r="AJ311" s="277"/>
      <c r="AK311" s="277"/>
      <c r="AL311" s="277"/>
      <c r="AM311" s="277"/>
      <c r="AN311" s="277"/>
      <c r="AO311" s="277"/>
      <c r="AP311" s="277"/>
      <c r="AQ311" s="277"/>
      <c r="AR311" s="277"/>
      <c r="AS311" s="277"/>
      <c r="AT311" s="277"/>
      <c r="AU311" s="277"/>
      <c r="AV311" s="277"/>
      <c r="AW311" s="277"/>
      <c r="AX311" s="277"/>
      <c r="AY311" s="277"/>
    </row>
    <row r="312" spans="15:51" ht="16.5" customHeight="1" x14ac:dyDescent="0.55000000000000004">
      <c r="O312" s="285"/>
      <c r="P312" s="285">
        <v>11</v>
      </c>
      <c r="Q312" s="284">
        <f t="shared" si="24"/>
        <v>102.99259176768554</v>
      </c>
      <c r="R312" s="277"/>
      <c r="S312" s="277"/>
      <c r="T312" s="277"/>
      <c r="U312" s="277"/>
      <c r="V312" s="277"/>
      <c r="W312" s="277"/>
      <c r="X312" s="277"/>
      <c r="Y312" s="277"/>
      <c r="Z312" s="277"/>
      <c r="AA312" s="277"/>
      <c r="AB312" s="277"/>
      <c r="AC312" s="277"/>
      <c r="AD312" s="277"/>
      <c r="AE312" s="277"/>
      <c r="AF312" s="277"/>
      <c r="AG312" s="277"/>
      <c r="AH312" s="277"/>
      <c r="AI312" s="277"/>
      <c r="AJ312" s="277"/>
      <c r="AK312" s="277"/>
      <c r="AL312" s="277"/>
      <c r="AM312" s="277"/>
      <c r="AN312" s="277"/>
      <c r="AO312" s="277"/>
      <c r="AP312" s="277"/>
      <c r="AQ312" s="277"/>
      <c r="AR312" s="277"/>
      <c r="AS312" s="277"/>
      <c r="AT312" s="277"/>
      <c r="AU312" s="277"/>
      <c r="AV312" s="277"/>
      <c r="AW312" s="277"/>
      <c r="AX312" s="277"/>
      <c r="AY312" s="277"/>
    </row>
    <row r="313" spans="15:51" ht="16.5" customHeight="1" thickBot="1" x14ac:dyDescent="0.6">
      <c r="O313" s="286"/>
      <c r="P313" s="286">
        <v>12</v>
      </c>
      <c r="Q313" s="284">
        <f t="shared" si="24"/>
        <v>96.898685558762892</v>
      </c>
      <c r="R313" s="277"/>
      <c r="S313" s="277"/>
      <c r="T313" s="277"/>
      <c r="U313" s="277"/>
      <c r="V313" s="277"/>
      <c r="W313" s="277"/>
      <c r="X313" s="277"/>
      <c r="Y313" s="277"/>
      <c r="Z313" s="277"/>
      <c r="AA313" s="277"/>
      <c r="AB313" s="277"/>
      <c r="AC313" s="277"/>
      <c r="AD313" s="277"/>
      <c r="AE313" s="277"/>
      <c r="AF313" s="277"/>
      <c r="AG313" s="277"/>
      <c r="AH313" s="277"/>
      <c r="AI313" s="277"/>
      <c r="AJ313" s="277"/>
      <c r="AK313" s="277"/>
      <c r="AL313" s="277"/>
      <c r="AM313" s="277"/>
      <c r="AN313" s="277"/>
      <c r="AO313" s="277"/>
      <c r="AP313" s="277"/>
      <c r="AQ313" s="277"/>
      <c r="AR313" s="277"/>
      <c r="AS313" s="277"/>
      <c r="AT313" s="277"/>
      <c r="AU313" s="277"/>
      <c r="AV313" s="277"/>
      <c r="AW313" s="277"/>
      <c r="AX313" s="277"/>
      <c r="AY313" s="277"/>
    </row>
    <row r="314" spans="15:51" ht="16.5" customHeight="1" x14ac:dyDescent="0.55000000000000004">
      <c r="O314" s="283">
        <v>2016</v>
      </c>
      <c r="P314" s="283">
        <v>1</v>
      </c>
      <c r="Q314" s="284">
        <f t="shared" ref="Q314:Q325" si="25">AQ2</f>
        <v>93.297594438047383</v>
      </c>
      <c r="R314" s="277"/>
      <c r="S314" s="277"/>
      <c r="T314" s="277"/>
      <c r="U314" s="277"/>
      <c r="V314" s="277"/>
      <c r="W314" s="277"/>
      <c r="X314" s="277"/>
      <c r="Y314" s="277"/>
      <c r="Z314" s="277"/>
      <c r="AA314" s="277"/>
      <c r="AB314" s="277"/>
      <c r="AC314" s="277"/>
      <c r="AD314" s="277"/>
      <c r="AE314" s="277"/>
      <c r="AF314" s="277"/>
      <c r="AG314" s="277"/>
      <c r="AH314" s="277"/>
      <c r="AI314" s="277"/>
      <c r="AJ314" s="277"/>
      <c r="AK314" s="277"/>
      <c r="AL314" s="277"/>
      <c r="AM314" s="277"/>
      <c r="AN314" s="277"/>
      <c r="AO314" s="277"/>
      <c r="AP314" s="277"/>
      <c r="AQ314" s="277"/>
      <c r="AR314" s="277"/>
      <c r="AS314" s="277"/>
      <c r="AT314" s="277"/>
      <c r="AU314" s="277"/>
      <c r="AV314" s="277"/>
      <c r="AW314" s="277"/>
      <c r="AX314" s="277"/>
      <c r="AY314" s="277"/>
    </row>
    <row r="315" spans="15:51" ht="16.5" customHeight="1" x14ac:dyDescent="0.55000000000000004">
      <c r="O315" s="285"/>
      <c r="P315" s="285">
        <v>2</v>
      </c>
      <c r="Q315" s="284">
        <f t="shared" si="25"/>
        <v>99.217841814885574</v>
      </c>
      <c r="R315" s="277"/>
      <c r="S315" s="277"/>
      <c r="T315" s="277"/>
      <c r="U315" s="277"/>
      <c r="V315" s="277"/>
      <c r="W315" s="277"/>
      <c r="X315" s="277"/>
      <c r="Y315" s="277"/>
      <c r="Z315" s="277"/>
      <c r="AA315" s="277"/>
      <c r="AB315" s="277"/>
      <c r="AC315" s="277"/>
      <c r="AD315" s="277"/>
      <c r="AE315" s="277"/>
      <c r="AF315" s="277"/>
      <c r="AG315" s="277"/>
      <c r="AH315" s="277"/>
      <c r="AI315" s="277"/>
      <c r="AJ315" s="277"/>
      <c r="AK315" s="277"/>
      <c r="AL315" s="277"/>
      <c r="AM315" s="277"/>
      <c r="AN315" s="277"/>
      <c r="AO315" s="277"/>
      <c r="AP315" s="277"/>
      <c r="AQ315" s="277"/>
      <c r="AR315" s="277"/>
      <c r="AS315" s="277"/>
      <c r="AT315" s="277"/>
      <c r="AU315" s="277"/>
      <c r="AV315" s="277"/>
      <c r="AW315" s="277"/>
      <c r="AX315" s="277"/>
      <c r="AY315" s="277"/>
    </row>
    <row r="316" spans="15:51" ht="16.5" customHeight="1" x14ac:dyDescent="0.55000000000000004">
      <c r="O316" s="285"/>
      <c r="P316" s="285">
        <v>3</v>
      </c>
      <c r="Q316" s="284">
        <f t="shared" si="25"/>
        <v>106.44368736129569</v>
      </c>
      <c r="R316" s="277"/>
      <c r="S316" s="277"/>
      <c r="T316" s="277"/>
      <c r="U316" s="277"/>
      <c r="V316" s="277"/>
      <c r="W316" s="277"/>
      <c r="X316" s="277"/>
      <c r="Y316" s="277"/>
      <c r="Z316" s="277"/>
      <c r="AA316" s="277"/>
      <c r="AB316" s="277"/>
      <c r="AC316" s="277"/>
      <c r="AD316" s="277"/>
      <c r="AE316" s="277"/>
      <c r="AF316" s="277"/>
      <c r="AG316" s="277"/>
      <c r="AH316" s="277"/>
      <c r="AI316" s="277"/>
      <c r="AJ316" s="277"/>
      <c r="AK316" s="277"/>
      <c r="AL316" s="277"/>
      <c r="AM316" s="277"/>
      <c r="AN316" s="277"/>
      <c r="AO316" s="277"/>
      <c r="AP316" s="277"/>
      <c r="AQ316" s="277"/>
      <c r="AR316" s="277"/>
      <c r="AS316" s="277"/>
      <c r="AT316" s="277"/>
      <c r="AU316" s="277"/>
      <c r="AV316" s="277"/>
      <c r="AW316" s="277"/>
      <c r="AX316" s="277"/>
      <c r="AY316" s="277"/>
    </row>
    <row r="317" spans="15:51" ht="16.5" customHeight="1" x14ac:dyDescent="0.55000000000000004">
      <c r="O317" s="285"/>
      <c r="P317" s="285">
        <v>4</v>
      </c>
      <c r="Q317" s="284">
        <f t="shared" si="25"/>
        <v>86.260313144368169</v>
      </c>
      <c r="R317" s="277"/>
      <c r="S317" s="277"/>
      <c r="T317" s="277"/>
      <c r="U317" s="277"/>
      <c r="V317" s="277"/>
      <c r="W317" s="277"/>
      <c r="X317" s="277"/>
      <c r="Y317" s="277"/>
      <c r="Z317" s="277"/>
      <c r="AA317" s="277"/>
      <c r="AB317" s="277"/>
      <c r="AC317" s="277"/>
      <c r="AD317" s="277"/>
      <c r="AE317" s="277"/>
      <c r="AF317" s="277"/>
      <c r="AG317" s="277"/>
      <c r="AH317" s="277"/>
      <c r="AI317" s="277"/>
      <c r="AJ317" s="277"/>
      <c r="AK317" s="277"/>
      <c r="AL317" s="277"/>
      <c r="AM317" s="277"/>
      <c r="AN317" s="277"/>
      <c r="AO317" s="277"/>
      <c r="AP317" s="277"/>
      <c r="AQ317" s="277"/>
      <c r="AR317" s="277"/>
      <c r="AS317" s="277"/>
      <c r="AT317" s="277"/>
      <c r="AU317" s="277"/>
      <c r="AV317" s="277"/>
      <c r="AW317" s="277"/>
      <c r="AX317" s="277"/>
      <c r="AY317" s="277"/>
    </row>
    <row r="318" spans="15:51" ht="16.5" customHeight="1" x14ac:dyDescent="0.55000000000000004">
      <c r="O318" s="285"/>
      <c r="P318" s="285">
        <v>5</v>
      </c>
      <c r="Q318" s="284">
        <f t="shared" si="25"/>
        <v>87.633045485954909</v>
      </c>
      <c r="R318" s="277"/>
      <c r="S318" s="277"/>
      <c r="T318" s="277"/>
      <c r="U318" s="277"/>
      <c r="V318" s="277"/>
      <c r="W318" s="277"/>
      <c r="X318" s="277"/>
      <c r="Y318" s="277"/>
      <c r="Z318" s="277"/>
      <c r="AA318" s="277"/>
      <c r="AB318" s="277"/>
      <c r="AC318" s="277"/>
      <c r="AD318" s="277"/>
      <c r="AE318" s="277"/>
      <c r="AF318" s="277"/>
      <c r="AG318" s="277"/>
      <c r="AH318" s="277"/>
      <c r="AI318" s="277"/>
      <c r="AJ318" s="277"/>
      <c r="AK318" s="277"/>
      <c r="AL318" s="277"/>
      <c r="AM318" s="277"/>
      <c r="AN318" s="277"/>
      <c r="AO318" s="277"/>
      <c r="AP318" s="277"/>
      <c r="AQ318" s="277"/>
      <c r="AR318" s="277"/>
      <c r="AS318" s="277"/>
      <c r="AT318" s="277"/>
      <c r="AU318" s="277"/>
      <c r="AV318" s="277"/>
      <c r="AW318" s="277"/>
      <c r="AX318" s="277"/>
      <c r="AY318" s="277"/>
    </row>
    <row r="319" spans="15:51" ht="16.5" customHeight="1" x14ac:dyDescent="0.55000000000000004">
      <c r="O319" s="285"/>
      <c r="P319" s="285">
        <v>6</v>
      </c>
      <c r="Q319" s="284">
        <f t="shared" si="25"/>
        <v>105.54220940818047</v>
      </c>
      <c r="R319" s="277"/>
      <c r="S319" s="277"/>
      <c r="T319" s="277"/>
      <c r="U319" s="277"/>
      <c r="V319" s="277"/>
      <c r="W319" s="277"/>
      <c r="X319" s="277"/>
      <c r="Y319" s="277"/>
      <c r="Z319" s="277"/>
      <c r="AA319" s="277"/>
      <c r="AB319" s="277"/>
      <c r="AC319" s="277"/>
      <c r="AD319" s="277"/>
      <c r="AE319" s="277"/>
      <c r="AF319" s="277"/>
      <c r="AG319" s="277"/>
      <c r="AH319" s="277"/>
      <c r="AI319" s="277"/>
      <c r="AJ319" s="277"/>
      <c r="AK319" s="277"/>
      <c r="AL319" s="277"/>
      <c r="AM319" s="277"/>
      <c r="AN319" s="277"/>
      <c r="AO319" s="277"/>
      <c r="AP319" s="277"/>
      <c r="AQ319" s="277"/>
      <c r="AR319" s="277"/>
      <c r="AS319" s="277"/>
      <c r="AT319" s="277"/>
      <c r="AU319" s="277"/>
      <c r="AV319" s="277"/>
      <c r="AW319" s="277"/>
      <c r="AX319" s="277"/>
      <c r="AY319" s="277"/>
    </row>
    <row r="320" spans="15:51" ht="16.5" customHeight="1" x14ac:dyDescent="0.55000000000000004">
      <c r="O320" s="285"/>
      <c r="P320" s="285">
        <v>7</v>
      </c>
      <c r="Q320" s="284">
        <f t="shared" si="25"/>
        <v>110.62583883076547</v>
      </c>
      <c r="R320" s="277"/>
      <c r="S320" s="277"/>
      <c r="T320" s="277"/>
      <c r="U320" s="277"/>
      <c r="V320" s="277"/>
      <c r="W320" s="277"/>
      <c r="X320" s="277"/>
      <c r="Y320" s="277"/>
      <c r="Z320" s="277"/>
      <c r="AA320" s="277"/>
      <c r="AB320" s="277"/>
      <c r="AC320" s="277"/>
      <c r="AD320" s="277"/>
      <c r="AE320" s="277"/>
      <c r="AF320" s="277"/>
      <c r="AG320" s="277"/>
      <c r="AH320" s="277"/>
      <c r="AI320" s="277"/>
      <c r="AJ320" s="277"/>
      <c r="AK320" s="277"/>
      <c r="AL320" s="277"/>
      <c r="AM320" s="277"/>
      <c r="AN320" s="277"/>
      <c r="AO320" s="277"/>
      <c r="AP320" s="277"/>
      <c r="AQ320" s="277"/>
      <c r="AR320" s="277"/>
      <c r="AS320" s="277"/>
      <c r="AT320" s="277"/>
      <c r="AU320" s="277"/>
      <c r="AV320" s="277"/>
      <c r="AW320" s="277"/>
      <c r="AX320" s="277"/>
      <c r="AY320" s="277"/>
    </row>
    <row r="321" spans="15:51" ht="16.5" customHeight="1" x14ac:dyDescent="0.55000000000000004">
      <c r="O321" s="285"/>
      <c r="P321" s="285">
        <v>8</v>
      </c>
      <c r="Q321" s="284">
        <f t="shared" si="25"/>
        <v>84.778157454293947</v>
      </c>
      <c r="R321" s="277"/>
      <c r="S321" s="277"/>
      <c r="T321" s="277"/>
      <c r="U321" s="277"/>
      <c r="V321" s="277"/>
      <c r="W321" s="277"/>
      <c r="X321" s="277"/>
      <c r="Y321" s="277"/>
      <c r="Z321" s="277"/>
      <c r="AA321" s="277"/>
      <c r="AB321" s="277"/>
      <c r="AC321" s="277"/>
      <c r="AD321" s="277"/>
      <c r="AE321" s="277"/>
      <c r="AF321" s="277"/>
      <c r="AG321" s="277"/>
      <c r="AH321" s="277"/>
      <c r="AI321" s="277"/>
      <c r="AJ321" s="277"/>
      <c r="AK321" s="277"/>
      <c r="AL321" s="277"/>
      <c r="AM321" s="277"/>
      <c r="AN321" s="277"/>
      <c r="AO321" s="277"/>
      <c r="AP321" s="277"/>
      <c r="AQ321" s="277"/>
      <c r="AR321" s="277"/>
      <c r="AS321" s="277"/>
      <c r="AT321" s="277"/>
      <c r="AU321" s="277"/>
      <c r="AV321" s="277"/>
      <c r="AW321" s="277"/>
      <c r="AX321" s="277"/>
      <c r="AY321" s="277"/>
    </row>
    <row r="322" spans="15:51" ht="16.5" customHeight="1" x14ac:dyDescent="0.55000000000000004">
      <c r="O322" s="285"/>
      <c r="P322" s="285">
        <v>9</v>
      </c>
      <c r="Q322" s="284">
        <f t="shared" si="25"/>
        <v>111.19324100730272</v>
      </c>
      <c r="R322" s="277"/>
      <c r="S322" s="277"/>
      <c r="T322" s="277"/>
      <c r="U322" s="277"/>
      <c r="V322" s="277"/>
      <c r="W322" s="277"/>
      <c r="X322" s="277"/>
      <c r="Y322" s="277"/>
      <c r="Z322" s="277"/>
      <c r="AA322" s="277"/>
      <c r="AB322" s="277"/>
      <c r="AC322" s="277"/>
      <c r="AD322" s="277"/>
      <c r="AE322" s="277"/>
      <c r="AF322" s="277"/>
      <c r="AG322" s="277"/>
      <c r="AH322" s="277"/>
      <c r="AI322" s="277"/>
      <c r="AJ322" s="277"/>
      <c r="AK322" s="277"/>
      <c r="AL322" s="277"/>
      <c r="AM322" s="277"/>
      <c r="AN322" s="277"/>
      <c r="AO322" s="277"/>
      <c r="AP322" s="277"/>
      <c r="AQ322" s="277"/>
      <c r="AR322" s="277"/>
      <c r="AS322" s="277"/>
      <c r="AT322" s="277"/>
      <c r="AU322" s="277"/>
      <c r="AV322" s="277"/>
      <c r="AW322" s="277"/>
      <c r="AX322" s="277"/>
      <c r="AY322" s="277"/>
    </row>
    <row r="323" spans="15:51" ht="16.5" customHeight="1" x14ac:dyDescent="0.55000000000000004">
      <c r="O323" s="285"/>
      <c r="P323" s="285">
        <v>10</v>
      </c>
      <c r="Q323" s="284">
        <f t="shared" si="25"/>
        <v>108.70332041097541</v>
      </c>
      <c r="R323" s="277"/>
      <c r="S323" s="277"/>
      <c r="T323" s="277"/>
      <c r="U323" s="277"/>
      <c r="V323" s="277"/>
      <c r="W323" s="277"/>
      <c r="X323" s="277"/>
      <c r="Y323" s="277"/>
      <c r="Z323" s="277"/>
      <c r="AA323" s="277"/>
      <c r="AB323" s="277"/>
      <c r="AC323" s="277"/>
      <c r="AD323" s="277"/>
      <c r="AE323" s="277"/>
      <c r="AF323" s="277"/>
      <c r="AG323" s="277"/>
      <c r="AH323" s="277"/>
      <c r="AI323" s="277"/>
      <c r="AJ323" s="277"/>
      <c r="AK323" s="277"/>
      <c r="AL323" s="277"/>
      <c r="AM323" s="277"/>
      <c r="AN323" s="277"/>
      <c r="AO323" s="277"/>
      <c r="AP323" s="277"/>
      <c r="AQ323" s="277"/>
      <c r="AR323" s="277"/>
      <c r="AS323" s="277"/>
      <c r="AT323" s="277"/>
      <c r="AU323" s="277"/>
      <c r="AV323" s="277"/>
      <c r="AW323" s="277"/>
      <c r="AX323" s="277"/>
      <c r="AY323" s="277"/>
    </row>
    <row r="324" spans="15:51" ht="16.5" customHeight="1" x14ac:dyDescent="0.55000000000000004">
      <c r="O324" s="285"/>
      <c r="P324" s="285">
        <v>11</v>
      </c>
      <c r="Q324" s="284">
        <f t="shared" si="25"/>
        <v>106.29708933273744</v>
      </c>
      <c r="R324" s="277"/>
      <c r="S324" s="277"/>
      <c r="T324" s="277"/>
      <c r="U324" s="277"/>
      <c r="V324" s="277"/>
      <c r="W324" s="277"/>
      <c r="X324" s="277"/>
      <c r="Y324" s="277"/>
      <c r="Z324" s="277"/>
      <c r="AA324" s="277"/>
      <c r="AB324" s="277"/>
      <c r="AC324" s="277"/>
      <c r="AD324" s="277"/>
      <c r="AE324" s="277"/>
      <c r="AF324" s="277"/>
      <c r="AG324" s="277"/>
      <c r="AH324" s="277"/>
      <c r="AI324" s="277"/>
      <c r="AJ324" s="277"/>
      <c r="AK324" s="277"/>
      <c r="AL324" s="277"/>
      <c r="AM324" s="277"/>
      <c r="AN324" s="277"/>
      <c r="AO324" s="277"/>
      <c r="AP324" s="277"/>
      <c r="AQ324" s="277"/>
      <c r="AR324" s="277"/>
      <c r="AS324" s="277"/>
      <c r="AT324" s="277"/>
      <c r="AU324" s="277"/>
      <c r="AV324" s="277"/>
      <c r="AW324" s="277"/>
      <c r="AX324" s="277"/>
      <c r="AY324" s="277"/>
    </row>
    <row r="325" spans="15:51" ht="16.5" customHeight="1" thickBot="1" x14ac:dyDescent="0.6">
      <c r="O325" s="286"/>
      <c r="P325" s="286">
        <v>12</v>
      </c>
      <c r="Q325" s="284">
        <f t="shared" si="25"/>
        <v>100.00766131119296</v>
      </c>
      <c r="R325" s="277"/>
      <c r="S325" s="277"/>
      <c r="T325" s="277"/>
      <c r="U325" s="277"/>
      <c r="V325" s="277"/>
      <c r="W325" s="277"/>
      <c r="X325" s="277"/>
      <c r="Y325" s="277"/>
      <c r="Z325" s="277"/>
      <c r="AA325" s="277"/>
      <c r="AB325" s="277"/>
      <c r="AC325" s="277"/>
      <c r="AD325" s="277"/>
      <c r="AE325" s="277"/>
      <c r="AF325" s="277"/>
      <c r="AG325" s="277"/>
      <c r="AH325" s="277"/>
      <c r="AI325" s="277"/>
      <c r="AJ325" s="277"/>
      <c r="AK325" s="277"/>
      <c r="AL325" s="277"/>
      <c r="AM325" s="277"/>
      <c r="AN325" s="277"/>
      <c r="AO325" s="277"/>
      <c r="AP325" s="277"/>
      <c r="AQ325" s="277"/>
      <c r="AR325" s="277"/>
      <c r="AS325" s="277"/>
      <c r="AT325" s="277"/>
      <c r="AU325" s="277"/>
      <c r="AV325" s="277"/>
      <c r="AW325" s="277"/>
      <c r="AX325" s="277"/>
      <c r="AY325" s="277"/>
    </row>
    <row r="326" spans="15:51" ht="16.5" customHeight="1" x14ac:dyDescent="0.55000000000000004">
      <c r="O326" s="283">
        <v>2017</v>
      </c>
      <c r="P326" s="283">
        <v>1</v>
      </c>
      <c r="Q326" s="284">
        <f t="shared" ref="Q326:Q337" si="26">AR2</f>
        <v>97.897011753943445</v>
      </c>
      <c r="R326" s="277"/>
      <c r="S326" s="277"/>
      <c r="T326" s="277"/>
      <c r="U326" s="277"/>
      <c r="V326" s="277"/>
      <c r="W326" s="277"/>
      <c r="X326" s="277"/>
      <c r="Y326" s="277"/>
      <c r="Z326" s="277"/>
      <c r="AA326" s="277"/>
      <c r="AB326" s="277"/>
      <c r="AC326" s="277"/>
      <c r="AD326" s="277"/>
      <c r="AE326" s="277"/>
      <c r="AF326" s="277"/>
      <c r="AG326" s="277"/>
      <c r="AH326" s="277"/>
      <c r="AI326" s="277"/>
      <c r="AJ326" s="277"/>
      <c r="AK326" s="277"/>
      <c r="AL326" s="277"/>
      <c r="AM326" s="277"/>
      <c r="AN326" s="277"/>
      <c r="AO326" s="277"/>
      <c r="AP326" s="277"/>
      <c r="AQ326" s="277"/>
      <c r="AR326" s="277"/>
      <c r="AS326" s="277"/>
      <c r="AT326" s="277"/>
      <c r="AU326" s="277"/>
      <c r="AV326" s="277"/>
      <c r="AW326" s="277"/>
      <c r="AX326" s="277"/>
      <c r="AY326" s="277"/>
    </row>
    <row r="327" spans="15:51" ht="16.5" customHeight="1" x14ac:dyDescent="0.55000000000000004">
      <c r="O327" s="285"/>
      <c r="P327" s="285">
        <v>2</v>
      </c>
      <c r="Q327" s="284">
        <f t="shared" si="26"/>
        <v>105.67129568144627</v>
      </c>
      <c r="R327" s="277"/>
      <c r="S327" s="277"/>
      <c r="T327" s="277"/>
      <c r="U327" s="277"/>
      <c r="V327" s="277"/>
      <c r="W327" s="277"/>
      <c r="X327" s="277"/>
      <c r="Y327" s="277"/>
      <c r="Z327" s="277"/>
      <c r="AA327" s="277"/>
      <c r="AB327" s="277"/>
      <c r="AC327" s="277"/>
      <c r="AD327" s="277"/>
      <c r="AE327" s="277"/>
      <c r="AF327" s="277"/>
      <c r="AG327" s="277"/>
      <c r="AH327" s="277"/>
      <c r="AI327" s="277"/>
      <c r="AJ327" s="277"/>
      <c r="AK327" s="277"/>
      <c r="AL327" s="277"/>
      <c r="AM327" s="277"/>
      <c r="AN327" s="277"/>
      <c r="AO327" s="277"/>
      <c r="AP327" s="277"/>
      <c r="AQ327" s="277"/>
      <c r="AR327" s="277"/>
      <c r="AS327" s="277"/>
      <c r="AT327" s="277"/>
      <c r="AU327" s="277"/>
      <c r="AV327" s="277"/>
      <c r="AW327" s="277"/>
      <c r="AX327" s="277"/>
      <c r="AY327" s="277"/>
    </row>
    <row r="328" spans="15:51" ht="16.5" customHeight="1" x14ac:dyDescent="0.55000000000000004">
      <c r="O328" s="285"/>
      <c r="P328" s="285">
        <v>3</v>
      </c>
      <c r="Q328" s="284">
        <f t="shared" si="26"/>
        <v>112.51562738656699</v>
      </c>
      <c r="R328" s="277"/>
      <c r="S328" s="277"/>
      <c r="T328" s="277"/>
      <c r="U328" s="277"/>
      <c r="V328" s="277"/>
      <c r="W328" s="277"/>
      <c r="X328" s="277"/>
      <c r="Y328" s="277"/>
      <c r="Z328" s="277"/>
      <c r="AA328" s="277"/>
      <c r="AB328" s="277"/>
      <c r="AC328" s="277"/>
      <c r="AD328" s="277"/>
      <c r="AE328" s="277"/>
      <c r="AF328" s="277"/>
      <c r="AG328" s="277"/>
      <c r="AH328" s="277"/>
      <c r="AI328" s="277"/>
      <c r="AJ328" s="277"/>
      <c r="AK328" s="277"/>
      <c r="AL328" s="277"/>
      <c r="AM328" s="277"/>
      <c r="AN328" s="277"/>
      <c r="AO328" s="277"/>
      <c r="AP328" s="277"/>
      <c r="AQ328" s="277"/>
      <c r="AR328" s="277"/>
      <c r="AS328" s="277"/>
      <c r="AT328" s="277"/>
      <c r="AU328" s="277"/>
      <c r="AV328" s="277"/>
      <c r="AW328" s="277"/>
      <c r="AX328" s="277"/>
      <c r="AY328" s="277"/>
    </row>
    <row r="329" spans="15:51" ht="16.5" customHeight="1" x14ac:dyDescent="0.55000000000000004">
      <c r="O329" s="285"/>
      <c r="P329" s="285">
        <v>4</v>
      </c>
      <c r="Q329" s="284">
        <f t="shared" si="26"/>
        <v>89.26803217778675</v>
      </c>
      <c r="R329" s="277"/>
      <c r="S329" s="277"/>
      <c r="T329" s="277"/>
      <c r="U329" s="277"/>
      <c r="V329" s="277"/>
      <c r="W329" s="277"/>
      <c r="X329" s="277"/>
      <c r="Y329" s="277"/>
      <c r="Z329" s="277"/>
      <c r="AA329" s="277"/>
      <c r="AB329" s="277"/>
      <c r="AC329" s="277"/>
      <c r="AD329" s="277"/>
      <c r="AE329" s="277"/>
      <c r="AF329" s="277"/>
      <c r="AG329" s="277"/>
      <c r="AH329" s="277"/>
      <c r="AI329" s="277"/>
      <c r="AJ329" s="277"/>
      <c r="AK329" s="277"/>
      <c r="AL329" s="277"/>
      <c r="AM329" s="277"/>
      <c r="AN329" s="277"/>
      <c r="AO329" s="277"/>
      <c r="AP329" s="277"/>
      <c r="AQ329" s="277"/>
      <c r="AR329" s="277"/>
      <c r="AS329" s="277"/>
      <c r="AT329" s="277"/>
      <c r="AU329" s="277"/>
      <c r="AV329" s="277"/>
      <c r="AW329" s="277"/>
      <c r="AX329" s="277"/>
      <c r="AY329" s="277"/>
    </row>
    <row r="330" spans="15:51" ht="16.5" customHeight="1" x14ac:dyDescent="0.55000000000000004">
      <c r="O330" s="285"/>
      <c r="P330" s="285">
        <v>5</v>
      </c>
      <c r="Q330" s="284">
        <f t="shared" si="26"/>
        <v>86.780568815842031</v>
      </c>
      <c r="R330" s="277"/>
      <c r="S330" s="277"/>
      <c r="T330" s="277"/>
      <c r="U330" s="277"/>
      <c r="V330" s="277"/>
      <c r="W330" s="277"/>
      <c r="X330" s="277"/>
      <c r="Y330" s="277"/>
      <c r="Z330" s="277"/>
      <c r="AA330" s="277"/>
      <c r="AB330" s="277"/>
      <c r="AC330" s="277"/>
      <c r="AD330" s="277"/>
      <c r="AE330" s="277"/>
      <c r="AF330" s="277"/>
      <c r="AG330" s="277"/>
      <c r="AH330" s="277"/>
      <c r="AI330" s="277"/>
      <c r="AJ330" s="277"/>
      <c r="AK330" s="277"/>
      <c r="AL330" s="277"/>
      <c r="AM330" s="277"/>
      <c r="AN330" s="277"/>
      <c r="AO330" s="277"/>
      <c r="AP330" s="277"/>
      <c r="AQ330" s="277"/>
      <c r="AR330" s="277"/>
      <c r="AS330" s="277"/>
      <c r="AT330" s="277"/>
      <c r="AU330" s="277"/>
      <c r="AV330" s="277"/>
      <c r="AW330" s="277"/>
      <c r="AX330" s="277"/>
      <c r="AY330" s="277"/>
    </row>
    <row r="331" spans="15:51" ht="16.5" customHeight="1" x14ac:dyDescent="0.55000000000000004">
      <c r="O331" s="285"/>
      <c r="P331" s="285">
        <v>6</v>
      </c>
      <c r="Q331" s="284">
        <f t="shared" si="26"/>
        <v>103.95373880490141</v>
      </c>
      <c r="R331" s="277"/>
      <c r="S331" s="277"/>
      <c r="T331" s="277"/>
      <c r="U331" s="277"/>
      <c r="V331" s="277"/>
      <c r="W331" s="277"/>
      <c r="X331" s="277"/>
      <c r="Y331" s="277"/>
      <c r="Z331" s="277"/>
      <c r="AA331" s="277"/>
      <c r="AB331" s="277"/>
      <c r="AC331" s="277"/>
      <c r="AD331" s="277"/>
      <c r="AE331" s="277"/>
      <c r="AF331" s="277"/>
      <c r="AG331" s="277"/>
      <c r="AH331" s="277"/>
      <c r="AI331" s="277"/>
      <c r="AJ331" s="277"/>
      <c r="AK331" s="277"/>
      <c r="AL331" s="277"/>
      <c r="AM331" s="277"/>
      <c r="AN331" s="277"/>
      <c r="AO331" s="277"/>
      <c r="AP331" s="277"/>
      <c r="AQ331" s="277"/>
      <c r="AR331" s="277"/>
      <c r="AS331" s="277"/>
      <c r="AT331" s="277"/>
      <c r="AU331" s="277"/>
      <c r="AV331" s="277"/>
      <c r="AW331" s="277"/>
      <c r="AX331" s="277"/>
      <c r="AY331" s="277"/>
    </row>
    <row r="332" spans="15:51" ht="16.5" customHeight="1" x14ac:dyDescent="0.55000000000000004">
      <c r="O332" s="285"/>
      <c r="P332" s="285">
        <v>7</v>
      </c>
      <c r="Q332" s="284">
        <f t="shared" si="26"/>
        <v>107.52472165801896</v>
      </c>
      <c r="R332" s="277"/>
      <c r="S332" s="277"/>
      <c r="T332" s="277"/>
      <c r="U332" s="277"/>
      <c r="V332" s="277"/>
      <c r="W332" s="277"/>
      <c r="X332" s="277"/>
      <c r="Y332" s="277"/>
      <c r="Z332" s="277"/>
      <c r="AA332" s="277"/>
      <c r="AB332" s="277"/>
      <c r="AC332" s="277"/>
      <c r="AD332" s="277"/>
      <c r="AE332" s="277"/>
      <c r="AF332" s="277"/>
      <c r="AG332" s="277"/>
      <c r="AH332" s="277"/>
      <c r="AI332" s="277"/>
      <c r="AJ332" s="277"/>
      <c r="AK332" s="277"/>
      <c r="AL332" s="277"/>
      <c r="AM332" s="277"/>
      <c r="AN332" s="277"/>
      <c r="AO332" s="277"/>
      <c r="AP332" s="277"/>
      <c r="AQ332" s="277"/>
      <c r="AR332" s="277"/>
      <c r="AS332" s="277"/>
      <c r="AT332" s="277"/>
      <c r="AU332" s="277"/>
      <c r="AV332" s="277"/>
      <c r="AW332" s="277"/>
      <c r="AX332" s="277"/>
      <c r="AY332" s="277"/>
    </row>
    <row r="333" spans="15:51" ht="16.5" customHeight="1" x14ac:dyDescent="0.55000000000000004">
      <c r="O333" s="285"/>
      <c r="P333" s="285">
        <v>8</v>
      </c>
      <c r="Q333" s="284">
        <f t="shared" si="26"/>
        <v>83.806616975301722</v>
      </c>
      <c r="R333" s="277"/>
      <c r="S333" s="277"/>
      <c r="T333" s="277"/>
      <c r="U333" s="277"/>
      <c r="V333" s="277"/>
      <c r="W333" s="277"/>
      <c r="X333" s="277"/>
      <c r="Y333" s="277"/>
      <c r="Z333" s="277"/>
      <c r="AA333" s="277"/>
      <c r="AB333" s="277"/>
      <c r="AC333" s="277"/>
      <c r="AD333" s="277"/>
      <c r="AE333" s="277"/>
      <c r="AF333" s="277"/>
      <c r="AG333" s="277"/>
      <c r="AH333" s="277"/>
      <c r="AI333" s="277"/>
      <c r="AJ333" s="277"/>
      <c r="AK333" s="277"/>
      <c r="AL333" s="277"/>
      <c r="AM333" s="277"/>
      <c r="AN333" s="277"/>
      <c r="AO333" s="277"/>
      <c r="AP333" s="277"/>
      <c r="AQ333" s="277"/>
      <c r="AR333" s="277"/>
      <c r="AS333" s="277"/>
      <c r="AT333" s="277"/>
      <c r="AU333" s="277"/>
      <c r="AV333" s="277"/>
      <c r="AW333" s="277"/>
      <c r="AX333" s="277"/>
      <c r="AY333" s="277"/>
    </row>
    <row r="334" spans="15:51" ht="16.5" customHeight="1" x14ac:dyDescent="0.55000000000000004">
      <c r="O334" s="285"/>
      <c r="P334" s="285">
        <v>9</v>
      </c>
      <c r="Q334" s="284">
        <f t="shared" si="26"/>
        <v>107.98933567019677</v>
      </c>
      <c r="R334" s="277"/>
      <c r="S334" s="277"/>
      <c r="T334" s="277"/>
      <c r="U334" s="277"/>
      <c r="V334" s="277"/>
      <c r="W334" s="277"/>
      <c r="X334" s="277"/>
      <c r="Y334" s="277"/>
      <c r="Z334" s="277"/>
      <c r="AA334" s="277"/>
      <c r="AB334" s="277"/>
      <c r="AC334" s="277"/>
      <c r="AD334" s="277"/>
      <c r="AE334" s="277"/>
      <c r="AF334" s="277"/>
      <c r="AG334" s="277"/>
      <c r="AH334" s="277"/>
      <c r="AI334" s="277"/>
      <c r="AJ334" s="277"/>
      <c r="AK334" s="277"/>
      <c r="AL334" s="277"/>
      <c r="AM334" s="277"/>
      <c r="AN334" s="277"/>
      <c r="AO334" s="277"/>
      <c r="AP334" s="277"/>
      <c r="AQ334" s="277"/>
      <c r="AR334" s="277"/>
      <c r="AS334" s="277"/>
      <c r="AT334" s="277"/>
      <c r="AU334" s="277"/>
      <c r="AV334" s="277"/>
      <c r="AW334" s="277"/>
      <c r="AX334" s="277"/>
      <c r="AY334" s="277"/>
    </row>
    <row r="335" spans="15:51" ht="16.5" customHeight="1" x14ac:dyDescent="0.55000000000000004">
      <c r="O335" s="285"/>
      <c r="P335" s="285">
        <v>10</v>
      </c>
      <c r="Q335" s="284">
        <f t="shared" si="26"/>
        <v>105.35218685236023</v>
      </c>
      <c r="R335" s="277"/>
      <c r="S335" s="277"/>
      <c r="T335" s="277"/>
      <c r="U335" s="277"/>
      <c r="V335" s="277"/>
      <c r="W335" s="277"/>
      <c r="X335" s="277"/>
      <c r="Y335" s="277"/>
      <c r="Z335" s="277"/>
      <c r="AA335" s="277"/>
      <c r="AB335" s="277"/>
      <c r="AC335" s="277"/>
      <c r="AD335" s="277"/>
      <c r="AE335" s="277"/>
      <c r="AF335" s="277"/>
      <c r="AG335" s="277"/>
      <c r="AH335" s="277"/>
      <c r="AI335" s="277"/>
      <c r="AJ335" s="277"/>
      <c r="AK335" s="277"/>
      <c r="AL335" s="277"/>
      <c r="AM335" s="277"/>
      <c r="AN335" s="277"/>
      <c r="AO335" s="277"/>
      <c r="AP335" s="277"/>
      <c r="AQ335" s="277"/>
      <c r="AR335" s="277"/>
      <c r="AS335" s="277"/>
      <c r="AT335" s="277"/>
      <c r="AU335" s="277"/>
      <c r="AV335" s="277"/>
      <c r="AW335" s="277"/>
      <c r="AX335" s="277"/>
      <c r="AY335" s="277"/>
    </row>
    <row r="336" spans="15:51" ht="16.5" customHeight="1" x14ac:dyDescent="0.55000000000000004">
      <c r="O336" s="285"/>
      <c r="P336" s="285">
        <v>11</v>
      </c>
      <c r="Q336" s="284">
        <f t="shared" si="26"/>
        <v>102.53386579293156</v>
      </c>
      <c r="R336" s="277"/>
      <c r="S336" s="277"/>
      <c r="T336" s="277"/>
      <c r="U336" s="277"/>
      <c r="V336" s="277"/>
      <c r="W336" s="277"/>
      <c r="X336" s="277"/>
      <c r="Y336" s="277"/>
      <c r="Z336" s="277"/>
      <c r="AA336" s="277"/>
      <c r="AB336" s="277"/>
      <c r="AC336" s="277"/>
      <c r="AD336" s="277"/>
      <c r="AE336" s="277"/>
      <c r="AF336" s="277"/>
      <c r="AG336" s="277"/>
      <c r="AH336" s="277"/>
      <c r="AI336" s="277"/>
      <c r="AJ336" s="277"/>
      <c r="AK336" s="277"/>
      <c r="AL336" s="277"/>
      <c r="AM336" s="277"/>
      <c r="AN336" s="277"/>
      <c r="AO336" s="277"/>
      <c r="AP336" s="277"/>
      <c r="AQ336" s="277"/>
      <c r="AR336" s="277"/>
      <c r="AS336" s="277"/>
      <c r="AT336" s="277"/>
      <c r="AU336" s="277"/>
      <c r="AV336" s="277"/>
      <c r="AW336" s="277"/>
      <c r="AX336" s="277"/>
      <c r="AY336" s="277"/>
    </row>
    <row r="337" spans="15:51" ht="16.5" customHeight="1" thickBot="1" x14ac:dyDescent="0.6">
      <c r="O337" s="286"/>
      <c r="P337" s="286">
        <v>12</v>
      </c>
      <c r="Q337" s="284">
        <f t="shared" si="26"/>
        <v>96.706998430703848</v>
      </c>
      <c r="R337" s="277"/>
      <c r="S337" s="277"/>
      <c r="T337" s="277"/>
      <c r="U337" s="277"/>
      <c r="V337" s="277"/>
      <c r="W337" s="277"/>
      <c r="X337" s="277"/>
      <c r="Y337" s="277"/>
      <c r="Z337" s="277"/>
      <c r="AA337" s="277"/>
      <c r="AB337" s="277"/>
      <c r="AC337" s="277"/>
      <c r="AD337" s="277"/>
      <c r="AE337" s="277"/>
      <c r="AF337" s="277"/>
      <c r="AG337" s="277"/>
      <c r="AH337" s="277"/>
      <c r="AI337" s="277"/>
      <c r="AJ337" s="277"/>
      <c r="AK337" s="277"/>
      <c r="AL337" s="277"/>
      <c r="AM337" s="277"/>
      <c r="AN337" s="277"/>
      <c r="AO337" s="277"/>
      <c r="AP337" s="277"/>
      <c r="AQ337" s="277"/>
      <c r="AR337" s="277"/>
      <c r="AS337" s="277"/>
      <c r="AT337" s="277"/>
      <c r="AU337" s="277"/>
      <c r="AV337" s="277"/>
      <c r="AW337" s="277"/>
      <c r="AX337" s="277"/>
      <c r="AY337" s="277"/>
    </row>
    <row r="338" spans="15:51" ht="16.5" customHeight="1" x14ac:dyDescent="0.55000000000000004">
      <c r="O338" s="283">
        <v>2018</v>
      </c>
      <c r="P338" s="283">
        <v>1</v>
      </c>
      <c r="Q338" s="284">
        <f t="shared" ref="Q338:Q349" si="27">AS2</f>
        <v>98.727121091887611</v>
      </c>
      <c r="R338" s="277"/>
      <c r="S338" s="277"/>
      <c r="T338" s="277"/>
      <c r="U338" s="277"/>
      <c r="V338" s="277"/>
      <c r="W338" s="277"/>
      <c r="X338" s="277"/>
      <c r="Y338" s="277"/>
      <c r="Z338" s="277"/>
      <c r="AA338" s="277"/>
      <c r="AB338" s="277"/>
      <c r="AC338" s="277"/>
      <c r="AD338" s="277"/>
      <c r="AE338" s="277"/>
      <c r="AF338" s="277"/>
      <c r="AG338" s="277"/>
      <c r="AH338" s="277"/>
      <c r="AI338" s="277"/>
      <c r="AJ338" s="277"/>
      <c r="AK338" s="277"/>
      <c r="AL338" s="277"/>
      <c r="AM338" s="277"/>
      <c r="AN338" s="277"/>
      <c r="AO338" s="277"/>
      <c r="AP338" s="277"/>
      <c r="AQ338" s="277"/>
      <c r="AR338" s="277"/>
      <c r="AS338" s="277"/>
      <c r="AT338" s="277"/>
      <c r="AU338" s="277"/>
      <c r="AV338" s="277"/>
      <c r="AW338" s="277"/>
      <c r="AX338" s="277"/>
      <c r="AY338" s="277"/>
    </row>
    <row r="339" spans="15:51" ht="16.5" customHeight="1" x14ac:dyDescent="0.55000000000000004">
      <c r="O339" s="285"/>
      <c r="P339" s="285">
        <v>2</v>
      </c>
      <c r="Q339" s="284">
        <f t="shared" si="27"/>
        <v>106.85017429213345</v>
      </c>
      <c r="R339" s="277"/>
      <c r="S339" s="277"/>
      <c r="T339" s="277"/>
      <c r="U339" s="277"/>
      <c r="V339" s="277"/>
      <c r="W339" s="277"/>
      <c r="X339" s="277"/>
      <c r="Y339" s="277"/>
      <c r="Z339" s="277"/>
      <c r="AA339" s="277"/>
      <c r="AB339" s="277"/>
      <c r="AC339" s="277"/>
      <c r="AD339" s="277"/>
      <c r="AE339" s="277"/>
      <c r="AF339" s="277"/>
      <c r="AG339" s="277"/>
      <c r="AH339" s="277"/>
      <c r="AI339" s="277"/>
      <c r="AJ339" s="277"/>
      <c r="AK339" s="277"/>
      <c r="AL339" s="277"/>
      <c r="AM339" s="277"/>
      <c r="AN339" s="277"/>
      <c r="AO339" s="277"/>
      <c r="AP339" s="277"/>
      <c r="AQ339" s="277"/>
      <c r="AR339" s="277"/>
      <c r="AS339" s="277"/>
      <c r="AT339" s="277"/>
      <c r="AU339" s="277"/>
      <c r="AV339" s="277"/>
      <c r="AW339" s="277"/>
      <c r="AX339" s="277"/>
      <c r="AY339" s="277"/>
    </row>
    <row r="340" spans="15:51" ht="16.5" customHeight="1" x14ac:dyDescent="0.55000000000000004">
      <c r="O340" s="285"/>
      <c r="P340" s="285">
        <v>3</v>
      </c>
      <c r="Q340" s="284">
        <f t="shared" si="27"/>
        <v>113.1262567190323</v>
      </c>
      <c r="R340" s="277"/>
      <c r="S340" s="277"/>
      <c r="T340" s="277"/>
      <c r="U340" s="277"/>
      <c r="V340" s="277"/>
      <c r="W340" s="277"/>
      <c r="X340" s="277"/>
      <c r="Y340" s="277"/>
      <c r="Z340" s="277"/>
      <c r="AA340" s="277"/>
      <c r="AB340" s="277"/>
      <c r="AC340" s="277"/>
      <c r="AD340" s="277"/>
      <c r="AE340" s="277"/>
      <c r="AF340" s="277"/>
      <c r="AG340" s="277"/>
      <c r="AH340" s="277"/>
      <c r="AI340" s="277"/>
      <c r="AJ340" s="277"/>
      <c r="AK340" s="277"/>
      <c r="AL340" s="277"/>
      <c r="AM340" s="277"/>
      <c r="AN340" s="277"/>
      <c r="AO340" s="277"/>
      <c r="AP340" s="277"/>
      <c r="AQ340" s="277"/>
      <c r="AR340" s="277"/>
      <c r="AS340" s="277"/>
      <c r="AT340" s="277"/>
      <c r="AU340" s="277"/>
      <c r="AV340" s="277"/>
      <c r="AW340" s="277"/>
      <c r="AX340" s="277"/>
      <c r="AY340" s="277"/>
    </row>
    <row r="341" spans="15:51" ht="16.5" customHeight="1" x14ac:dyDescent="0.55000000000000004">
      <c r="O341" s="285"/>
      <c r="P341" s="285">
        <v>4</v>
      </c>
      <c r="Q341" s="284">
        <f t="shared" si="27"/>
        <v>90.724363505518085</v>
      </c>
      <c r="R341" s="277"/>
      <c r="S341" s="277"/>
      <c r="T341" s="277"/>
      <c r="U341" s="277"/>
      <c r="V341" s="277"/>
      <c r="W341" s="277"/>
      <c r="X341" s="277"/>
      <c r="Y341" s="277"/>
      <c r="Z341" s="277"/>
      <c r="AA341" s="277"/>
      <c r="AB341" s="277"/>
      <c r="AC341" s="277"/>
      <c r="AD341" s="277"/>
      <c r="AE341" s="277"/>
      <c r="AF341" s="277"/>
      <c r="AG341" s="277"/>
      <c r="AH341" s="277"/>
      <c r="AI341" s="277"/>
      <c r="AJ341" s="277"/>
      <c r="AK341" s="277"/>
      <c r="AL341" s="277"/>
      <c r="AM341" s="277"/>
      <c r="AN341" s="277"/>
      <c r="AO341" s="277"/>
      <c r="AP341" s="277"/>
      <c r="AQ341" s="277"/>
      <c r="AR341" s="277"/>
      <c r="AS341" s="277"/>
      <c r="AT341" s="277"/>
      <c r="AU341" s="277"/>
      <c r="AV341" s="277"/>
      <c r="AW341" s="277"/>
      <c r="AX341" s="277"/>
      <c r="AY341" s="277"/>
    </row>
    <row r="342" spans="15:51" ht="16.5" customHeight="1" x14ac:dyDescent="0.55000000000000004">
      <c r="O342" s="285"/>
      <c r="P342" s="285">
        <v>5</v>
      </c>
      <c r="Q342" s="284">
        <f t="shared" si="27"/>
        <v>87.486817339367889</v>
      </c>
      <c r="R342" s="277"/>
      <c r="S342" s="277"/>
      <c r="T342" s="277"/>
      <c r="U342" s="277"/>
      <c r="V342" s="277"/>
      <c r="W342" s="277"/>
      <c r="X342" s="277"/>
      <c r="Y342" s="277"/>
      <c r="Z342" s="277"/>
      <c r="AA342" s="277"/>
      <c r="AB342" s="277"/>
      <c r="AC342" s="277"/>
      <c r="AD342" s="277"/>
      <c r="AE342" s="277"/>
      <c r="AF342" s="277"/>
      <c r="AG342" s="277"/>
      <c r="AH342" s="277"/>
      <c r="AI342" s="277"/>
      <c r="AJ342" s="277"/>
      <c r="AK342" s="277"/>
      <c r="AL342" s="277"/>
      <c r="AM342" s="277"/>
      <c r="AN342" s="277"/>
      <c r="AO342" s="277"/>
      <c r="AP342" s="277"/>
      <c r="AQ342" s="277"/>
      <c r="AR342" s="277"/>
      <c r="AS342" s="277"/>
      <c r="AT342" s="277"/>
      <c r="AU342" s="277"/>
      <c r="AV342" s="277"/>
      <c r="AW342" s="277"/>
      <c r="AX342" s="277"/>
      <c r="AY342" s="277"/>
    </row>
    <row r="343" spans="15:51" ht="16.5" customHeight="1" x14ac:dyDescent="0.55000000000000004">
      <c r="O343" s="285"/>
      <c r="P343" s="285">
        <v>6</v>
      </c>
      <c r="Q343" s="284">
        <f t="shared" si="27"/>
        <v>103.84091781332835</v>
      </c>
      <c r="R343" s="277"/>
      <c r="S343" s="277"/>
      <c r="T343" s="277"/>
      <c r="U343" s="277"/>
      <c r="V343" s="277"/>
      <c r="W343" s="277"/>
      <c r="X343" s="277"/>
      <c r="Y343" s="277"/>
      <c r="Z343" s="277"/>
      <c r="AA343" s="277"/>
      <c r="AB343" s="277"/>
      <c r="AC343" s="277"/>
      <c r="AD343" s="277"/>
      <c r="AE343" s="277"/>
      <c r="AF343" s="277"/>
      <c r="AG343" s="277"/>
      <c r="AH343" s="277"/>
      <c r="AI343" s="277"/>
      <c r="AJ343" s="277"/>
      <c r="AK343" s="277"/>
      <c r="AL343" s="277"/>
      <c r="AM343" s="277"/>
      <c r="AN343" s="277"/>
      <c r="AO343" s="277"/>
      <c r="AP343" s="277"/>
      <c r="AQ343" s="277"/>
      <c r="AR343" s="277"/>
      <c r="AS343" s="277"/>
      <c r="AT343" s="277"/>
      <c r="AU343" s="277"/>
      <c r="AV343" s="277"/>
      <c r="AW343" s="277"/>
      <c r="AX343" s="277"/>
      <c r="AY343" s="277"/>
    </row>
    <row r="344" spans="15:51" ht="16.5" customHeight="1" x14ac:dyDescent="0.55000000000000004">
      <c r="O344" s="285"/>
      <c r="P344" s="285">
        <v>7</v>
      </c>
      <c r="Q344" s="284">
        <f t="shared" si="27"/>
        <v>106.60341821603659</v>
      </c>
      <c r="R344" s="277"/>
      <c r="S344" s="277"/>
      <c r="T344" s="277"/>
      <c r="U344" s="277"/>
      <c r="V344" s="277"/>
      <c r="W344" s="277"/>
      <c r="X344" s="277"/>
      <c r="Y344" s="277"/>
      <c r="Z344" s="277"/>
      <c r="AA344" s="277"/>
      <c r="AB344" s="277"/>
      <c r="AC344" s="277"/>
      <c r="AD344" s="277"/>
      <c r="AE344" s="277"/>
      <c r="AF344" s="277"/>
      <c r="AG344" s="277"/>
      <c r="AH344" s="277"/>
      <c r="AI344" s="277"/>
      <c r="AJ344" s="277"/>
      <c r="AK344" s="277"/>
      <c r="AL344" s="277"/>
      <c r="AM344" s="277"/>
      <c r="AN344" s="277"/>
      <c r="AO344" s="277"/>
      <c r="AP344" s="277"/>
      <c r="AQ344" s="277"/>
      <c r="AR344" s="277"/>
      <c r="AS344" s="277"/>
      <c r="AT344" s="277"/>
      <c r="AU344" s="277"/>
      <c r="AV344" s="277"/>
      <c r="AW344" s="277"/>
      <c r="AX344" s="277"/>
      <c r="AY344" s="277"/>
    </row>
    <row r="345" spans="15:51" ht="16.5" customHeight="1" x14ac:dyDescent="0.55000000000000004">
      <c r="O345" s="285"/>
      <c r="P345" s="285">
        <v>8</v>
      </c>
      <c r="Q345" s="284">
        <f t="shared" si="27"/>
        <v>84.489691052682716</v>
      </c>
      <c r="R345" s="277"/>
      <c r="S345" s="277"/>
      <c r="T345" s="277"/>
      <c r="U345" s="277"/>
      <c r="V345" s="277"/>
      <c r="W345" s="277"/>
      <c r="X345" s="277"/>
      <c r="Y345" s="277"/>
      <c r="Z345" s="277"/>
      <c r="AA345" s="277"/>
      <c r="AB345" s="277"/>
      <c r="AC345" s="277"/>
      <c r="AD345" s="277"/>
      <c r="AE345" s="277"/>
      <c r="AF345" s="277"/>
      <c r="AG345" s="277"/>
      <c r="AH345" s="277"/>
      <c r="AI345" s="277"/>
      <c r="AJ345" s="277"/>
      <c r="AK345" s="277"/>
      <c r="AL345" s="277"/>
      <c r="AM345" s="277"/>
      <c r="AN345" s="277"/>
      <c r="AO345" s="277"/>
      <c r="AP345" s="277"/>
      <c r="AQ345" s="277"/>
      <c r="AR345" s="277"/>
      <c r="AS345" s="277"/>
      <c r="AT345" s="277"/>
      <c r="AU345" s="277"/>
      <c r="AV345" s="277"/>
      <c r="AW345" s="277"/>
      <c r="AX345" s="277"/>
      <c r="AY345" s="277"/>
    </row>
    <row r="346" spans="15:51" ht="16.5" customHeight="1" x14ac:dyDescent="0.55000000000000004">
      <c r="O346" s="285"/>
      <c r="P346" s="285">
        <v>9</v>
      </c>
      <c r="Q346" s="284">
        <f t="shared" si="27"/>
        <v>106.25734474974742</v>
      </c>
      <c r="R346" s="277"/>
      <c r="S346" s="277"/>
      <c r="T346" s="277"/>
      <c r="U346" s="277"/>
      <c r="V346" s="277"/>
      <c r="W346" s="277"/>
      <c r="X346" s="277"/>
      <c r="Y346" s="277"/>
      <c r="Z346" s="277"/>
      <c r="AA346" s="277"/>
      <c r="AB346" s="277"/>
      <c r="AC346" s="277"/>
      <c r="AD346" s="277"/>
      <c r="AE346" s="277"/>
      <c r="AF346" s="277"/>
      <c r="AG346" s="277"/>
      <c r="AH346" s="277"/>
      <c r="AI346" s="277"/>
      <c r="AJ346" s="277"/>
      <c r="AK346" s="277"/>
      <c r="AL346" s="277"/>
      <c r="AM346" s="277"/>
      <c r="AN346" s="277"/>
      <c r="AO346" s="277"/>
      <c r="AP346" s="277"/>
      <c r="AQ346" s="277"/>
      <c r="AR346" s="277"/>
      <c r="AS346" s="277"/>
      <c r="AT346" s="277"/>
      <c r="AU346" s="277"/>
      <c r="AV346" s="277"/>
      <c r="AW346" s="277"/>
      <c r="AX346" s="277"/>
      <c r="AY346" s="277"/>
    </row>
    <row r="347" spans="15:51" ht="16.5" customHeight="1" x14ac:dyDescent="0.55000000000000004">
      <c r="O347" s="285"/>
      <c r="P347" s="285">
        <v>10</v>
      </c>
      <c r="Q347" s="284">
        <f t="shared" si="27"/>
        <v>105.32978954302479</v>
      </c>
      <c r="R347" s="277"/>
      <c r="S347" s="277"/>
      <c r="T347" s="277"/>
      <c r="U347" s="277"/>
      <c r="V347" s="277"/>
      <c r="W347" s="277"/>
      <c r="X347" s="277"/>
      <c r="Y347" s="277"/>
      <c r="Z347" s="277"/>
      <c r="AA347" s="277"/>
      <c r="AB347" s="277"/>
      <c r="AC347" s="277"/>
      <c r="AD347" s="277"/>
      <c r="AE347" s="277"/>
      <c r="AF347" s="277"/>
      <c r="AG347" s="277"/>
      <c r="AH347" s="277"/>
      <c r="AI347" s="277"/>
      <c r="AJ347" s="277"/>
      <c r="AK347" s="277"/>
      <c r="AL347" s="277"/>
      <c r="AM347" s="277"/>
      <c r="AN347" s="277"/>
      <c r="AO347" s="277"/>
      <c r="AP347" s="277"/>
      <c r="AQ347" s="277"/>
      <c r="AR347" s="277"/>
      <c r="AS347" s="277"/>
      <c r="AT347" s="277"/>
      <c r="AU347" s="277"/>
      <c r="AV347" s="277"/>
      <c r="AW347" s="277"/>
      <c r="AX347" s="277"/>
      <c r="AY347" s="277"/>
    </row>
    <row r="348" spans="15:51" ht="16.5" customHeight="1" x14ac:dyDescent="0.55000000000000004">
      <c r="O348" s="285"/>
      <c r="P348" s="285">
        <v>11</v>
      </c>
      <c r="Q348" s="284">
        <f t="shared" si="27"/>
        <v>101.33460324494709</v>
      </c>
      <c r="R348" s="277"/>
      <c r="S348" s="277"/>
      <c r="T348" s="277"/>
      <c r="U348" s="277"/>
      <c r="V348" s="277"/>
      <c r="W348" s="277"/>
      <c r="X348" s="277"/>
      <c r="Y348" s="277"/>
      <c r="Z348" s="277"/>
      <c r="AA348" s="277"/>
      <c r="AB348" s="277"/>
      <c r="AC348" s="277"/>
      <c r="AD348" s="277"/>
      <c r="AE348" s="277"/>
      <c r="AF348" s="277"/>
      <c r="AG348" s="277"/>
      <c r="AH348" s="277"/>
      <c r="AI348" s="277"/>
      <c r="AJ348" s="277"/>
      <c r="AK348" s="277"/>
      <c r="AL348" s="277"/>
      <c r="AM348" s="277"/>
      <c r="AN348" s="277"/>
      <c r="AO348" s="277"/>
      <c r="AP348" s="277"/>
      <c r="AQ348" s="277"/>
      <c r="AR348" s="277"/>
      <c r="AS348" s="277"/>
      <c r="AT348" s="277"/>
      <c r="AU348" s="277"/>
      <c r="AV348" s="277"/>
      <c r="AW348" s="277"/>
      <c r="AX348" s="277"/>
      <c r="AY348" s="277"/>
    </row>
    <row r="349" spans="15:51" ht="16.5" customHeight="1" thickBot="1" x14ac:dyDescent="0.6">
      <c r="O349" s="286"/>
      <c r="P349" s="286">
        <v>12</v>
      </c>
      <c r="Q349" s="284">
        <f t="shared" si="27"/>
        <v>95.229502432293671</v>
      </c>
      <c r="R349" s="277"/>
      <c r="S349" s="277"/>
      <c r="T349" s="277"/>
      <c r="U349" s="277"/>
      <c r="V349" s="277"/>
      <c r="W349" s="277"/>
      <c r="X349" s="277"/>
      <c r="Y349" s="277"/>
      <c r="Z349" s="277"/>
      <c r="AA349" s="277"/>
      <c r="AB349" s="277"/>
      <c r="AC349" s="277"/>
      <c r="AD349" s="277"/>
      <c r="AE349" s="277"/>
      <c r="AF349" s="277"/>
      <c r="AG349" s="277"/>
      <c r="AH349" s="277"/>
      <c r="AI349" s="277"/>
      <c r="AJ349" s="277"/>
      <c r="AK349" s="277"/>
      <c r="AL349" s="277"/>
      <c r="AM349" s="277"/>
      <c r="AN349" s="277"/>
      <c r="AO349" s="277"/>
      <c r="AP349" s="277"/>
      <c r="AQ349" s="277"/>
      <c r="AR349" s="277"/>
      <c r="AS349" s="277"/>
      <c r="AT349" s="277"/>
      <c r="AU349" s="277"/>
      <c r="AV349" s="277"/>
      <c r="AW349" s="277"/>
      <c r="AX349" s="277"/>
      <c r="AY349" s="277"/>
    </row>
    <row r="350" spans="15:51" ht="16.5" customHeight="1" x14ac:dyDescent="0.55000000000000004">
      <c r="O350" s="283">
        <v>2019</v>
      </c>
      <c r="P350" s="283">
        <v>1</v>
      </c>
      <c r="Q350" s="284">
        <f t="shared" ref="Q350:Q361" si="28">AT2</f>
        <v>99.14485566384603</v>
      </c>
      <c r="R350" s="277"/>
      <c r="S350" s="277"/>
      <c r="T350" s="277"/>
      <c r="U350" s="277"/>
      <c r="V350" s="277"/>
      <c r="W350" s="277"/>
      <c r="X350" s="277"/>
      <c r="Y350" s="277"/>
      <c r="Z350" s="277"/>
      <c r="AA350" s="277"/>
      <c r="AB350" s="277"/>
      <c r="AC350" s="277"/>
      <c r="AD350" s="277"/>
      <c r="AE350" s="277"/>
      <c r="AF350" s="277"/>
      <c r="AG350" s="277"/>
      <c r="AH350" s="277"/>
      <c r="AI350" s="277"/>
      <c r="AJ350" s="277"/>
      <c r="AK350" s="277"/>
      <c r="AL350" s="277"/>
      <c r="AM350" s="277"/>
      <c r="AN350" s="277"/>
      <c r="AO350" s="277"/>
      <c r="AP350" s="277"/>
      <c r="AQ350" s="277"/>
      <c r="AR350" s="277"/>
      <c r="AS350" s="277"/>
      <c r="AT350" s="277"/>
      <c r="AU350" s="277"/>
      <c r="AV350" s="277"/>
      <c r="AW350" s="277"/>
      <c r="AX350" s="277"/>
      <c r="AY350" s="277"/>
    </row>
    <row r="351" spans="15:51" ht="16.5" customHeight="1" x14ac:dyDescent="0.55000000000000004">
      <c r="O351" s="285"/>
      <c r="P351" s="285">
        <v>2</v>
      </c>
      <c r="Q351" s="284">
        <f t="shared" si="28"/>
        <v>107.25469338831677</v>
      </c>
      <c r="R351" s="277"/>
      <c r="S351" s="277"/>
      <c r="T351" s="277"/>
      <c r="U351" s="277"/>
      <c r="V351" s="277"/>
      <c r="W351" s="277"/>
      <c r="X351" s="277"/>
      <c r="Y351" s="277"/>
      <c r="Z351" s="277"/>
      <c r="AA351" s="277"/>
      <c r="AB351" s="277"/>
      <c r="AC351" s="277"/>
      <c r="AD351" s="277"/>
      <c r="AE351" s="277"/>
      <c r="AF351" s="277"/>
      <c r="AG351" s="277"/>
      <c r="AH351" s="277"/>
      <c r="AI351" s="277"/>
      <c r="AJ351" s="277"/>
      <c r="AK351" s="277"/>
      <c r="AL351" s="277"/>
      <c r="AM351" s="277"/>
      <c r="AN351" s="277"/>
      <c r="AO351" s="277"/>
      <c r="AP351" s="277"/>
      <c r="AQ351" s="277"/>
      <c r="AR351" s="277"/>
      <c r="AS351" s="277"/>
      <c r="AT351" s="277"/>
      <c r="AU351" s="277"/>
      <c r="AV351" s="277"/>
      <c r="AW351" s="277"/>
      <c r="AX351" s="277"/>
      <c r="AY351" s="277"/>
    </row>
    <row r="352" spans="15:51" ht="16.5" customHeight="1" x14ac:dyDescent="0.55000000000000004">
      <c r="O352" s="285"/>
      <c r="P352" s="285">
        <v>3</v>
      </c>
      <c r="Q352" s="284">
        <f t="shared" si="28"/>
        <v>113.94490918276347</v>
      </c>
      <c r="R352" s="277"/>
      <c r="S352" s="277"/>
      <c r="T352" s="277"/>
      <c r="U352" s="277"/>
      <c r="V352" s="277"/>
      <c r="W352" s="277"/>
      <c r="X352" s="277"/>
      <c r="Y352" s="277"/>
      <c r="Z352" s="277"/>
      <c r="AA352" s="277"/>
      <c r="AB352" s="277"/>
      <c r="AC352" s="277"/>
      <c r="AD352" s="277"/>
      <c r="AE352" s="277"/>
      <c r="AF352" s="277"/>
      <c r="AG352" s="277"/>
      <c r="AH352" s="277"/>
      <c r="AI352" s="277"/>
      <c r="AJ352" s="277"/>
      <c r="AK352" s="277"/>
      <c r="AL352" s="277"/>
      <c r="AM352" s="277"/>
      <c r="AN352" s="277"/>
      <c r="AO352" s="277"/>
      <c r="AP352" s="277"/>
      <c r="AQ352" s="277"/>
      <c r="AR352" s="277"/>
      <c r="AS352" s="277"/>
      <c r="AT352" s="277"/>
      <c r="AU352" s="277"/>
      <c r="AV352" s="277"/>
      <c r="AW352" s="277"/>
      <c r="AX352" s="277"/>
      <c r="AY352" s="277"/>
    </row>
    <row r="353" spans="15:51" ht="16.5" customHeight="1" x14ac:dyDescent="0.55000000000000004">
      <c r="O353" s="285"/>
      <c r="P353" s="285">
        <v>4</v>
      </c>
      <c r="Q353" s="284">
        <f t="shared" si="28"/>
        <v>94.643453958639029</v>
      </c>
      <c r="R353" s="277"/>
      <c r="S353" s="277"/>
      <c r="T353" s="277"/>
      <c r="U353" s="277"/>
      <c r="V353" s="277"/>
      <c r="W353" s="277"/>
      <c r="X353" s="277"/>
      <c r="Y353" s="277"/>
      <c r="Z353" s="277"/>
      <c r="AA353" s="277"/>
      <c r="AB353" s="277"/>
      <c r="AC353" s="277"/>
      <c r="AD353" s="277"/>
      <c r="AE353" s="277"/>
      <c r="AF353" s="277"/>
      <c r="AG353" s="277"/>
      <c r="AH353" s="277"/>
      <c r="AI353" s="277"/>
      <c r="AJ353" s="277"/>
      <c r="AK353" s="277"/>
      <c r="AL353" s="277"/>
      <c r="AM353" s="277"/>
      <c r="AN353" s="277"/>
      <c r="AO353" s="277"/>
      <c r="AP353" s="277"/>
      <c r="AQ353" s="277"/>
      <c r="AR353" s="277"/>
      <c r="AS353" s="277"/>
      <c r="AT353" s="277"/>
      <c r="AU353" s="277"/>
      <c r="AV353" s="277"/>
      <c r="AW353" s="277"/>
      <c r="AX353" s="277"/>
      <c r="AY353" s="277"/>
    </row>
    <row r="354" spans="15:51" ht="16.5" customHeight="1" x14ac:dyDescent="0.55000000000000004">
      <c r="O354" s="285"/>
      <c r="P354" s="285">
        <v>5</v>
      </c>
      <c r="Q354" s="284">
        <f t="shared" si="28"/>
        <v>90.190595487668929</v>
      </c>
      <c r="R354" s="277"/>
      <c r="S354" s="277"/>
      <c r="T354" s="277"/>
      <c r="U354" s="277"/>
      <c r="V354" s="277"/>
      <c r="W354" s="277"/>
      <c r="X354" s="277"/>
      <c r="Y354" s="277"/>
      <c r="Z354" s="277"/>
      <c r="AA354" s="277"/>
      <c r="AB354" s="277"/>
      <c r="AC354" s="277"/>
      <c r="AD354" s="277"/>
      <c r="AE354" s="277"/>
      <c r="AF354" s="277"/>
      <c r="AG354" s="277"/>
      <c r="AH354" s="277"/>
      <c r="AI354" s="277"/>
      <c r="AJ354" s="277"/>
      <c r="AK354" s="277"/>
      <c r="AL354" s="277"/>
      <c r="AM354" s="277"/>
      <c r="AN354" s="277"/>
      <c r="AO354" s="277"/>
      <c r="AP354" s="277"/>
      <c r="AQ354" s="277"/>
      <c r="AR354" s="277"/>
      <c r="AS354" s="277"/>
      <c r="AT354" s="277"/>
      <c r="AU354" s="277"/>
      <c r="AV354" s="277"/>
      <c r="AW354" s="277"/>
      <c r="AX354" s="277"/>
      <c r="AY354" s="277"/>
    </row>
    <row r="355" spans="15:51" ht="16.5" customHeight="1" x14ac:dyDescent="0.55000000000000004">
      <c r="O355" s="285"/>
      <c r="P355" s="285">
        <v>6</v>
      </c>
      <c r="Q355" s="284">
        <f t="shared" si="28"/>
        <v>104.33070389247855</v>
      </c>
      <c r="R355" s="277"/>
      <c r="S355" s="277"/>
      <c r="T355" s="277"/>
      <c r="U355" s="277"/>
      <c r="V355" s="277"/>
      <c r="W355" s="277"/>
      <c r="X355" s="277"/>
      <c r="Y355" s="277"/>
      <c r="Z355" s="277"/>
      <c r="AA355" s="277"/>
      <c r="AB355" s="277"/>
      <c r="AC355" s="277"/>
      <c r="AD355" s="277"/>
      <c r="AE355" s="277"/>
      <c r="AF355" s="277"/>
      <c r="AG355" s="277"/>
      <c r="AH355" s="277"/>
      <c r="AI355" s="277"/>
      <c r="AJ355" s="277"/>
      <c r="AK355" s="277"/>
      <c r="AL355" s="277"/>
      <c r="AM355" s="277"/>
      <c r="AN355" s="277"/>
      <c r="AO355" s="277"/>
      <c r="AP355" s="277"/>
      <c r="AQ355" s="277"/>
      <c r="AR355" s="277"/>
      <c r="AS355" s="277"/>
      <c r="AT355" s="277"/>
      <c r="AU355" s="277"/>
      <c r="AV355" s="277"/>
      <c r="AW355" s="277"/>
      <c r="AX355" s="277"/>
      <c r="AY355" s="277"/>
    </row>
    <row r="356" spans="15:51" ht="16.5" customHeight="1" x14ac:dyDescent="0.55000000000000004">
      <c r="O356" s="285"/>
      <c r="P356" s="285">
        <v>7</v>
      </c>
      <c r="Q356" s="284">
        <f t="shared" si="28"/>
        <v>108.05363024770197</v>
      </c>
      <c r="R356" s="277"/>
      <c r="S356" s="277"/>
      <c r="T356" s="277"/>
      <c r="U356" s="277"/>
      <c r="V356" s="277"/>
      <c r="W356" s="277"/>
      <c r="X356" s="277"/>
      <c r="Y356" s="277"/>
      <c r="Z356" s="277"/>
      <c r="AA356" s="277"/>
      <c r="AB356" s="277"/>
      <c r="AC356" s="277"/>
      <c r="AD356" s="277"/>
      <c r="AE356" s="277"/>
      <c r="AF356" s="277"/>
      <c r="AG356" s="277"/>
      <c r="AH356" s="277"/>
      <c r="AI356" s="277"/>
      <c r="AJ356" s="277"/>
      <c r="AK356" s="277"/>
      <c r="AL356" s="277"/>
      <c r="AM356" s="277"/>
      <c r="AN356" s="277"/>
      <c r="AO356" s="277"/>
      <c r="AP356" s="277"/>
      <c r="AQ356" s="277"/>
      <c r="AR356" s="277"/>
      <c r="AS356" s="277"/>
      <c r="AT356" s="277"/>
      <c r="AU356" s="277"/>
      <c r="AV356" s="277"/>
      <c r="AW356" s="277"/>
      <c r="AX356" s="277"/>
      <c r="AY356" s="277"/>
    </row>
    <row r="357" spans="15:51" ht="16.5" customHeight="1" x14ac:dyDescent="0.55000000000000004">
      <c r="O357" s="285"/>
      <c r="P357" s="285">
        <v>8</v>
      </c>
      <c r="Q357" s="284">
        <f t="shared" si="28"/>
        <v>83.348088765448907</v>
      </c>
      <c r="R357" s="277"/>
      <c r="S357" s="277"/>
      <c r="T357" s="277"/>
      <c r="U357" s="277"/>
      <c r="V357" s="277"/>
      <c r="W357" s="277"/>
      <c r="X357" s="277"/>
      <c r="Y357" s="277"/>
      <c r="Z357" s="277"/>
      <c r="AA357" s="277"/>
      <c r="AB357" s="277"/>
      <c r="AC357" s="277"/>
      <c r="AD357" s="277"/>
      <c r="AE357" s="277"/>
      <c r="AF357" s="277"/>
      <c r="AG357" s="277"/>
      <c r="AH357" s="277"/>
      <c r="AI357" s="277"/>
      <c r="AJ357" s="277"/>
      <c r="AK357" s="277"/>
      <c r="AL357" s="277"/>
      <c r="AM357" s="277"/>
      <c r="AN357" s="277"/>
      <c r="AO357" s="277"/>
      <c r="AP357" s="277"/>
      <c r="AQ357" s="277"/>
      <c r="AR357" s="277"/>
      <c r="AS357" s="277"/>
      <c r="AT357" s="277"/>
      <c r="AU357" s="277"/>
      <c r="AV357" s="277"/>
      <c r="AW357" s="277"/>
      <c r="AX357" s="277"/>
      <c r="AY357" s="277"/>
    </row>
    <row r="358" spans="15:51" ht="16.5" customHeight="1" x14ac:dyDescent="0.55000000000000004">
      <c r="O358" s="285"/>
      <c r="P358" s="285">
        <v>9</v>
      </c>
      <c r="Q358" s="284">
        <f t="shared" si="28"/>
        <v>104.50979582700985</v>
      </c>
      <c r="R358" s="277"/>
      <c r="S358" s="277"/>
      <c r="T358" s="277"/>
      <c r="U358" s="277"/>
      <c r="V358" s="277"/>
      <c r="W358" s="277"/>
      <c r="X358" s="277"/>
      <c r="Y358" s="277"/>
      <c r="Z358" s="277"/>
      <c r="AA358" s="277"/>
      <c r="AB358" s="277"/>
      <c r="AC358" s="277"/>
      <c r="AD358" s="277"/>
      <c r="AE358" s="277"/>
      <c r="AF358" s="277"/>
      <c r="AG358" s="277"/>
      <c r="AH358" s="277"/>
      <c r="AI358" s="277"/>
      <c r="AJ358" s="277"/>
      <c r="AK358" s="277"/>
      <c r="AL358" s="277"/>
      <c r="AM358" s="277"/>
      <c r="AN358" s="277"/>
      <c r="AO358" s="277"/>
      <c r="AP358" s="277"/>
      <c r="AQ358" s="277"/>
      <c r="AR358" s="277"/>
      <c r="AS358" s="277"/>
      <c r="AT358" s="277"/>
      <c r="AU358" s="277"/>
      <c r="AV358" s="277"/>
      <c r="AW358" s="277"/>
      <c r="AX358" s="277"/>
      <c r="AY358" s="277"/>
    </row>
    <row r="359" spans="15:51" ht="16.5" customHeight="1" x14ac:dyDescent="0.55000000000000004">
      <c r="O359" s="285"/>
      <c r="P359" s="285">
        <v>10</v>
      </c>
      <c r="Q359" s="284">
        <f t="shared" si="28"/>
        <v>102.07979725108423</v>
      </c>
      <c r="R359" s="277"/>
      <c r="S359" s="277"/>
      <c r="T359" s="277"/>
      <c r="U359" s="277"/>
      <c r="V359" s="277"/>
      <c r="W359" s="277"/>
      <c r="X359" s="277"/>
      <c r="Y359" s="277"/>
      <c r="Z359" s="277"/>
      <c r="AA359" s="277"/>
      <c r="AB359" s="277"/>
      <c r="AC359" s="277"/>
      <c r="AD359" s="277"/>
      <c r="AE359" s="277"/>
      <c r="AF359" s="277"/>
      <c r="AG359" s="277"/>
      <c r="AH359" s="277"/>
      <c r="AI359" s="277"/>
      <c r="AJ359" s="277"/>
      <c r="AK359" s="277"/>
      <c r="AL359" s="277"/>
      <c r="AM359" s="277"/>
      <c r="AN359" s="277"/>
      <c r="AO359" s="277"/>
      <c r="AP359" s="277"/>
      <c r="AQ359" s="277"/>
      <c r="AR359" s="277"/>
      <c r="AS359" s="277"/>
      <c r="AT359" s="277"/>
      <c r="AU359" s="277"/>
      <c r="AV359" s="277"/>
      <c r="AW359" s="277"/>
      <c r="AX359" s="277"/>
      <c r="AY359" s="277"/>
    </row>
    <row r="360" spans="15:51" ht="16.5" customHeight="1" x14ac:dyDescent="0.55000000000000004">
      <c r="O360" s="285"/>
      <c r="P360" s="285">
        <v>11</v>
      </c>
      <c r="Q360" s="284">
        <f t="shared" si="28"/>
        <v>100.28050471533199</v>
      </c>
      <c r="R360" s="277"/>
      <c r="S360" s="277"/>
      <c r="T360" s="277"/>
      <c r="U360" s="277"/>
      <c r="V360" s="277"/>
      <c r="W360" s="277"/>
      <c r="X360" s="277"/>
      <c r="Y360" s="277"/>
      <c r="Z360" s="277"/>
      <c r="AA360" s="277"/>
      <c r="AB360" s="277"/>
      <c r="AC360" s="277"/>
      <c r="AD360" s="277"/>
      <c r="AE360" s="277"/>
      <c r="AF360" s="277"/>
      <c r="AG360" s="277"/>
      <c r="AH360" s="277"/>
      <c r="AI360" s="277"/>
      <c r="AJ360" s="277"/>
      <c r="AK360" s="277"/>
      <c r="AL360" s="277"/>
      <c r="AM360" s="277"/>
      <c r="AN360" s="277"/>
      <c r="AO360" s="277"/>
      <c r="AP360" s="277"/>
      <c r="AQ360" s="277"/>
      <c r="AR360" s="277"/>
      <c r="AS360" s="277"/>
      <c r="AT360" s="277"/>
      <c r="AU360" s="277"/>
      <c r="AV360" s="277"/>
      <c r="AW360" s="277"/>
      <c r="AX360" s="277"/>
      <c r="AY360" s="277"/>
    </row>
    <row r="361" spans="15:51" ht="16.5" customHeight="1" thickBot="1" x14ac:dyDescent="0.6">
      <c r="O361" s="286"/>
      <c r="P361" s="286">
        <v>12</v>
      </c>
      <c r="Q361" s="284">
        <f t="shared" si="28"/>
        <v>92.218971619710203</v>
      </c>
      <c r="R361" s="277"/>
      <c r="S361" s="277"/>
      <c r="T361" s="277"/>
      <c r="U361" s="277"/>
      <c r="V361" s="277"/>
      <c r="W361" s="277"/>
      <c r="X361" s="277"/>
      <c r="Y361" s="277"/>
      <c r="Z361" s="277"/>
      <c r="AA361" s="277"/>
      <c r="AB361" s="277"/>
      <c r="AC361" s="277"/>
      <c r="AD361" s="277"/>
      <c r="AE361" s="277"/>
      <c r="AF361" s="277"/>
      <c r="AG361" s="277"/>
      <c r="AH361" s="277"/>
      <c r="AI361" s="277"/>
      <c r="AJ361" s="277"/>
      <c r="AK361" s="277"/>
      <c r="AL361" s="277"/>
      <c r="AM361" s="277"/>
      <c r="AN361" s="277"/>
      <c r="AO361" s="277"/>
      <c r="AP361" s="277"/>
      <c r="AQ361" s="277"/>
      <c r="AR361" s="277"/>
      <c r="AS361" s="277"/>
      <c r="AT361" s="277"/>
      <c r="AU361" s="277"/>
      <c r="AV361" s="277"/>
      <c r="AW361" s="277"/>
      <c r="AX361" s="277"/>
      <c r="AY361" s="277"/>
    </row>
    <row r="362" spans="15:51" ht="16.5" customHeight="1" x14ac:dyDescent="0.55000000000000004">
      <c r="O362" s="283">
        <v>2020</v>
      </c>
      <c r="P362" s="283">
        <v>1</v>
      </c>
      <c r="Q362" s="284">
        <f t="shared" ref="Q362:Q373" si="29">AU2</f>
        <v>99.391608282440529</v>
      </c>
      <c r="R362" s="277"/>
      <c r="S362" s="277"/>
      <c r="T362" s="277"/>
      <c r="U362" s="277"/>
      <c r="V362" s="277"/>
      <c r="W362" s="277"/>
      <c r="X362" s="277"/>
      <c r="Y362" s="277"/>
      <c r="Z362" s="277"/>
      <c r="AA362" s="277"/>
      <c r="AB362" s="277"/>
      <c r="AC362" s="277"/>
      <c r="AD362" s="277"/>
      <c r="AE362" s="277"/>
      <c r="AF362" s="277"/>
      <c r="AG362" s="277"/>
      <c r="AH362" s="277"/>
      <c r="AI362" s="277"/>
      <c r="AJ362" s="277"/>
      <c r="AK362" s="277"/>
      <c r="AL362" s="277"/>
      <c r="AM362" s="277"/>
      <c r="AN362" s="277"/>
      <c r="AO362" s="277"/>
      <c r="AP362" s="277"/>
      <c r="AQ362" s="277"/>
      <c r="AR362" s="277"/>
      <c r="AS362" s="277"/>
      <c r="AT362" s="277"/>
      <c r="AU362" s="277"/>
      <c r="AV362" s="277"/>
      <c r="AW362" s="277"/>
      <c r="AX362" s="277"/>
      <c r="AY362" s="277"/>
    </row>
    <row r="363" spans="15:51" ht="16.5" customHeight="1" x14ac:dyDescent="0.55000000000000004">
      <c r="O363" s="285"/>
      <c r="P363" s="285">
        <v>2</v>
      </c>
      <c r="Q363" s="284">
        <f t="shared" si="29"/>
        <v>105.42940797677335</v>
      </c>
      <c r="R363" s="277"/>
      <c r="S363" s="277"/>
      <c r="T363" s="277"/>
      <c r="U363" s="277"/>
      <c r="V363" s="277"/>
      <c r="W363" s="277"/>
      <c r="X363" s="277"/>
      <c r="Y363" s="277"/>
      <c r="Z363" s="277"/>
      <c r="AA363" s="277"/>
      <c r="AB363" s="277"/>
      <c r="AC363" s="277"/>
      <c r="AD363" s="277"/>
      <c r="AE363" s="277"/>
      <c r="AF363" s="277"/>
      <c r="AG363" s="277"/>
      <c r="AH363" s="277"/>
      <c r="AI363" s="277"/>
      <c r="AJ363" s="277"/>
      <c r="AK363" s="277"/>
      <c r="AL363" s="277"/>
      <c r="AM363" s="277"/>
      <c r="AN363" s="277"/>
      <c r="AO363" s="277"/>
      <c r="AP363" s="277"/>
      <c r="AQ363" s="277"/>
      <c r="AR363" s="277"/>
      <c r="AS363" s="277"/>
      <c r="AT363" s="277"/>
      <c r="AU363" s="277"/>
      <c r="AV363" s="277"/>
      <c r="AW363" s="277"/>
      <c r="AX363" s="277"/>
      <c r="AY363" s="277"/>
    </row>
    <row r="364" spans="15:51" ht="16.5" customHeight="1" x14ac:dyDescent="0.55000000000000004">
      <c r="O364" s="285"/>
      <c r="P364" s="285">
        <v>3</v>
      </c>
      <c r="Q364" s="284">
        <f t="shared" si="29"/>
        <v>112.45572364735723</v>
      </c>
      <c r="R364" s="277"/>
      <c r="S364" s="277"/>
      <c r="T364" s="277"/>
      <c r="U364" s="277"/>
      <c r="V364" s="277"/>
      <c r="W364" s="277"/>
      <c r="X364" s="277"/>
      <c r="Y364" s="277"/>
      <c r="Z364" s="277"/>
      <c r="AA364" s="277"/>
      <c r="AB364" s="277"/>
      <c r="AC364" s="277"/>
      <c r="AD364" s="277"/>
      <c r="AE364" s="277"/>
      <c r="AF364" s="277"/>
      <c r="AG364" s="277"/>
      <c r="AH364" s="277"/>
      <c r="AI364" s="277"/>
      <c r="AJ364" s="277"/>
      <c r="AK364" s="277"/>
      <c r="AL364" s="277"/>
      <c r="AM364" s="277"/>
      <c r="AN364" s="277"/>
      <c r="AO364" s="277"/>
      <c r="AP364" s="277"/>
      <c r="AQ364" s="277"/>
      <c r="AR364" s="277"/>
      <c r="AS364" s="277"/>
      <c r="AT364" s="277"/>
      <c r="AU364" s="277"/>
      <c r="AV364" s="277"/>
      <c r="AW364" s="277"/>
      <c r="AX364" s="277"/>
      <c r="AY364" s="277"/>
    </row>
    <row r="365" spans="15:51" ht="16.5" customHeight="1" x14ac:dyDescent="0.55000000000000004">
      <c r="O365" s="285"/>
      <c r="P365" s="285">
        <v>4</v>
      </c>
      <c r="Q365" s="284">
        <f t="shared" si="29"/>
        <v>91.863895069002993</v>
      </c>
      <c r="R365" s="277"/>
      <c r="S365" s="277"/>
      <c r="T365" s="277"/>
      <c r="U365" s="277"/>
      <c r="V365" s="277"/>
      <c r="W365" s="277"/>
      <c r="X365" s="277"/>
      <c r="Y365" s="277"/>
      <c r="Z365" s="277"/>
      <c r="AA365" s="277"/>
      <c r="AB365" s="277"/>
      <c r="AC365" s="277"/>
      <c r="AD365" s="277"/>
      <c r="AE365" s="277"/>
      <c r="AF365" s="277"/>
      <c r="AG365" s="277"/>
      <c r="AH365" s="277"/>
      <c r="AI365" s="277"/>
      <c r="AJ365" s="277"/>
      <c r="AK365" s="277"/>
      <c r="AL365" s="277"/>
      <c r="AM365" s="277"/>
      <c r="AN365" s="277"/>
      <c r="AO365" s="277"/>
      <c r="AP365" s="277"/>
      <c r="AQ365" s="277"/>
      <c r="AR365" s="277"/>
      <c r="AS365" s="277"/>
      <c r="AT365" s="277"/>
      <c r="AU365" s="277"/>
      <c r="AV365" s="277"/>
      <c r="AW365" s="277"/>
      <c r="AX365" s="277"/>
      <c r="AY365" s="277"/>
    </row>
    <row r="366" spans="15:51" ht="16.5" customHeight="1" x14ac:dyDescent="0.55000000000000004">
      <c r="O366" s="285"/>
      <c r="P366" s="285">
        <v>5</v>
      </c>
      <c r="Q366" s="284">
        <f t="shared" si="29"/>
        <v>86.850176879118763</v>
      </c>
      <c r="R366" s="277"/>
      <c r="S366" s="277"/>
      <c r="T366" s="277"/>
      <c r="U366" s="277"/>
      <c r="V366" s="277"/>
      <c r="W366" s="277"/>
      <c r="X366" s="277"/>
      <c r="Y366" s="277"/>
      <c r="Z366" s="277"/>
      <c r="AA366" s="277"/>
      <c r="AB366" s="277"/>
      <c r="AC366" s="277"/>
      <c r="AD366" s="277"/>
      <c r="AE366" s="277"/>
      <c r="AF366" s="277"/>
      <c r="AG366" s="277"/>
      <c r="AH366" s="277"/>
      <c r="AI366" s="277"/>
      <c r="AJ366" s="277"/>
      <c r="AK366" s="277"/>
      <c r="AL366" s="277"/>
      <c r="AM366" s="277"/>
      <c r="AN366" s="277"/>
      <c r="AO366" s="277"/>
      <c r="AP366" s="277"/>
      <c r="AQ366" s="277"/>
      <c r="AR366" s="277"/>
      <c r="AS366" s="277"/>
      <c r="AT366" s="277"/>
      <c r="AU366" s="277"/>
      <c r="AV366" s="277"/>
      <c r="AW366" s="277"/>
      <c r="AX366" s="277"/>
      <c r="AY366" s="277"/>
    </row>
    <row r="367" spans="15:51" ht="16.5" customHeight="1" x14ac:dyDescent="0.55000000000000004">
      <c r="O367" s="285"/>
      <c r="P367" s="285">
        <v>6</v>
      </c>
      <c r="Q367" s="284">
        <f t="shared" si="29"/>
        <v>102.44009957011251</v>
      </c>
      <c r="R367" s="277"/>
      <c r="S367" s="277"/>
      <c r="T367" s="277"/>
      <c r="U367" s="277"/>
      <c r="V367" s="277"/>
      <c r="W367" s="277"/>
      <c r="X367" s="277"/>
      <c r="Y367" s="277"/>
      <c r="Z367" s="277"/>
      <c r="AA367" s="277"/>
      <c r="AB367" s="277"/>
      <c r="AC367" s="277"/>
      <c r="AD367" s="277"/>
      <c r="AE367" s="277"/>
      <c r="AF367" s="277"/>
      <c r="AG367" s="277"/>
      <c r="AH367" s="277"/>
      <c r="AI367" s="277"/>
      <c r="AJ367" s="277"/>
      <c r="AK367" s="277"/>
      <c r="AL367" s="277"/>
      <c r="AM367" s="277"/>
      <c r="AN367" s="277"/>
      <c r="AO367" s="277"/>
      <c r="AP367" s="277"/>
      <c r="AQ367" s="277"/>
      <c r="AR367" s="277"/>
      <c r="AS367" s="277"/>
      <c r="AT367" s="277"/>
      <c r="AU367" s="277"/>
      <c r="AV367" s="277"/>
      <c r="AW367" s="277"/>
      <c r="AX367" s="277"/>
      <c r="AY367" s="277"/>
    </row>
    <row r="368" spans="15:51" ht="16.5" customHeight="1" x14ac:dyDescent="0.55000000000000004">
      <c r="O368" s="285"/>
      <c r="P368" s="285">
        <v>7</v>
      </c>
      <c r="Q368" s="284">
        <f t="shared" si="29"/>
        <v>107.60405231525915</v>
      </c>
      <c r="R368" s="277"/>
      <c r="S368" s="277"/>
      <c r="T368" s="277"/>
      <c r="U368" s="277"/>
      <c r="V368" s="277"/>
      <c r="W368" s="277"/>
      <c r="X368" s="277"/>
      <c r="Y368" s="277"/>
      <c r="Z368" s="277"/>
      <c r="AA368" s="277"/>
      <c r="AB368" s="277"/>
      <c r="AC368" s="277"/>
      <c r="AD368" s="277"/>
      <c r="AE368" s="277"/>
      <c r="AF368" s="277"/>
      <c r="AG368" s="277"/>
      <c r="AH368" s="277"/>
      <c r="AI368" s="277"/>
      <c r="AJ368" s="277"/>
      <c r="AK368" s="277"/>
      <c r="AL368" s="277"/>
      <c r="AM368" s="277"/>
      <c r="AN368" s="277"/>
      <c r="AO368" s="277"/>
      <c r="AP368" s="277"/>
      <c r="AQ368" s="277"/>
      <c r="AR368" s="277"/>
      <c r="AS368" s="277"/>
      <c r="AT368" s="277"/>
      <c r="AU368" s="277"/>
      <c r="AV368" s="277"/>
      <c r="AW368" s="277"/>
      <c r="AX368" s="277"/>
      <c r="AY368" s="277"/>
    </row>
    <row r="369" spans="15:51" ht="16.5" customHeight="1" x14ac:dyDescent="0.55000000000000004">
      <c r="O369" s="285"/>
      <c r="P369" s="285">
        <v>8</v>
      </c>
      <c r="Q369" s="284">
        <f t="shared" si="29"/>
        <v>83.339528772042982</v>
      </c>
      <c r="R369" s="277"/>
      <c r="S369" s="277"/>
      <c r="T369" s="277"/>
      <c r="U369" s="277"/>
      <c r="V369" s="277"/>
      <c r="W369" s="277"/>
      <c r="X369" s="277"/>
      <c r="Y369" s="277"/>
      <c r="Z369" s="277"/>
      <c r="AA369" s="277"/>
      <c r="AB369" s="277"/>
      <c r="AC369" s="277"/>
      <c r="AD369" s="277"/>
      <c r="AE369" s="277"/>
      <c r="AF369" s="277"/>
      <c r="AG369" s="277"/>
      <c r="AH369" s="277"/>
      <c r="AI369" s="277"/>
      <c r="AJ369" s="277"/>
      <c r="AK369" s="277"/>
      <c r="AL369" s="277"/>
      <c r="AM369" s="277"/>
      <c r="AN369" s="277"/>
      <c r="AO369" s="277"/>
      <c r="AP369" s="277"/>
      <c r="AQ369" s="277"/>
      <c r="AR369" s="277"/>
      <c r="AS369" s="277"/>
      <c r="AT369" s="277"/>
      <c r="AU369" s="277"/>
      <c r="AV369" s="277"/>
      <c r="AW369" s="277"/>
      <c r="AX369" s="277"/>
      <c r="AY369" s="277"/>
    </row>
    <row r="370" spans="15:51" ht="16.5" customHeight="1" x14ac:dyDescent="0.55000000000000004">
      <c r="O370" s="285"/>
      <c r="P370" s="285">
        <v>9</v>
      </c>
      <c r="Q370" s="284">
        <f t="shared" si="29"/>
        <v>107.66697686636877</v>
      </c>
      <c r="R370" s="277"/>
      <c r="S370" s="277"/>
      <c r="T370" s="277"/>
      <c r="U370" s="277"/>
      <c r="V370" s="277"/>
      <c r="W370" s="277"/>
      <c r="X370" s="277"/>
      <c r="Y370" s="277"/>
      <c r="Z370" s="277"/>
      <c r="AA370" s="277"/>
      <c r="AB370" s="277"/>
      <c r="AC370" s="277"/>
      <c r="AD370" s="277"/>
      <c r="AE370" s="277"/>
      <c r="AF370" s="277"/>
      <c r="AG370" s="277"/>
      <c r="AH370" s="277"/>
      <c r="AI370" s="277"/>
      <c r="AJ370" s="277"/>
      <c r="AK370" s="277"/>
      <c r="AL370" s="277"/>
      <c r="AM370" s="277"/>
      <c r="AN370" s="277"/>
      <c r="AO370" s="277"/>
      <c r="AP370" s="277"/>
      <c r="AQ370" s="277"/>
      <c r="AR370" s="277"/>
      <c r="AS370" s="277"/>
      <c r="AT370" s="277"/>
      <c r="AU370" s="277"/>
      <c r="AV370" s="277"/>
      <c r="AW370" s="277"/>
      <c r="AX370" s="277"/>
      <c r="AY370" s="277"/>
    </row>
    <row r="371" spans="15:51" ht="16.5" customHeight="1" x14ac:dyDescent="0.55000000000000004">
      <c r="O371" s="285"/>
      <c r="P371" s="285">
        <v>10</v>
      </c>
      <c r="Q371" s="284">
        <f t="shared" si="29"/>
        <v>105.06328709479298</v>
      </c>
      <c r="R371" s="277"/>
      <c r="S371" s="277"/>
      <c r="T371" s="277"/>
      <c r="U371" s="277"/>
      <c r="V371" s="277"/>
      <c r="W371" s="277"/>
      <c r="X371" s="277"/>
      <c r="Y371" s="277"/>
      <c r="Z371" s="277"/>
      <c r="AA371" s="277"/>
      <c r="AB371" s="277"/>
      <c r="AC371" s="277"/>
      <c r="AD371" s="277"/>
      <c r="AE371" s="277"/>
      <c r="AF371" s="277"/>
      <c r="AG371" s="277"/>
      <c r="AH371" s="277"/>
      <c r="AI371" s="277"/>
      <c r="AJ371" s="277"/>
      <c r="AK371" s="277"/>
      <c r="AL371" s="277"/>
      <c r="AM371" s="277"/>
      <c r="AN371" s="277"/>
      <c r="AO371" s="277"/>
      <c r="AP371" s="277"/>
      <c r="AQ371" s="277"/>
      <c r="AR371" s="277"/>
      <c r="AS371" s="277"/>
      <c r="AT371" s="277"/>
      <c r="AU371" s="277"/>
      <c r="AV371" s="277"/>
      <c r="AW371" s="277"/>
      <c r="AX371" s="277"/>
      <c r="AY371" s="277"/>
    </row>
    <row r="372" spans="15:51" ht="16.5" customHeight="1" x14ac:dyDescent="0.55000000000000004">
      <c r="O372" s="285"/>
      <c r="P372" s="285">
        <v>11</v>
      </c>
      <c r="Q372" s="284">
        <f t="shared" si="29"/>
        <v>102.88435917194374</v>
      </c>
      <c r="R372" s="277"/>
      <c r="S372" s="277"/>
      <c r="T372" s="277"/>
      <c r="U372" s="277"/>
      <c r="V372" s="277"/>
      <c r="W372" s="277"/>
      <c r="X372" s="277"/>
      <c r="Y372" s="277"/>
      <c r="Z372" s="277"/>
      <c r="AA372" s="277"/>
      <c r="AB372" s="277"/>
      <c r="AC372" s="277"/>
      <c r="AD372" s="277"/>
      <c r="AE372" s="277"/>
      <c r="AF372" s="277"/>
      <c r="AG372" s="277"/>
      <c r="AH372" s="277"/>
      <c r="AI372" s="277"/>
      <c r="AJ372" s="277"/>
      <c r="AK372" s="277"/>
      <c r="AL372" s="277"/>
      <c r="AM372" s="277"/>
      <c r="AN372" s="277"/>
      <c r="AO372" s="277"/>
      <c r="AP372" s="277"/>
      <c r="AQ372" s="277"/>
      <c r="AR372" s="277"/>
      <c r="AS372" s="277"/>
      <c r="AT372" s="277"/>
      <c r="AU372" s="277"/>
      <c r="AV372" s="277"/>
      <c r="AW372" s="277"/>
      <c r="AX372" s="277"/>
      <c r="AY372" s="277"/>
    </row>
    <row r="373" spans="15:51" ht="16.5" customHeight="1" thickBot="1" x14ac:dyDescent="0.6">
      <c r="O373" s="286"/>
      <c r="P373" s="286">
        <v>12</v>
      </c>
      <c r="Q373" s="284">
        <f t="shared" si="29"/>
        <v>95.010884354786981</v>
      </c>
      <c r="R373" s="277"/>
      <c r="S373" s="277"/>
      <c r="T373" s="277"/>
      <c r="U373" s="277"/>
      <c r="V373" s="277"/>
      <c r="W373" s="277"/>
      <c r="X373" s="277"/>
      <c r="Y373" s="277"/>
      <c r="Z373" s="277"/>
      <c r="AA373" s="277"/>
      <c r="AB373" s="277"/>
      <c r="AC373" s="277"/>
      <c r="AD373" s="277"/>
      <c r="AE373" s="277"/>
      <c r="AF373" s="277"/>
      <c r="AG373" s="277"/>
      <c r="AH373" s="277"/>
      <c r="AI373" s="277"/>
      <c r="AJ373" s="277"/>
      <c r="AK373" s="277"/>
      <c r="AL373" s="277"/>
      <c r="AM373" s="277"/>
      <c r="AN373" s="277"/>
      <c r="AO373" s="277"/>
      <c r="AP373" s="277"/>
      <c r="AQ373" s="277"/>
      <c r="AR373" s="277"/>
      <c r="AS373" s="277"/>
      <c r="AT373" s="277"/>
      <c r="AU373" s="277"/>
      <c r="AV373" s="277"/>
      <c r="AW373" s="277"/>
      <c r="AX373" s="277"/>
      <c r="AY373" s="277"/>
    </row>
    <row r="374" spans="15:51" ht="16.5" customHeight="1" x14ac:dyDescent="0.55000000000000004">
      <c r="O374" s="283">
        <v>2021</v>
      </c>
      <c r="P374" s="283">
        <v>1</v>
      </c>
      <c r="Q374" s="284">
        <f t="shared" ref="Q374:Q385" si="30">AV2</f>
        <v>101.02328155476363</v>
      </c>
      <c r="R374" s="277"/>
      <c r="S374" s="277"/>
      <c r="T374" s="277"/>
      <c r="U374" s="277"/>
      <c r="V374" s="277"/>
      <c r="W374" s="277"/>
      <c r="X374" s="277"/>
      <c r="Y374" s="277"/>
      <c r="Z374" s="277"/>
      <c r="AA374" s="277"/>
      <c r="AB374" s="277"/>
      <c r="AC374" s="277"/>
      <c r="AD374" s="277"/>
      <c r="AE374" s="277"/>
      <c r="AF374" s="277"/>
      <c r="AG374" s="277"/>
      <c r="AH374" s="277"/>
      <c r="AI374" s="277"/>
      <c r="AJ374" s="277"/>
      <c r="AK374" s="277"/>
      <c r="AL374" s="277"/>
      <c r="AM374" s="277"/>
      <c r="AN374" s="277"/>
      <c r="AO374" s="277"/>
      <c r="AP374" s="277"/>
      <c r="AQ374" s="277"/>
      <c r="AR374" s="277"/>
      <c r="AS374" s="277"/>
      <c r="AT374" s="277"/>
      <c r="AU374" s="277"/>
      <c r="AV374" s="277"/>
      <c r="AW374" s="277"/>
      <c r="AX374" s="277"/>
      <c r="AY374" s="277"/>
    </row>
    <row r="375" spans="15:51" ht="16.5" customHeight="1" x14ac:dyDescent="0.55000000000000004">
      <c r="O375" s="285"/>
      <c r="P375" s="285">
        <v>2</v>
      </c>
      <c r="Q375" s="284">
        <f t="shared" si="30"/>
        <v>106.22547469868748</v>
      </c>
      <c r="R375" s="277"/>
      <c r="S375" s="277"/>
      <c r="T375" s="277"/>
      <c r="U375" s="277"/>
      <c r="V375" s="277"/>
      <c r="W375" s="277"/>
      <c r="X375" s="277"/>
      <c r="Y375" s="277"/>
      <c r="Z375" s="277"/>
      <c r="AA375" s="277"/>
      <c r="AB375" s="277"/>
      <c r="AC375" s="277"/>
      <c r="AD375" s="277"/>
      <c r="AE375" s="277"/>
      <c r="AF375" s="277"/>
      <c r="AG375" s="277"/>
      <c r="AH375" s="277"/>
      <c r="AI375" s="277"/>
      <c r="AJ375" s="277"/>
      <c r="AK375" s="277"/>
      <c r="AL375" s="277"/>
      <c r="AM375" s="277"/>
      <c r="AN375" s="277"/>
      <c r="AO375" s="277"/>
      <c r="AP375" s="277"/>
      <c r="AQ375" s="277"/>
      <c r="AR375" s="277"/>
      <c r="AS375" s="277"/>
      <c r="AT375" s="277"/>
      <c r="AU375" s="277"/>
      <c r="AV375" s="277"/>
      <c r="AW375" s="277"/>
      <c r="AX375" s="277"/>
      <c r="AY375" s="277"/>
    </row>
    <row r="376" spans="15:51" ht="16.5" customHeight="1" x14ac:dyDescent="0.55000000000000004">
      <c r="O376" s="285"/>
      <c r="P376" s="285">
        <v>3</v>
      </c>
      <c r="Q376" s="284">
        <f t="shared" si="30"/>
        <v>115.73409695044195</v>
      </c>
      <c r="R376" s="277"/>
      <c r="S376" s="277"/>
      <c r="T376" s="277"/>
      <c r="U376" s="277"/>
      <c r="V376" s="277"/>
      <c r="W376" s="277"/>
      <c r="X376" s="277"/>
      <c r="Y376" s="277"/>
      <c r="Z376" s="277"/>
      <c r="AA376" s="277"/>
      <c r="AB376" s="277"/>
      <c r="AC376" s="277"/>
      <c r="AD376" s="277"/>
      <c r="AE376" s="277"/>
      <c r="AF376" s="277"/>
      <c r="AG376" s="277"/>
      <c r="AH376" s="277"/>
      <c r="AI376" s="277"/>
      <c r="AJ376" s="277"/>
      <c r="AK376" s="277"/>
      <c r="AL376" s="277"/>
      <c r="AM376" s="277"/>
      <c r="AN376" s="277"/>
      <c r="AO376" s="277"/>
      <c r="AP376" s="277"/>
      <c r="AQ376" s="277"/>
      <c r="AR376" s="277"/>
      <c r="AS376" s="277"/>
      <c r="AT376" s="277"/>
      <c r="AU376" s="277"/>
      <c r="AV376" s="277"/>
      <c r="AW376" s="277"/>
      <c r="AX376" s="277"/>
      <c r="AY376" s="277"/>
    </row>
    <row r="377" spans="15:51" ht="16.5" customHeight="1" x14ac:dyDescent="0.55000000000000004">
      <c r="O377" s="285"/>
      <c r="P377" s="285">
        <v>4</v>
      </c>
      <c r="Q377" s="284">
        <f t="shared" si="30"/>
        <v>93.074015643609442</v>
      </c>
      <c r="R377" s="277"/>
      <c r="S377" s="277"/>
      <c r="T377" s="277"/>
      <c r="U377" s="277"/>
      <c r="V377" s="277"/>
      <c r="W377" s="277"/>
      <c r="X377" s="277"/>
      <c r="Y377" s="277"/>
      <c r="Z377" s="277"/>
      <c r="AA377" s="277"/>
      <c r="AB377" s="277"/>
      <c r="AC377" s="277"/>
      <c r="AD377" s="277"/>
      <c r="AE377" s="277"/>
      <c r="AF377" s="277"/>
      <c r="AG377" s="277"/>
      <c r="AH377" s="277"/>
      <c r="AI377" s="277"/>
      <c r="AJ377" s="277"/>
      <c r="AK377" s="277"/>
      <c r="AL377" s="277"/>
      <c r="AM377" s="277"/>
      <c r="AN377" s="277"/>
      <c r="AO377" s="277"/>
      <c r="AP377" s="277"/>
      <c r="AQ377" s="277"/>
      <c r="AR377" s="277"/>
      <c r="AS377" s="277"/>
      <c r="AT377" s="277"/>
      <c r="AU377" s="277"/>
      <c r="AV377" s="277"/>
      <c r="AW377" s="277"/>
      <c r="AX377" s="277"/>
      <c r="AY377" s="277"/>
    </row>
    <row r="378" spans="15:51" ht="16.5" customHeight="1" x14ac:dyDescent="0.55000000000000004">
      <c r="O378" s="285"/>
      <c r="P378" s="285">
        <v>5</v>
      </c>
      <c r="Q378" s="284">
        <f t="shared" si="30"/>
        <v>83.798612875133671</v>
      </c>
      <c r="R378" s="277"/>
      <c r="S378" s="277"/>
      <c r="T378" s="277"/>
      <c r="U378" s="277"/>
      <c r="V378" s="277"/>
      <c r="W378" s="277"/>
      <c r="X378" s="277"/>
      <c r="Y378" s="277"/>
      <c r="Z378" s="277"/>
      <c r="AA378" s="277"/>
      <c r="AB378" s="277"/>
      <c r="AC378" s="277"/>
      <c r="AD378" s="277"/>
      <c r="AE378" s="277"/>
      <c r="AF378" s="277"/>
      <c r="AG378" s="277"/>
      <c r="AH378" s="277"/>
      <c r="AI378" s="277"/>
      <c r="AJ378" s="277"/>
      <c r="AK378" s="277"/>
      <c r="AL378" s="277"/>
      <c r="AM378" s="277"/>
      <c r="AN378" s="277"/>
      <c r="AO378" s="277"/>
      <c r="AP378" s="277"/>
      <c r="AQ378" s="277"/>
      <c r="AR378" s="277"/>
      <c r="AS378" s="277"/>
      <c r="AT378" s="277"/>
      <c r="AU378" s="277"/>
      <c r="AV378" s="277"/>
      <c r="AW378" s="277"/>
      <c r="AX378" s="277"/>
      <c r="AY378" s="277"/>
    </row>
    <row r="379" spans="15:51" ht="16.5" customHeight="1" x14ac:dyDescent="0.55000000000000004">
      <c r="O379" s="285"/>
      <c r="P379" s="285">
        <v>6</v>
      </c>
      <c r="Q379" s="284">
        <f t="shared" si="30"/>
        <v>104.45469179282804</v>
      </c>
      <c r="R379" s="277"/>
      <c r="S379" s="277"/>
      <c r="T379" s="277"/>
      <c r="U379" s="277"/>
      <c r="V379" s="277"/>
      <c r="W379" s="277"/>
      <c r="X379" s="277"/>
      <c r="Y379" s="277"/>
      <c r="Z379" s="277"/>
      <c r="AA379" s="277"/>
      <c r="AB379" s="277"/>
      <c r="AC379" s="277"/>
      <c r="AD379" s="277"/>
      <c r="AE379" s="277"/>
      <c r="AF379" s="277"/>
      <c r="AG379" s="277"/>
      <c r="AH379" s="277"/>
      <c r="AI379" s="277"/>
      <c r="AJ379" s="277"/>
      <c r="AK379" s="277"/>
      <c r="AL379" s="277"/>
      <c r="AM379" s="277"/>
      <c r="AN379" s="277"/>
      <c r="AO379" s="277"/>
      <c r="AP379" s="277"/>
      <c r="AQ379" s="277"/>
      <c r="AR379" s="277"/>
      <c r="AS379" s="277"/>
      <c r="AT379" s="277"/>
      <c r="AU379" s="277"/>
      <c r="AV379" s="277"/>
      <c r="AW379" s="277"/>
      <c r="AX379" s="277"/>
      <c r="AY379" s="277"/>
    </row>
    <row r="380" spans="15:51" ht="16.5" customHeight="1" x14ac:dyDescent="0.55000000000000004">
      <c r="O380" s="285"/>
      <c r="P380" s="285">
        <v>7</v>
      </c>
      <c r="Q380" s="284">
        <f t="shared" si="30"/>
        <v>106.87194107442068</v>
      </c>
      <c r="R380" s="277"/>
      <c r="S380" s="277"/>
      <c r="T380" s="277"/>
      <c r="U380" s="277"/>
      <c r="V380" s="277"/>
      <c r="W380" s="277"/>
      <c r="X380" s="277"/>
      <c r="Y380" s="277"/>
      <c r="Z380" s="277"/>
      <c r="AA380" s="277"/>
      <c r="AB380" s="277"/>
      <c r="AC380" s="277"/>
      <c r="AD380" s="277"/>
      <c r="AE380" s="277"/>
      <c r="AF380" s="277"/>
      <c r="AG380" s="277"/>
      <c r="AH380" s="277"/>
      <c r="AI380" s="277"/>
      <c r="AJ380" s="277"/>
      <c r="AK380" s="277"/>
      <c r="AL380" s="277"/>
      <c r="AM380" s="277"/>
      <c r="AN380" s="277"/>
      <c r="AO380" s="277"/>
      <c r="AP380" s="277"/>
      <c r="AQ380" s="277"/>
      <c r="AR380" s="277"/>
      <c r="AS380" s="277"/>
      <c r="AT380" s="277"/>
      <c r="AU380" s="277"/>
      <c r="AV380" s="277"/>
      <c r="AW380" s="277"/>
      <c r="AX380" s="277"/>
      <c r="AY380" s="277"/>
    </row>
    <row r="381" spans="15:51" ht="16.5" customHeight="1" x14ac:dyDescent="0.55000000000000004">
      <c r="O381" s="285"/>
      <c r="P381" s="285">
        <v>8</v>
      </c>
      <c r="Q381" s="284">
        <f t="shared" si="30"/>
        <v>82.138060624173704</v>
      </c>
      <c r="R381" s="277"/>
      <c r="S381" s="277"/>
      <c r="T381" s="277"/>
      <c r="U381" s="277"/>
      <c r="V381" s="277"/>
      <c r="W381" s="277"/>
      <c r="X381" s="277"/>
      <c r="Y381" s="277"/>
      <c r="Z381" s="277"/>
      <c r="AA381" s="277"/>
      <c r="AB381" s="277"/>
      <c r="AC381" s="277"/>
      <c r="AD381" s="277"/>
      <c r="AE381" s="277"/>
      <c r="AF381" s="277"/>
      <c r="AG381" s="277"/>
      <c r="AH381" s="277"/>
      <c r="AI381" s="277"/>
      <c r="AJ381" s="277"/>
      <c r="AK381" s="277"/>
      <c r="AL381" s="277"/>
      <c r="AM381" s="277"/>
      <c r="AN381" s="277"/>
      <c r="AO381" s="277"/>
      <c r="AP381" s="277"/>
      <c r="AQ381" s="277"/>
      <c r="AR381" s="277"/>
      <c r="AS381" s="277"/>
      <c r="AT381" s="277"/>
      <c r="AU381" s="277"/>
      <c r="AV381" s="277"/>
      <c r="AW381" s="277"/>
      <c r="AX381" s="277"/>
      <c r="AY381" s="277"/>
    </row>
    <row r="382" spans="15:51" ht="16.5" customHeight="1" x14ac:dyDescent="0.55000000000000004">
      <c r="O382" s="285"/>
      <c r="P382" s="285">
        <v>9</v>
      </c>
      <c r="Q382" s="284">
        <f t="shared" si="30"/>
        <v>103.99803721430159</v>
      </c>
      <c r="R382" s="277"/>
      <c r="S382" s="277"/>
      <c r="T382" s="277"/>
      <c r="U382" s="277"/>
      <c r="V382" s="277"/>
      <c r="W382" s="277"/>
      <c r="X382" s="277"/>
      <c r="Y382" s="277"/>
      <c r="Z382" s="277"/>
      <c r="AA382" s="277"/>
      <c r="AB382" s="277"/>
      <c r="AC382" s="277"/>
      <c r="AD382" s="277"/>
      <c r="AE382" s="277"/>
      <c r="AF382" s="277"/>
      <c r="AG382" s="277"/>
      <c r="AH382" s="277"/>
      <c r="AI382" s="277"/>
      <c r="AJ382" s="277"/>
      <c r="AK382" s="277"/>
      <c r="AL382" s="277"/>
      <c r="AM382" s="277"/>
      <c r="AN382" s="277"/>
      <c r="AO382" s="277"/>
      <c r="AP382" s="277"/>
      <c r="AQ382" s="277"/>
      <c r="AR382" s="277"/>
      <c r="AS382" s="277"/>
      <c r="AT382" s="277"/>
      <c r="AU382" s="277"/>
      <c r="AV382" s="277"/>
      <c r="AW382" s="277"/>
      <c r="AX382" s="277"/>
      <c r="AY382" s="277"/>
    </row>
    <row r="383" spans="15:51" ht="16.5" customHeight="1" x14ac:dyDescent="0.55000000000000004">
      <c r="O383" s="285"/>
      <c r="P383" s="285">
        <v>10</v>
      </c>
      <c r="Q383" s="284">
        <f t="shared" si="30"/>
        <v>103.36619532258614</v>
      </c>
      <c r="R383" s="277"/>
      <c r="S383" s="277"/>
      <c r="T383" s="277"/>
      <c r="U383" s="277"/>
      <c r="V383" s="277"/>
      <c r="W383" s="277"/>
      <c r="X383" s="277"/>
      <c r="Y383" s="277"/>
      <c r="Z383" s="277"/>
      <c r="AA383" s="277"/>
      <c r="AB383" s="277"/>
      <c r="AC383" s="277"/>
      <c r="AD383" s="277"/>
      <c r="AE383" s="277"/>
      <c r="AF383" s="277"/>
      <c r="AG383" s="277"/>
      <c r="AH383" s="277"/>
      <c r="AI383" s="277"/>
      <c r="AJ383" s="277"/>
      <c r="AK383" s="277"/>
      <c r="AL383" s="277"/>
      <c r="AM383" s="277"/>
      <c r="AN383" s="277"/>
      <c r="AO383" s="277"/>
      <c r="AP383" s="277"/>
      <c r="AQ383" s="277"/>
      <c r="AR383" s="277"/>
      <c r="AS383" s="277"/>
      <c r="AT383" s="277"/>
      <c r="AU383" s="277"/>
      <c r="AV383" s="277"/>
      <c r="AW383" s="277"/>
      <c r="AX383" s="277"/>
      <c r="AY383" s="277"/>
    </row>
    <row r="384" spans="15:51" ht="16.5" customHeight="1" x14ac:dyDescent="0.55000000000000004">
      <c r="O384" s="285"/>
      <c r="P384" s="285">
        <v>11</v>
      </c>
      <c r="Q384" s="284">
        <f t="shared" si="30"/>
        <v>103.56077426993731</v>
      </c>
      <c r="R384" s="277"/>
      <c r="S384" s="277"/>
      <c r="T384" s="277"/>
      <c r="U384" s="277"/>
      <c r="V384" s="277"/>
      <c r="W384" s="277"/>
      <c r="X384" s="277"/>
      <c r="Y384" s="277"/>
      <c r="Z384" s="277"/>
      <c r="AA384" s="277"/>
      <c r="AB384" s="277"/>
      <c r="AC384" s="277"/>
      <c r="AD384" s="277"/>
      <c r="AE384" s="277"/>
      <c r="AF384" s="277"/>
      <c r="AG384" s="277"/>
      <c r="AH384" s="277"/>
      <c r="AI384" s="277"/>
      <c r="AJ384" s="277"/>
      <c r="AK384" s="277"/>
      <c r="AL384" s="277"/>
      <c r="AM384" s="277"/>
      <c r="AN384" s="277"/>
      <c r="AO384" s="277"/>
      <c r="AP384" s="277"/>
      <c r="AQ384" s="277"/>
      <c r="AR384" s="277"/>
      <c r="AS384" s="277"/>
      <c r="AT384" s="277"/>
      <c r="AU384" s="277"/>
      <c r="AV384" s="277"/>
      <c r="AW384" s="277"/>
      <c r="AX384" s="277"/>
      <c r="AY384" s="277"/>
    </row>
    <row r="385" spans="15:51" ht="16.5" customHeight="1" thickBot="1" x14ac:dyDescent="0.6">
      <c r="O385" s="286"/>
      <c r="P385" s="286">
        <v>12</v>
      </c>
      <c r="Q385" s="284">
        <f t="shared" si="30"/>
        <v>95.754817979116311</v>
      </c>
      <c r="R385" s="277"/>
      <c r="S385" s="277"/>
      <c r="T385" s="277"/>
      <c r="U385" s="277"/>
      <c r="V385" s="277"/>
      <c r="W385" s="277"/>
      <c r="X385" s="277"/>
      <c r="Y385" s="277"/>
      <c r="Z385" s="277"/>
      <c r="AA385" s="277"/>
      <c r="AB385" s="277"/>
      <c r="AC385" s="277"/>
      <c r="AD385" s="277"/>
      <c r="AE385" s="277"/>
      <c r="AF385" s="277"/>
      <c r="AG385" s="277"/>
      <c r="AH385" s="277"/>
      <c r="AI385" s="277"/>
      <c r="AJ385" s="277"/>
      <c r="AK385" s="277"/>
      <c r="AL385" s="277"/>
      <c r="AM385" s="277"/>
      <c r="AN385" s="277"/>
      <c r="AO385" s="277"/>
      <c r="AP385" s="277"/>
      <c r="AQ385" s="277"/>
      <c r="AR385" s="277"/>
      <c r="AS385" s="277"/>
      <c r="AT385" s="277"/>
      <c r="AU385" s="277"/>
      <c r="AV385" s="277"/>
      <c r="AW385" s="277"/>
      <c r="AX385" s="277"/>
      <c r="AY385" s="277"/>
    </row>
    <row r="386" spans="15:51" ht="16.5" customHeight="1" x14ac:dyDescent="0.55000000000000004">
      <c r="O386" s="283">
        <v>2022</v>
      </c>
      <c r="P386" s="283">
        <v>1</v>
      </c>
      <c r="Q386" s="284">
        <f t="shared" ref="Q386:Q397" si="31">AW2</f>
        <v>97.641601253215683</v>
      </c>
      <c r="R386" s="277"/>
      <c r="S386" s="277"/>
      <c r="T386" s="277"/>
      <c r="U386" s="277"/>
      <c r="V386" s="277"/>
      <c r="W386" s="277"/>
      <c r="X386" s="277"/>
      <c r="Y386" s="277"/>
      <c r="Z386" s="277"/>
      <c r="AA386" s="277"/>
      <c r="AB386" s="277"/>
      <c r="AC386" s="277"/>
      <c r="AD386" s="277"/>
      <c r="AE386" s="277"/>
      <c r="AF386" s="277"/>
      <c r="AG386" s="277"/>
      <c r="AH386" s="277"/>
      <c r="AI386" s="277"/>
      <c r="AJ386" s="277"/>
      <c r="AK386" s="277"/>
      <c r="AL386" s="277"/>
      <c r="AM386" s="277"/>
      <c r="AN386" s="277"/>
      <c r="AO386" s="277"/>
      <c r="AP386" s="277"/>
      <c r="AQ386" s="277"/>
      <c r="AR386" s="277"/>
      <c r="AS386" s="277"/>
      <c r="AT386" s="277"/>
      <c r="AU386" s="277"/>
      <c r="AV386" s="277"/>
      <c r="AW386" s="277"/>
      <c r="AX386" s="277"/>
      <c r="AY386" s="277"/>
    </row>
    <row r="387" spans="15:51" ht="16.5" customHeight="1" x14ac:dyDescent="0.55000000000000004">
      <c r="O387" s="285"/>
      <c r="P387" s="285">
        <v>2</v>
      </c>
      <c r="Q387" s="284">
        <f t="shared" si="31"/>
        <v>105.47010756058071</v>
      </c>
      <c r="R387" s="277"/>
      <c r="S387" s="277"/>
      <c r="T387" s="277"/>
      <c r="U387" s="277"/>
      <c r="V387" s="277"/>
      <c r="W387" s="277"/>
      <c r="X387" s="277"/>
      <c r="Y387" s="277"/>
      <c r="Z387" s="277"/>
      <c r="AA387" s="277"/>
      <c r="AB387" s="277"/>
      <c r="AC387" s="277"/>
      <c r="AD387" s="277"/>
      <c r="AE387" s="277"/>
      <c r="AF387" s="277"/>
      <c r="AG387" s="277"/>
      <c r="AH387" s="277"/>
      <c r="AI387" s="277"/>
      <c r="AJ387" s="277"/>
      <c r="AK387" s="277"/>
      <c r="AL387" s="277"/>
      <c r="AM387" s="277"/>
      <c r="AN387" s="277"/>
      <c r="AO387" s="277"/>
      <c r="AP387" s="277"/>
      <c r="AQ387" s="277"/>
      <c r="AR387" s="277"/>
      <c r="AS387" s="277"/>
      <c r="AT387" s="277"/>
      <c r="AU387" s="277"/>
      <c r="AV387" s="277"/>
      <c r="AW387" s="277"/>
      <c r="AX387" s="277"/>
      <c r="AY387" s="277"/>
    </row>
    <row r="388" spans="15:51" ht="16.5" customHeight="1" x14ac:dyDescent="0.55000000000000004">
      <c r="O388" s="285"/>
      <c r="P388" s="285">
        <v>3</v>
      </c>
      <c r="Q388" s="284">
        <f t="shared" si="31"/>
        <v>114.49675820437855</v>
      </c>
      <c r="R388" s="277"/>
      <c r="S388" s="277"/>
      <c r="T388" s="277"/>
      <c r="U388" s="277"/>
      <c r="V388" s="277"/>
      <c r="W388" s="277"/>
      <c r="X388" s="277"/>
      <c r="Y388" s="277"/>
      <c r="Z388" s="277"/>
      <c r="AA388" s="277"/>
      <c r="AB388" s="277"/>
      <c r="AC388" s="277"/>
      <c r="AD388" s="277"/>
      <c r="AE388" s="277"/>
      <c r="AF388" s="277"/>
      <c r="AG388" s="277"/>
      <c r="AH388" s="277"/>
      <c r="AI388" s="277"/>
      <c r="AJ388" s="277"/>
      <c r="AK388" s="277"/>
      <c r="AL388" s="277"/>
      <c r="AM388" s="277"/>
      <c r="AN388" s="277"/>
      <c r="AO388" s="277"/>
      <c r="AP388" s="277"/>
      <c r="AQ388" s="277"/>
      <c r="AR388" s="277"/>
      <c r="AS388" s="277"/>
      <c r="AT388" s="277"/>
      <c r="AU388" s="277"/>
      <c r="AV388" s="277"/>
      <c r="AW388" s="277"/>
      <c r="AX388" s="277"/>
      <c r="AY388" s="277"/>
    </row>
    <row r="389" spans="15:51" ht="16.5" customHeight="1" x14ac:dyDescent="0.55000000000000004">
      <c r="O389" s="285"/>
      <c r="P389" s="285">
        <v>4</v>
      </c>
      <c r="Q389" s="284">
        <f t="shared" si="31"/>
        <v>91.747845340864572</v>
      </c>
      <c r="R389" s="277"/>
      <c r="S389" s="277"/>
      <c r="T389" s="277"/>
      <c r="U389" s="277"/>
      <c r="V389" s="277"/>
      <c r="W389" s="277"/>
      <c r="X389" s="277"/>
      <c r="Y389" s="277"/>
      <c r="Z389" s="277"/>
      <c r="AA389" s="277"/>
      <c r="AB389" s="277"/>
      <c r="AC389" s="277"/>
      <c r="AD389" s="277"/>
      <c r="AE389" s="277"/>
      <c r="AF389" s="277"/>
      <c r="AG389" s="277"/>
      <c r="AH389" s="277"/>
      <c r="AI389" s="277"/>
      <c r="AJ389" s="277"/>
      <c r="AK389" s="277"/>
      <c r="AL389" s="277"/>
      <c r="AM389" s="277"/>
      <c r="AN389" s="277"/>
      <c r="AO389" s="277"/>
      <c r="AP389" s="277"/>
      <c r="AQ389" s="277"/>
      <c r="AR389" s="277"/>
      <c r="AS389" s="277"/>
      <c r="AT389" s="277"/>
      <c r="AU389" s="277"/>
      <c r="AV389" s="277"/>
      <c r="AW389" s="277"/>
      <c r="AX389" s="277"/>
      <c r="AY389" s="277"/>
    </row>
    <row r="390" spans="15:51" ht="16.5" customHeight="1" x14ac:dyDescent="0.55000000000000004">
      <c r="O390" s="285"/>
      <c r="P390" s="285">
        <v>5</v>
      </c>
      <c r="Q390" s="284">
        <f t="shared" si="31"/>
        <v>78.622066741025151</v>
      </c>
      <c r="R390" s="277"/>
      <c r="S390" s="277"/>
      <c r="T390" s="277"/>
      <c r="U390" s="277"/>
      <c r="V390" s="277"/>
      <c r="W390" s="277"/>
      <c r="X390" s="277"/>
      <c r="Y390" s="277"/>
      <c r="Z390" s="277"/>
      <c r="AA390" s="277"/>
      <c r="AB390" s="277"/>
      <c r="AC390" s="277"/>
      <c r="AD390" s="277"/>
      <c r="AE390" s="277"/>
      <c r="AF390" s="277"/>
      <c r="AG390" s="277"/>
      <c r="AH390" s="277"/>
      <c r="AI390" s="277"/>
      <c r="AJ390" s="277"/>
      <c r="AK390" s="277"/>
      <c r="AL390" s="277"/>
      <c r="AM390" s="277"/>
      <c r="AN390" s="277"/>
      <c r="AO390" s="277"/>
      <c r="AP390" s="277"/>
      <c r="AQ390" s="277"/>
      <c r="AR390" s="277"/>
      <c r="AS390" s="277"/>
      <c r="AT390" s="277"/>
      <c r="AU390" s="277"/>
      <c r="AV390" s="277"/>
      <c r="AW390" s="277"/>
      <c r="AX390" s="277"/>
      <c r="AY390" s="277"/>
    </row>
    <row r="391" spans="15:51" ht="16.5" customHeight="1" x14ac:dyDescent="0.55000000000000004">
      <c r="O391" s="285"/>
      <c r="P391" s="285">
        <v>6</v>
      </c>
      <c r="Q391" s="284">
        <f t="shared" si="31"/>
        <v>104.16122591867583</v>
      </c>
      <c r="R391" s="277"/>
      <c r="S391" s="277"/>
      <c r="T391" s="277"/>
      <c r="U391" s="277"/>
      <c r="V391" s="277"/>
      <c r="W391" s="277"/>
      <c r="X391" s="277"/>
      <c r="Y391" s="277"/>
      <c r="Z391" s="277"/>
      <c r="AA391" s="277"/>
      <c r="AB391" s="277"/>
      <c r="AC391" s="277"/>
      <c r="AD391" s="277"/>
      <c r="AE391" s="277"/>
      <c r="AF391" s="277"/>
      <c r="AG391" s="277"/>
      <c r="AH391" s="277"/>
      <c r="AI391" s="277"/>
      <c r="AJ391" s="277"/>
      <c r="AK391" s="277"/>
      <c r="AL391" s="277"/>
      <c r="AM391" s="277"/>
      <c r="AN391" s="277"/>
      <c r="AO391" s="277"/>
      <c r="AP391" s="277"/>
      <c r="AQ391" s="277"/>
      <c r="AR391" s="277"/>
      <c r="AS391" s="277"/>
      <c r="AT391" s="277"/>
      <c r="AU391" s="277"/>
      <c r="AV391" s="277"/>
      <c r="AW391" s="277"/>
      <c r="AX391" s="277"/>
      <c r="AY391" s="277"/>
    </row>
    <row r="392" spans="15:51" ht="16.5" customHeight="1" x14ac:dyDescent="0.55000000000000004">
      <c r="O392" s="285"/>
      <c r="P392" s="285">
        <v>7</v>
      </c>
      <c r="Q392" s="284">
        <f t="shared" si="31"/>
        <v>106.49324620683579</v>
      </c>
      <c r="R392" s="277"/>
      <c r="S392" s="277"/>
      <c r="T392" s="277"/>
      <c r="U392" s="277"/>
      <c r="V392" s="277"/>
      <c r="W392" s="277"/>
      <c r="X392" s="277"/>
      <c r="Y392" s="277"/>
      <c r="Z392" s="277"/>
      <c r="AA392" s="277"/>
      <c r="AB392" s="277"/>
      <c r="AC392" s="277"/>
      <c r="AD392" s="277"/>
      <c r="AE392" s="277"/>
      <c r="AF392" s="277"/>
      <c r="AG392" s="277"/>
      <c r="AH392" s="277"/>
      <c r="AI392" s="277"/>
      <c r="AJ392" s="277"/>
      <c r="AK392" s="277"/>
      <c r="AL392" s="277"/>
      <c r="AM392" s="277"/>
      <c r="AN392" s="277"/>
      <c r="AO392" s="277"/>
      <c r="AP392" s="277"/>
      <c r="AQ392" s="277"/>
      <c r="AR392" s="277"/>
      <c r="AS392" s="277"/>
      <c r="AT392" s="277"/>
      <c r="AU392" s="277"/>
      <c r="AV392" s="277"/>
      <c r="AW392" s="277"/>
      <c r="AX392" s="277"/>
      <c r="AY392" s="277"/>
    </row>
    <row r="393" spans="15:51" ht="16.5" customHeight="1" x14ac:dyDescent="0.55000000000000004">
      <c r="O393" s="285"/>
      <c r="P393" s="285">
        <v>8</v>
      </c>
      <c r="Q393" s="284">
        <f t="shared" si="31"/>
        <v>84.069643334995789</v>
      </c>
      <c r="R393" s="277"/>
      <c r="S393" s="277"/>
      <c r="T393" s="277"/>
      <c r="U393" s="277"/>
      <c r="V393" s="277"/>
      <c r="W393" s="277"/>
      <c r="X393" s="277"/>
      <c r="Y393" s="277"/>
      <c r="Z393" s="277"/>
      <c r="AA393" s="277"/>
      <c r="AB393" s="277"/>
      <c r="AC393" s="277"/>
      <c r="AD393" s="277"/>
      <c r="AE393" s="277"/>
      <c r="AF393" s="277"/>
      <c r="AG393" s="277"/>
      <c r="AH393" s="277"/>
      <c r="AI393" s="277"/>
      <c r="AJ393" s="277"/>
      <c r="AK393" s="277"/>
      <c r="AL393" s="277"/>
      <c r="AM393" s="277"/>
      <c r="AN393" s="277"/>
      <c r="AO393" s="277"/>
      <c r="AP393" s="277"/>
      <c r="AQ393" s="277"/>
      <c r="AR393" s="277"/>
      <c r="AS393" s="277"/>
      <c r="AT393" s="277"/>
      <c r="AU393" s="277"/>
      <c r="AV393" s="277"/>
      <c r="AW393" s="277"/>
      <c r="AX393" s="277"/>
      <c r="AY393" s="277"/>
    </row>
    <row r="394" spans="15:51" ht="16.5" customHeight="1" x14ac:dyDescent="0.55000000000000004">
      <c r="O394" s="285"/>
      <c r="P394" s="285">
        <v>9</v>
      </c>
      <c r="Q394" s="284">
        <f t="shared" si="31"/>
        <v>105.4777959642726</v>
      </c>
      <c r="R394" s="277"/>
      <c r="S394" s="277"/>
      <c r="T394" s="277"/>
      <c r="U394" s="277"/>
      <c r="V394" s="277"/>
      <c r="W394" s="277"/>
      <c r="X394" s="277"/>
      <c r="Y394" s="277"/>
      <c r="Z394" s="277"/>
      <c r="AA394" s="277"/>
      <c r="AB394" s="277"/>
      <c r="AC394" s="277"/>
      <c r="AD394" s="277"/>
      <c r="AE394" s="277"/>
      <c r="AF394" s="277"/>
      <c r="AG394" s="277"/>
      <c r="AH394" s="277"/>
      <c r="AI394" s="277"/>
      <c r="AJ394" s="277"/>
      <c r="AK394" s="277"/>
      <c r="AL394" s="277"/>
      <c r="AM394" s="277"/>
      <c r="AN394" s="277"/>
      <c r="AO394" s="277"/>
      <c r="AP394" s="277"/>
      <c r="AQ394" s="277"/>
      <c r="AR394" s="277"/>
      <c r="AS394" s="277"/>
      <c r="AT394" s="277"/>
      <c r="AU394" s="277"/>
      <c r="AV394" s="277"/>
      <c r="AW394" s="277"/>
      <c r="AX394" s="277"/>
      <c r="AY394" s="277"/>
    </row>
    <row r="395" spans="15:51" ht="16.5" customHeight="1" x14ac:dyDescent="0.55000000000000004">
      <c r="O395" s="285"/>
      <c r="P395" s="285">
        <v>10</v>
      </c>
      <c r="Q395" s="284">
        <f t="shared" si="31"/>
        <v>104.65052009168505</v>
      </c>
      <c r="R395" s="277"/>
      <c r="S395" s="277"/>
      <c r="T395" s="277"/>
      <c r="U395" s="277"/>
      <c r="V395" s="277"/>
      <c r="W395" s="277"/>
      <c r="X395" s="277"/>
      <c r="Y395" s="277"/>
      <c r="Z395" s="277"/>
      <c r="AA395" s="277"/>
      <c r="AB395" s="277"/>
      <c r="AC395" s="277"/>
      <c r="AD395" s="277"/>
      <c r="AE395" s="277"/>
      <c r="AF395" s="277"/>
      <c r="AG395" s="277"/>
      <c r="AH395" s="277"/>
      <c r="AI395" s="277"/>
      <c r="AJ395" s="277"/>
      <c r="AK395" s="277"/>
      <c r="AL395" s="277"/>
      <c r="AM395" s="277"/>
      <c r="AN395" s="277"/>
      <c r="AO395" s="277"/>
      <c r="AP395" s="277"/>
      <c r="AQ395" s="277"/>
      <c r="AR395" s="277"/>
      <c r="AS395" s="277"/>
      <c r="AT395" s="277"/>
      <c r="AU395" s="277"/>
      <c r="AV395" s="277"/>
      <c r="AW395" s="277"/>
      <c r="AX395" s="277"/>
      <c r="AY395" s="277"/>
    </row>
    <row r="396" spans="15:51" ht="16.5" customHeight="1" x14ac:dyDescent="0.55000000000000004">
      <c r="O396" s="285"/>
      <c r="P396" s="285">
        <v>11</v>
      </c>
      <c r="Q396" s="284">
        <f t="shared" si="31"/>
        <v>108.25614747112675</v>
      </c>
      <c r="R396" s="277"/>
      <c r="S396" s="277"/>
      <c r="T396" s="277"/>
      <c r="U396" s="277"/>
      <c r="V396" s="277"/>
      <c r="W396" s="277"/>
      <c r="X396" s="277"/>
      <c r="Y396" s="277"/>
      <c r="Z396" s="277"/>
      <c r="AA396" s="277"/>
      <c r="AB396" s="277"/>
      <c r="AC396" s="277"/>
      <c r="AD396" s="277"/>
      <c r="AE396" s="277"/>
      <c r="AF396" s="277"/>
      <c r="AG396" s="277"/>
      <c r="AH396" s="277"/>
      <c r="AI396" s="277"/>
      <c r="AJ396" s="277"/>
      <c r="AK396" s="277"/>
      <c r="AL396" s="277"/>
      <c r="AM396" s="277"/>
      <c r="AN396" s="277"/>
      <c r="AO396" s="277"/>
      <c r="AP396" s="277"/>
      <c r="AQ396" s="277"/>
      <c r="AR396" s="277"/>
      <c r="AS396" s="277"/>
      <c r="AT396" s="277"/>
      <c r="AU396" s="277"/>
      <c r="AV396" s="277"/>
      <c r="AW396" s="277"/>
      <c r="AX396" s="277"/>
      <c r="AY396" s="277"/>
    </row>
    <row r="397" spans="15:51" ht="16.5" customHeight="1" thickBot="1" x14ac:dyDescent="0.6">
      <c r="O397" s="286"/>
      <c r="P397" s="286">
        <v>12</v>
      </c>
      <c r="Q397" s="284">
        <f t="shared" si="31"/>
        <v>98.913041912343544</v>
      </c>
      <c r="R397" s="277"/>
      <c r="S397" s="277"/>
      <c r="T397" s="277"/>
      <c r="U397" s="277"/>
      <c r="V397" s="277"/>
      <c r="W397" s="277"/>
      <c r="X397" s="277"/>
      <c r="Y397" s="277"/>
      <c r="Z397" s="277"/>
      <c r="AA397" s="277"/>
      <c r="AB397" s="277"/>
      <c r="AC397" s="277"/>
      <c r="AD397" s="277"/>
      <c r="AE397" s="277"/>
      <c r="AF397" s="277"/>
      <c r="AG397" s="277"/>
      <c r="AH397" s="277"/>
      <c r="AI397" s="277"/>
      <c r="AJ397" s="277"/>
      <c r="AK397" s="277"/>
      <c r="AL397" s="277"/>
      <c r="AM397" s="277"/>
      <c r="AN397" s="277"/>
      <c r="AO397" s="277"/>
      <c r="AP397" s="277"/>
      <c r="AQ397" s="277"/>
      <c r="AR397" s="277"/>
      <c r="AS397" s="277"/>
      <c r="AT397" s="277"/>
      <c r="AU397" s="277"/>
      <c r="AV397" s="277"/>
      <c r="AW397" s="277"/>
      <c r="AX397" s="277"/>
      <c r="AY397" s="277"/>
    </row>
    <row r="398" spans="15:51" ht="16.5" customHeight="1" x14ac:dyDescent="0.55000000000000004">
      <c r="O398" s="283">
        <v>2023</v>
      </c>
      <c r="P398" s="283">
        <v>1</v>
      </c>
      <c r="Q398" s="284">
        <f t="shared" ref="Q398:Q409" si="32">AX2</f>
        <v>94.174023439473899</v>
      </c>
      <c r="R398" s="277"/>
      <c r="S398" s="277"/>
      <c r="T398" s="277"/>
      <c r="U398" s="277"/>
      <c r="V398" s="277"/>
      <c r="W398" s="277"/>
      <c r="X398" s="277"/>
      <c r="Y398" s="277"/>
      <c r="Z398" s="277"/>
      <c r="AA398" s="277"/>
      <c r="AB398" s="277"/>
      <c r="AC398" s="277"/>
      <c r="AD398" s="277"/>
      <c r="AE398" s="277"/>
      <c r="AF398" s="277"/>
      <c r="AG398" s="277"/>
      <c r="AH398" s="277"/>
      <c r="AI398" s="277"/>
      <c r="AJ398" s="277"/>
      <c r="AK398" s="277"/>
      <c r="AL398" s="277"/>
      <c r="AM398" s="277"/>
      <c r="AN398" s="277"/>
      <c r="AO398" s="277"/>
      <c r="AP398" s="277"/>
      <c r="AQ398" s="277"/>
      <c r="AR398" s="277"/>
      <c r="AS398" s="277"/>
      <c r="AT398" s="277"/>
      <c r="AU398" s="277"/>
      <c r="AV398" s="277"/>
      <c r="AW398" s="277"/>
      <c r="AX398" s="277"/>
      <c r="AY398" s="277"/>
    </row>
    <row r="399" spans="15:51" ht="16.5" customHeight="1" x14ac:dyDescent="0.55000000000000004">
      <c r="O399" s="285"/>
      <c r="P399" s="285">
        <v>2</v>
      </c>
      <c r="Q399" s="284">
        <f t="shared" si="32"/>
        <v>104.16922727693726</v>
      </c>
      <c r="R399" s="277"/>
      <c r="S399" s="277"/>
      <c r="T399" s="277"/>
      <c r="U399" s="277"/>
      <c r="V399" s="277"/>
      <c r="W399" s="277"/>
      <c r="X399" s="277"/>
      <c r="Y399" s="277"/>
      <c r="Z399" s="277"/>
      <c r="AA399" s="277"/>
      <c r="AB399" s="277"/>
      <c r="AC399" s="277"/>
      <c r="AD399" s="277"/>
      <c r="AE399" s="277"/>
      <c r="AF399" s="277"/>
      <c r="AG399" s="277"/>
      <c r="AH399" s="277"/>
      <c r="AI399" s="277"/>
      <c r="AJ399" s="277"/>
      <c r="AK399" s="277"/>
      <c r="AL399" s="277"/>
      <c r="AM399" s="277"/>
      <c r="AN399" s="277"/>
      <c r="AO399" s="277"/>
      <c r="AP399" s="277"/>
      <c r="AQ399" s="277"/>
      <c r="AR399" s="277"/>
      <c r="AS399" s="277"/>
      <c r="AT399" s="277"/>
      <c r="AU399" s="277"/>
      <c r="AV399" s="277"/>
      <c r="AW399" s="277"/>
      <c r="AX399" s="277"/>
      <c r="AY399" s="277"/>
    </row>
    <row r="400" spans="15:51" ht="16.5" customHeight="1" x14ac:dyDescent="0.55000000000000004">
      <c r="O400" s="285"/>
      <c r="P400" s="285">
        <v>3</v>
      </c>
      <c r="Q400" s="284">
        <f t="shared" si="32"/>
        <v>115.02795318870706</v>
      </c>
      <c r="R400" s="277"/>
      <c r="S400" s="277"/>
      <c r="T400" s="277"/>
      <c r="U400" s="277"/>
      <c r="V400" s="277"/>
      <c r="W400" s="277"/>
      <c r="X400" s="277"/>
      <c r="Y400" s="277"/>
      <c r="Z400" s="277"/>
      <c r="AA400" s="277"/>
      <c r="AB400" s="277"/>
      <c r="AC400" s="277"/>
      <c r="AD400" s="277"/>
      <c r="AE400" s="277"/>
      <c r="AF400" s="277"/>
      <c r="AG400" s="277"/>
      <c r="AH400" s="277"/>
      <c r="AI400" s="277"/>
      <c r="AJ400" s="277"/>
      <c r="AK400" s="277"/>
      <c r="AL400" s="277"/>
      <c r="AM400" s="277"/>
      <c r="AN400" s="277"/>
      <c r="AO400" s="277"/>
      <c r="AP400" s="277"/>
      <c r="AQ400" s="277"/>
      <c r="AR400" s="277"/>
      <c r="AS400" s="277"/>
      <c r="AT400" s="277"/>
      <c r="AU400" s="277"/>
      <c r="AV400" s="277"/>
      <c r="AW400" s="277"/>
      <c r="AX400" s="277"/>
      <c r="AY400" s="277"/>
    </row>
    <row r="401" spans="15:51" ht="16.5" customHeight="1" x14ac:dyDescent="0.55000000000000004">
      <c r="O401" s="285"/>
      <c r="P401" s="285">
        <v>4</v>
      </c>
      <c r="Q401" s="284">
        <f t="shared" si="32"/>
        <v>92.622289399880444</v>
      </c>
      <c r="R401" s="277"/>
      <c r="S401" s="277"/>
      <c r="T401" s="277"/>
      <c r="U401" s="277"/>
      <c r="V401" s="277"/>
      <c r="W401" s="277"/>
      <c r="X401" s="277"/>
      <c r="Y401" s="277"/>
      <c r="Z401" s="277"/>
      <c r="AA401" s="277"/>
      <c r="AB401" s="277"/>
      <c r="AC401" s="277"/>
      <c r="AD401" s="277"/>
      <c r="AE401" s="277"/>
      <c r="AF401" s="277"/>
      <c r="AG401" s="277"/>
      <c r="AH401" s="277"/>
      <c r="AI401" s="277"/>
      <c r="AJ401" s="277"/>
      <c r="AK401" s="277"/>
      <c r="AL401" s="277"/>
      <c r="AM401" s="277"/>
      <c r="AN401" s="277"/>
      <c r="AO401" s="277"/>
      <c r="AP401" s="277"/>
      <c r="AQ401" s="277"/>
      <c r="AR401" s="277"/>
      <c r="AS401" s="277"/>
      <c r="AT401" s="277"/>
      <c r="AU401" s="277"/>
      <c r="AV401" s="277"/>
      <c r="AW401" s="277"/>
      <c r="AX401" s="277"/>
      <c r="AY401" s="277"/>
    </row>
    <row r="402" spans="15:51" ht="16.5" customHeight="1" x14ac:dyDescent="0.55000000000000004">
      <c r="O402" s="285"/>
      <c r="P402" s="285">
        <v>5</v>
      </c>
      <c r="Q402" s="284">
        <f t="shared" si="32"/>
        <v>78.914162910351678</v>
      </c>
      <c r="R402" s="277"/>
      <c r="S402" s="277"/>
      <c r="T402" s="277"/>
      <c r="U402" s="277"/>
      <c r="V402" s="277"/>
      <c r="W402" s="277"/>
      <c r="X402" s="277"/>
      <c r="Y402" s="277"/>
      <c r="Z402" s="277"/>
      <c r="AA402" s="277"/>
      <c r="AB402" s="277"/>
      <c r="AC402" s="277"/>
      <c r="AD402" s="277"/>
      <c r="AE402" s="277"/>
      <c r="AF402" s="277"/>
      <c r="AG402" s="277"/>
      <c r="AH402" s="277"/>
      <c r="AI402" s="277"/>
      <c r="AJ402" s="277"/>
      <c r="AK402" s="277"/>
      <c r="AL402" s="277"/>
      <c r="AM402" s="277"/>
      <c r="AN402" s="277"/>
      <c r="AO402" s="277"/>
      <c r="AP402" s="277"/>
      <c r="AQ402" s="277"/>
      <c r="AR402" s="277"/>
      <c r="AS402" s="277"/>
      <c r="AT402" s="277"/>
      <c r="AU402" s="277"/>
      <c r="AV402" s="277"/>
      <c r="AW402" s="277"/>
      <c r="AX402" s="277"/>
      <c r="AY402" s="277"/>
    </row>
    <row r="403" spans="15:51" ht="16.5" customHeight="1" x14ac:dyDescent="0.55000000000000004">
      <c r="O403" s="285"/>
      <c r="P403" s="285">
        <v>6</v>
      </c>
      <c r="Q403" s="284">
        <f t="shared" si="32"/>
        <v>104.05836683452225</v>
      </c>
      <c r="R403" s="277"/>
      <c r="S403" s="277"/>
      <c r="T403" s="277"/>
      <c r="U403" s="277"/>
      <c r="V403" s="277"/>
      <c r="W403" s="277"/>
      <c r="X403" s="277"/>
      <c r="Y403" s="277"/>
      <c r="Z403" s="277"/>
      <c r="AA403" s="277"/>
      <c r="AB403" s="277"/>
      <c r="AC403" s="277"/>
      <c r="AD403" s="277"/>
      <c r="AE403" s="277"/>
      <c r="AF403" s="277"/>
      <c r="AG403" s="277"/>
      <c r="AH403" s="277"/>
      <c r="AI403" s="277"/>
      <c r="AJ403" s="277"/>
      <c r="AK403" s="277"/>
      <c r="AL403" s="277"/>
      <c r="AM403" s="277"/>
      <c r="AN403" s="277"/>
      <c r="AO403" s="277"/>
      <c r="AP403" s="277"/>
      <c r="AQ403" s="277"/>
      <c r="AR403" s="277"/>
      <c r="AS403" s="277"/>
      <c r="AT403" s="277"/>
      <c r="AU403" s="277"/>
      <c r="AV403" s="277"/>
      <c r="AW403" s="277"/>
      <c r="AX403" s="277"/>
      <c r="AY403" s="277"/>
    </row>
    <row r="404" spans="15:51" ht="16.5" customHeight="1" x14ac:dyDescent="0.55000000000000004">
      <c r="O404" s="285"/>
      <c r="P404" s="285">
        <v>7</v>
      </c>
      <c r="Q404" s="284">
        <f t="shared" si="32"/>
        <v>105.9563075596474</v>
      </c>
      <c r="R404" s="277"/>
      <c r="S404" s="277"/>
      <c r="T404" s="277"/>
      <c r="U404" s="277"/>
      <c r="V404" s="277"/>
      <c r="W404" s="277"/>
      <c r="X404" s="277"/>
      <c r="Y404" s="277"/>
      <c r="Z404" s="277"/>
      <c r="AA404" s="277"/>
      <c r="AB404" s="277"/>
      <c r="AC404" s="277"/>
      <c r="AD404" s="277"/>
      <c r="AE404" s="277"/>
      <c r="AF404" s="277"/>
      <c r="AG404" s="277"/>
      <c r="AH404" s="277"/>
      <c r="AI404" s="277"/>
      <c r="AJ404" s="277"/>
      <c r="AK404" s="277"/>
      <c r="AL404" s="277"/>
      <c r="AM404" s="277"/>
      <c r="AN404" s="277"/>
      <c r="AO404" s="277"/>
      <c r="AP404" s="277"/>
      <c r="AQ404" s="277"/>
      <c r="AR404" s="277"/>
      <c r="AS404" s="277"/>
      <c r="AT404" s="277"/>
      <c r="AU404" s="277"/>
      <c r="AV404" s="277"/>
      <c r="AW404" s="277"/>
      <c r="AX404" s="277"/>
      <c r="AY404" s="277"/>
    </row>
    <row r="405" spans="15:51" ht="16.5" customHeight="1" x14ac:dyDescent="0.55000000000000004">
      <c r="O405" s="285"/>
      <c r="P405" s="285">
        <v>8</v>
      </c>
      <c r="Q405" s="284">
        <f t="shared" si="32"/>
        <v>84.708598432802404</v>
      </c>
      <c r="R405" s="277"/>
      <c r="S405" s="277"/>
      <c r="T405" s="277"/>
      <c r="U405" s="277"/>
      <c r="V405" s="277"/>
      <c r="W405" s="277"/>
      <c r="X405" s="277"/>
      <c r="Y405" s="277"/>
      <c r="Z405" s="277"/>
      <c r="AA405" s="277"/>
      <c r="AB405" s="277"/>
      <c r="AC405" s="277"/>
      <c r="AD405" s="277"/>
      <c r="AE405" s="277"/>
      <c r="AF405" s="277"/>
      <c r="AG405" s="277"/>
      <c r="AH405" s="277"/>
      <c r="AI405" s="277"/>
      <c r="AJ405" s="277"/>
      <c r="AK405" s="277"/>
      <c r="AL405" s="277"/>
      <c r="AM405" s="277"/>
      <c r="AN405" s="277"/>
      <c r="AO405" s="277"/>
      <c r="AP405" s="277"/>
      <c r="AQ405" s="277"/>
      <c r="AR405" s="277"/>
      <c r="AS405" s="277"/>
      <c r="AT405" s="277"/>
      <c r="AU405" s="277"/>
      <c r="AV405" s="277"/>
      <c r="AW405" s="277"/>
      <c r="AX405" s="277"/>
      <c r="AY405" s="277"/>
    </row>
    <row r="406" spans="15:51" ht="16.5" customHeight="1" x14ac:dyDescent="0.55000000000000004">
      <c r="O406" s="285"/>
      <c r="P406" s="285">
        <v>9</v>
      </c>
      <c r="Q406" s="284">
        <f t="shared" si="32"/>
        <v>106.1936391462105</v>
      </c>
      <c r="R406" s="277"/>
      <c r="S406" s="277"/>
      <c r="T406" s="277"/>
      <c r="U406" s="277"/>
      <c r="V406" s="277"/>
      <c r="W406" s="277"/>
      <c r="X406" s="277"/>
      <c r="Y406" s="277"/>
      <c r="Z406" s="277"/>
      <c r="AA406" s="277"/>
      <c r="AB406" s="277"/>
      <c r="AC406" s="277"/>
      <c r="AD406" s="277"/>
      <c r="AE406" s="277"/>
      <c r="AF406" s="277"/>
      <c r="AG406" s="277"/>
      <c r="AH406" s="277"/>
      <c r="AI406" s="277"/>
      <c r="AJ406" s="277"/>
      <c r="AK406" s="277"/>
      <c r="AL406" s="277"/>
      <c r="AM406" s="277"/>
      <c r="AN406" s="277"/>
      <c r="AO406" s="277"/>
      <c r="AP406" s="277"/>
      <c r="AQ406" s="277"/>
      <c r="AR406" s="277"/>
      <c r="AS406" s="277"/>
      <c r="AT406" s="277"/>
      <c r="AU406" s="277"/>
      <c r="AV406" s="277"/>
      <c r="AW406" s="277"/>
      <c r="AX406" s="277"/>
      <c r="AY406" s="277"/>
    </row>
    <row r="407" spans="15:51" ht="16.5" customHeight="1" x14ac:dyDescent="0.55000000000000004">
      <c r="O407" s="285"/>
      <c r="P407" s="285">
        <v>10</v>
      </c>
      <c r="Q407" s="284">
        <f t="shared" si="32"/>
        <v>104.83015621628594</v>
      </c>
      <c r="R407" s="277"/>
      <c r="S407" s="277"/>
      <c r="T407" s="277"/>
      <c r="U407" s="277"/>
      <c r="V407" s="277"/>
      <c r="W407" s="277"/>
      <c r="X407" s="277"/>
      <c r="Y407" s="277"/>
      <c r="Z407" s="277"/>
      <c r="AA407" s="277"/>
      <c r="AB407" s="277"/>
      <c r="AC407" s="277"/>
      <c r="AD407" s="277"/>
      <c r="AE407" s="277"/>
      <c r="AF407" s="277"/>
      <c r="AG407" s="277"/>
      <c r="AH407" s="277"/>
      <c r="AI407" s="277"/>
      <c r="AJ407" s="277"/>
      <c r="AK407" s="277"/>
      <c r="AL407" s="277"/>
      <c r="AM407" s="277"/>
      <c r="AN407" s="277"/>
      <c r="AO407" s="277"/>
      <c r="AP407" s="277"/>
      <c r="AQ407" s="277"/>
      <c r="AR407" s="277"/>
      <c r="AS407" s="277"/>
      <c r="AT407" s="277"/>
      <c r="AU407" s="277"/>
      <c r="AV407" s="277"/>
      <c r="AW407" s="277"/>
      <c r="AX407" s="277"/>
      <c r="AY407" s="277"/>
    </row>
    <row r="408" spans="15:51" ht="16.5" customHeight="1" x14ac:dyDescent="0.55000000000000004">
      <c r="O408" s="285"/>
      <c r="P408" s="285">
        <v>11</v>
      </c>
      <c r="Q408" s="284">
        <f t="shared" si="32"/>
        <v>109.9199101174825</v>
      </c>
      <c r="R408" s="277"/>
      <c r="S408" s="277"/>
      <c r="T408" s="277"/>
      <c r="U408" s="277"/>
      <c r="V408" s="277"/>
      <c r="W408" s="277"/>
      <c r="X408" s="277"/>
      <c r="Y408" s="277"/>
      <c r="Z408" s="277"/>
      <c r="AA408" s="277"/>
      <c r="AB408" s="277"/>
      <c r="AC408" s="277"/>
      <c r="AD408" s="277"/>
      <c r="AE408" s="277"/>
      <c r="AF408" s="277"/>
      <c r="AG408" s="277"/>
      <c r="AH408" s="277"/>
      <c r="AI408" s="277"/>
      <c r="AJ408" s="277"/>
      <c r="AK408" s="277"/>
      <c r="AL408" s="277"/>
      <c r="AM408" s="277"/>
      <c r="AN408" s="277"/>
      <c r="AO408" s="277"/>
      <c r="AP408" s="277"/>
      <c r="AQ408" s="277"/>
      <c r="AR408" s="277"/>
      <c r="AS408" s="277"/>
      <c r="AT408" s="277"/>
      <c r="AU408" s="277"/>
      <c r="AV408" s="277"/>
      <c r="AW408" s="277"/>
      <c r="AX408" s="277"/>
      <c r="AY408" s="277"/>
    </row>
    <row r="409" spans="15:51" ht="16.5" customHeight="1" thickBot="1" x14ac:dyDescent="0.6">
      <c r="O409" s="286"/>
      <c r="P409" s="286">
        <v>12</v>
      </c>
      <c r="Q409" s="284">
        <f t="shared" si="32"/>
        <v>99.425365477698719</v>
      </c>
      <c r="R409" s="277"/>
      <c r="S409" s="277"/>
      <c r="T409" s="277"/>
      <c r="U409" s="277"/>
      <c r="V409" s="277"/>
      <c r="W409" s="277"/>
      <c r="X409" s="277"/>
      <c r="Y409" s="277"/>
      <c r="Z409" s="277"/>
      <c r="AA409" s="277"/>
      <c r="AB409" s="277"/>
      <c r="AC409" s="277"/>
      <c r="AD409" s="277"/>
      <c r="AE409" s="277"/>
      <c r="AF409" s="277"/>
      <c r="AG409" s="277"/>
      <c r="AH409" s="277"/>
      <c r="AI409" s="277"/>
      <c r="AJ409" s="277"/>
      <c r="AK409" s="277"/>
      <c r="AL409" s="277"/>
      <c r="AM409" s="277"/>
      <c r="AN409" s="277"/>
      <c r="AO409" s="277"/>
      <c r="AP409" s="277"/>
      <c r="AQ409" s="277"/>
      <c r="AR409" s="277"/>
      <c r="AS409" s="277"/>
      <c r="AT409" s="277"/>
      <c r="AU409" s="277"/>
      <c r="AV409" s="277"/>
      <c r="AW409" s="277"/>
      <c r="AX409" s="277"/>
      <c r="AY409" s="277"/>
    </row>
    <row r="410" spans="15:51" ht="16.5" customHeight="1" x14ac:dyDescent="0.55000000000000004">
      <c r="O410" s="283">
        <v>2024</v>
      </c>
      <c r="P410" s="283">
        <v>1</v>
      </c>
      <c r="Q410" s="284">
        <f t="shared" ref="Q410:Q421" si="33">AY2</f>
        <v>92.28445160674039</v>
      </c>
      <c r="R410" s="277"/>
      <c r="S410" s="277"/>
      <c r="T410" s="277"/>
      <c r="U410" s="277"/>
      <c r="V410" s="277"/>
      <c r="W410" s="277"/>
      <c r="X410" s="277"/>
      <c r="Y410" s="277"/>
      <c r="Z410" s="277"/>
      <c r="AA410" s="277"/>
      <c r="AB410" s="277"/>
      <c r="AC410" s="277"/>
      <c r="AD410" s="277"/>
      <c r="AE410" s="277"/>
      <c r="AF410" s="277"/>
      <c r="AG410" s="277"/>
      <c r="AH410" s="277"/>
      <c r="AI410" s="277"/>
      <c r="AJ410" s="277"/>
      <c r="AK410" s="277"/>
      <c r="AL410" s="277"/>
      <c r="AM410" s="277"/>
      <c r="AN410" s="277"/>
      <c r="AO410" s="277"/>
      <c r="AP410" s="277"/>
      <c r="AQ410" s="277"/>
      <c r="AR410" s="277"/>
      <c r="AS410" s="277"/>
      <c r="AT410" s="277"/>
      <c r="AU410" s="277"/>
      <c r="AV410" s="277"/>
      <c r="AW410" s="277"/>
      <c r="AX410" s="277"/>
      <c r="AY410" s="277"/>
    </row>
    <row r="411" spans="15:51" ht="16.5" customHeight="1" x14ac:dyDescent="0.55000000000000004">
      <c r="O411" s="285"/>
      <c r="P411" s="285">
        <v>2</v>
      </c>
      <c r="Q411" s="284">
        <f t="shared" si="33"/>
        <v>103.25697427890174</v>
      </c>
      <c r="R411" s="277"/>
      <c r="S411" s="277"/>
      <c r="T411" s="277"/>
      <c r="U411" s="277"/>
      <c r="V411" s="277"/>
      <c r="W411" s="277"/>
      <c r="X411" s="277"/>
      <c r="Y411" s="277"/>
      <c r="Z411" s="277"/>
      <c r="AA411" s="277"/>
      <c r="AB411" s="277"/>
      <c r="AC411" s="277"/>
      <c r="AD411" s="277"/>
      <c r="AE411" s="277"/>
      <c r="AF411" s="277"/>
      <c r="AG411" s="277"/>
      <c r="AH411" s="277"/>
      <c r="AI411" s="277"/>
      <c r="AJ411" s="277"/>
      <c r="AK411" s="277"/>
      <c r="AL411" s="277"/>
      <c r="AM411" s="277"/>
      <c r="AN411" s="277"/>
      <c r="AO411" s="277"/>
      <c r="AP411" s="277"/>
      <c r="AQ411" s="277"/>
      <c r="AR411" s="277"/>
      <c r="AS411" s="277"/>
      <c r="AT411" s="277"/>
      <c r="AU411" s="277"/>
      <c r="AV411" s="277"/>
      <c r="AW411" s="277"/>
      <c r="AX411" s="277"/>
      <c r="AY411" s="277"/>
    </row>
    <row r="412" spans="15:51" ht="16.5" customHeight="1" x14ac:dyDescent="0.55000000000000004">
      <c r="O412" s="285"/>
      <c r="P412" s="285">
        <v>3</v>
      </c>
      <c r="Q412" s="284">
        <f t="shared" si="33"/>
        <v>112.49332960526446</v>
      </c>
      <c r="R412" s="277"/>
      <c r="S412" s="277"/>
      <c r="T412" s="277"/>
      <c r="U412" s="277"/>
      <c r="V412" s="277"/>
      <c r="W412" s="277"/>
      <c r="X412" s="277"/>
      <c r="Y412" s="277"/>
      <c r="Z412" s="277"/>
      <c r="AA412" s="277"/>
      <c r="AB412" s="277"/>
      <c r="AC412" s="277"/>
      <c r="AD412" s="277"/>
      <c r="AE412" s="277"/>
      <c r="AF412" s="277"/>
      <c r="AG412" s="277"/>
      <c r="AH412" s="277"/>
      <c r="AI412" s="277"/>
      <c r="AJ412" s="277"/>
      <c r="AK412" s="277"/>
      <c r="AL412" s="277"/>
      <c r="AM412" s="277"/>
      <c r="AN412" s="277"/>
      <c r="AO412" s="277"/>
      <c r="AP412" s="277"/>
      <c r="AQ412" s="277"/>
      <c r="AR412" s="277"/>
      <c r="AS412" s="277"/>
      <c r="AT412" s="277"/>
      <c r="AU412" s="277"/>
      <c r="AV412" s="277"/>
      <c r="AW412" s="277"/>
      <c r="AX412" s="277"/>
      <c r="AY412" s="277"/>
    </row>
    <row r="413" spans="15:51" ht="16.5" customHeight="1" x14ac:dyDescent="0.55000000000000004">
      <c r="O413" s="285"/>
      <c r="P413" s="285">
        <v>4</v>
      </c>
      <c r="Q413" s="284">
        <f t="shared" si="33"/>
        <v>93.789807567356377</v>
      </c>
      <c r="R413" s="277"/>
      <c r="S413" s="277"/>
      <c r="T413" s="277"/>
      <c r="U413" s="277"/>
      <c r="V413" s="277"/>
      <c r="W413" s="277"/>
      <c r="X413" s="277"/>
      <c r="Y413" s="277"/>
      <c r="Z413" s="277"/>
      <c r="AA413" s="277"/>
      <c r="AB413" s="277"/>
      <c r="AC413" s="277"/>
      <c r="AD413" s="277"/>
      <c r="AE413" s="277"/>
      <c r="AF413" s="277"/>
      <c r="AG413" s="277"/>
      <c r="AH413" s="277"/>
      <c r="AI413" s="277"/>
      <c r="AJ413" s="277"/>
      <c r="AK413" s="277"/>
      <c r="AL413" s="277"/>
      <c r="AM413" s="277"/>
      <c r="AN413" s="277"/>
      <c r="AO413" s="277"/>
      <c r="AP413" s="277"/>
      <c r="AQ413" s="277"/>
      <c r="AR413" s="277"/>
      <c r="AS413" s="277"/>
      <c r="AT413" s="277"/>
      <c r="AU413" s="277"/>
      <c r="AV413" s="277"/>
      <c r="AW413" s="277"/>
      <c r="AX413" s="277"/>
      <c r="AY413" s="277"/>
    </row>
    <row r="414" spans="15:51" ht="16.5" customHeight="1" x14ac:dyDescent="0.55000000000000004">
      <c r="O414" s="285"/>
      <c r="P414" s="285">
        <v>5</v>
      </c>
      <c r="Q414" s="284">
        <f t="shared" si="33"/>
        <v>79.908888040403497</v>
      </c>
      <c r="R414" s="277"/>
      <c r="S414" s="277"/>
      <c r="T414" s="277"/>
      <c r="U414" s="277"/>
      <c r="V414" s="277"/>
      <c r="W414" s="277"/>
      <c r="X414" s="277"/>
      <c r="Y414" s="277"/>
      <c r="Z414" s="277"/>
      <c r="AA414" s="277"/>
      <c r="AB414" s="277"/>
      <c r="AC414" s="277"/>
      <c r="AD414" s="277"/>
      <c r="AE414" s="277"/>
      <c r="AF414" s="277"/>
      <c r="AG414" s="277"/>
      <c r="AH414" s="277"/>
      <c r="AI414" s="277"/>
      <c r="AJ414" s="277"/>
      <c r="AK414" s="277"/>
      <c r="AL414" s="277"/>
      <c r="AM414" s="277"/>
      <c r="AN414" s="277"/>
      <c r="AO414" s="277"/>
      <c r="AP414" s="277"/>
      <c r="AQ414" s="277"/>
      <c r="AR414" s="277"/>
      <c r="AS414" s="277"/>
      <c r="AT414" s="277"/>
      <c r="AU414" s="277"/>
      <c r="AV414" s="277"/>
      <c r="AW414" s="277"/>
      <c r="AX414" s="277"/>
      <c r="AY414" s="277"/>
    </row>
    <row r="415" spans="15:51" ht="16.5" customHeight="1" x14ac:dyDescent="0.55000000000000004">
      <c r="O415" s="285"/>
      <c r="P415" s="285">
        <v>6</v>
      </c>
      <c r="Q415" s="284">
        <f t="shared" si="33"/>
        <v>102.99041606830947</v>
      </c>
      <c r="R415" s="277"/>
      <c r="S415" s="277"/>
      <c r="T415" s="277"/>
      <c r="U415" s="277"/>
      <c r="V415" s="277"/>
      <c r="W415" s="277"/>
      <c r="X415" s="277"/>
      <c r="Y415" s="277"/>
      <c r="Z415" s="277"/>
      <c r="AA415" s="277"/>
      <c r="AB415" s="277"/>
      <c r="AC415" s="277"/>
      <c r="AD415" s="277"/>
      <c r="AE415" s="277"/>
      <c r="AF415" s="277"/>
      <c r="AG415" s="277"/>
      <c r="AH415" s="277"/>
      <c r="AI415" s="277"/>
      <c r="AJ415" s="277"/>
      <c r="AK415" s="277"/>
      <c r="AL415" s="277"/>
      <c r="AM415" s="277"/>
      <c r="AN415" s="277"/>
      <c r="AO415" s="277"/>
      <c r="AP415" s="277"/>
      <c r="AQ415" s="277"/>
      <c r="AR415" s="277"/>
      <c r="AS415" s="277"/>
      <c r="AT415" s="277"/>
      <c r="AU415" s="277"/>
      <c r="AV415" s="277"/>
      <c r="AW415" s="277"/>
      <c r="AX415" s="277"/>
      <c r="AY415" s="277"/>
    </row>
    <row r="416" spans="15:51" ht="16.5" customHeight="1" x14ac:dyDescent="0.55000000000000004">
      <c r="O416" s="285"/>
      <c r="P416" s="285">
        <v>7</v>
      </c>
      <c r="Q416" s="284">
        <f t="shared" si="33"/>
        <v>107.6368168263614</v>
      </c>
      <c r="R416" s="277"/>
      <c r="S416" s="277"/>
      <c r="T416" s="277"/>
      <c r="U416" s="277"/>
      <c r="V416" s="277"/>
      <c r="W416" s="277"/>
      <c r="X416" s="277"/>
      <c r="Y416" s="277"/>
      <c r="Z416" s="277"/>
      <c r="AA416" s="277"/>
      <c r="AB416" s="277"/>
      <c r="AC416" s="277"/>
      <c r="AD416" s="277"/>
      <c r="AE416" s="277"/>
      <c r="AF416" s="277"/>
      <c r="AG416" s="277"/>
      <c r="AH416" s="277"/>
      <c r="AI416" s="277"/>
      <c r="AJ416" s="277"/>
      <c r="AK416" s="277"/>
      <c r="AL416" s="277"/>
      <c r="AM416" s="277"/>
      <c r="AN416" s="277"/>
      <c r="AO416" s="277"/>
      <c r="AP416" s="277"/>
      <c r="AQ416" s="277"/>
      <c r="AR416" s="277"/>
      <c r="AS416" s="277"/>
      <c r="AT416" s="277"/>
      <c r="AU416" s="277"/>
      <c r="AV416" s="277"/>
      <c r="AW416" s="277"/>
      <c r="AX416" s="277"/>
      <c r="AY416" s="277"/>
    </row>
    <row r="417" spans="15:51" ht="16.5" customHeight="1" x14ac:dyDescent="0.55000000000000004">
      <c r="O417" s="285"/>
      <c r="P417" s="285">
        <v>8</v>
      </c>
      <c r="Q417" s="284">
        <f t="shared" si="33"/>
        <v>83.225989885450232</v>
      </c>
      <c r="R417" s="277"/>
      <c r="S417" s="277"/>
      <c r="T417" s="277"/>
      <c r="U417" s="277"/>
      <c r="V417" s="277"/>
      <c r="W417" s="277"/>
      <c r="X417" s="277"/>
      <c r="Y417" s="277"/>
      <c r="Z417" s="277"/>
      <c r="AA417" s="277"/>
      <c r="AB417" s="277"/>
      <c r="AC417" s="277"/>
      <c r="AD417" s="277"/>
      <c r="AE417" s="277"/>
      <c r="AF417" s="277"/>
      <c r="AG417" s="277"/>
      <c r="AH417" s="277"/>
      <c r="AI417" s="277"/>
      <c r="AJ417" s="277"/>
      <c r="AK417" s="277"/>
      <c r="AL417" s="277"/>
      <c r="AM417" s="277"/>
      <c r="AN417" s="277"/>
      <c r="AO417" s="277"/>
      <c r="AP417" s="277"/>
      <c r="AQ417" s="277"/>
      <c r="AR417" s="277"/>
      <c r="AS417" s="277"/>
      <c r="AT417" s="277"/>
      <c r="AU417" s="277"/>
      <c r="AV417" s="277"/>
      <c r="AW417" s="277"/>
      <c r="AX417" s="277"/>
      <c r="AY417" s="277"/>
    </row>
    <row r="418" spans="15:51" ht="16.5" customHeight="1" x14ac:dyDescent="0.55000000000000004">
      <c r="O418" s="285"/>
      <c r="P418" s="285">
        <v>9</v>
      </c>
      <c r="Q418" s="284">
        <f t="shared" si="33"/>
        <v>106.47205249926388</v>
      </c>
      <c r="R418" s="277"/>
      <c r="S418" s="277"/>
      <c r="T418" s="277"/>
      <c r="U418" s="277"/>
      <c r="V418" s="277"/>
      <c r="W418" s="277"/>
      <c r="X418" s="277"/>
      <c r="Y418" s="277"/>
      <c r="Z418" s="277"/>
      <c r="AA418" s="277"/>
      <c r="AB418" s="277"/>
      <c r="AC418" s="277"/>
      <c r="AD418" s="277"/>
      <c r="AE418" s="277"/>
      <c r="AF418" s="277"/>
      <c r="AG418" s="277"/>
      <c r="AH418" s="277"/>
      <c r="AI418" s="277"/>
      <c r="AJ418" s="277"/>
      <c r="AK418" s="277"/>
      <c r="AL418" s="277"/>
      <c r="AM418" s="277"/>
      <c r="AN418" s="277"/>
      <c r="AO418" s="277"/>
      <c r="AP418" s="277"/>
      <c r="AQ418" s="277"/>
      <c r="AR418" s="277"/>
      <c r="AS418" s="277"/>
      <c r="AT418" s="277"/>
      <c r="AU418" s="277"/>
      <c r="AV418" s="277"/>
      <c r="AW418" s="277"/>
      <c r="AX418" s="277"/>
      <c r="AY418" s="277"/>
    </row>
    <row r="419" spans="15:51" ht="16.5" customHeight="1" x14ac:dyDescent="0.55000000000000004">
      <c r="O419" s="285"/>
      <c r="P419" s="285">
        <v>10</v>
      </c>
      <c r="Q419" s="284">
        <f t="shared" si="33"/>
        <v>107.7032036176481</v>
      </c>
      <c r="R419" s="277"/>
      <c r="S419" s="277"/>
      <c r="T419" s="277"/>
      <c r="U419" s="277"/>
      <c r="V419" s="277"/>
      <c r="W419" s="277"/>
      <c r="X419" s="277"/>
      <c r="Y419" s="277"/>
      <c r="Z419" s="277"/>
      <c r="AA419" s="277"/>
      <c r="AB419" s="277"/>
      <c r="AC419" s="277"/>
      <c r="AD419" s="277"/>
      <c r="AE419" s="277"/>
      <c r="AF419" s="277"/>
      <c r="AG419" s="277"/>
      <c r="AH419" s="277"/>
      <c r="AI419" s="277"/>
      <c r="AJ419" s="277"/>
      <c r="AK419" s="277"/>
      <c r="AL419" s="277"/>
      <c r="AM419" s="277"/>
      <c r="AN419" s="277"/>
      <c r="AO419" s="277"/>
      <c r="AP419" s="277"/>
      <c r="AQ419" s="277"/>
      <c r="AR419" s="277"/>
      <c r="AS419" s="277"/>
      <c r="AT419" s="277"/>
      <c r="AU419" s="277"/>
      <c r="AV419" s="277"/>
      <c r="AW419" s="277"/>
      <c r="AX419" s="277"/>
      <c r="AY419" s="277"/>
    </row>
    <row r="420" spans="15:51" ht="16.5" customHeight="1" x14ac:dyDescent="0.55000000000000004">
      <c r="O420" s="285"/>
      <c r="P420" s="285">
        <v>11</v>
      </c>
      <c r="Q420" s="284">
        <f t="shared" si="33"/>
        <v>110.40250112443407</v>
      </c>
      <c r="R420" s="277"/>
      <c r="S420" s="277"/>
      <c r="T420" s="277"/>
      <c r="U420" s="277"/>
      <c r="V420" s="277"/>
      <c r="W420" s="277"/>
      <c r="X420" s="277"/>
      <c r="Y420" s="277"/>
      <c r="Z420" s="277"/>
      <c r="AA420" s="277"/>
      <c r="AB420" s="277"/>
      <c r="AC420" s="277"/>
      <c r="AD420" s="277"/>
      <c r="AE420" s="277"/>
      <c r="AF420" s="277"/>
      <c r="AG420" s="277"/>
      <c r="AH420" s="277"/>
      <c r="AI420" s="277"/>
      <c r="AJ420" s="277"/>
      <c r="AK420" s="277"/>
      <c r="AL420" s="277"/>
      <c r="AM420" s="277"/>
      <c r="AN420" s="277"/>
      <c r="AO420" s="277"/>
      <c r="AP420" s="277"/>
      <c r="AQ420" s="277"/>
      <c r="AR420" s="277"/>
      <c r="AS420" s="277"/>
      <c r="AT420" s="277"/>
      <c r="AU420" s="277"/>
      <c r="AV420" s="277"/>
      <c r="AW420" s="277"/>
      <c r="AX420" s="277"/>
      <c r="AY420" s="277"/>
    </row>
    <row r="421" spans="15:51" ht="16.5" customHeight="1" thickBot="1" x14ac:dyDescent="0.6">
      <c r="O421" s="286"/>
      <c r="P421" s="286">
        <v>12</v>
      </c>
      <c r="Q421" s="287">
        <f t="shared" si="33"/>
        <v>99.8355688798665</v>
      </c>
      <c r="R421" s="277"/>
      <c r="S421" s="277"/>
      <c r="T421" s="277"/>
      <c r="U421" s="277"/>
      <c r="V421" s="277"/>
      <c r="W421" s="277"/>
      <c r="X421" s="277"/>
      <c r="Y421" s="277"/>
      <c r="Z421" s="277"/>
      <c r="AA421" s="277"/>
      <c r="AB421" s="277"/>
      <c r="AC421" s="277"/>
      <c r="AD421" s="277"/>
      <c r="AE421" s="277"/>
      <c r="AF421" s="277"/>
      <c r="AG421" s="277"/>
      <c r="AH421" s="277"/>
      <c r="AI421" s="277"/>
      <c r="AJ421" s="277"/>
      <c r="AK421" s="277"/>
      <c r="AL421" s="277"/>
      <c r="AM421" s="277"/>
      <c r="AN421" s="277"/>
      <c r="AO421" s="277"/>
      <c r="AP421" s="277"/>
      <c r="AQ421" s="277"/>
      <c r="AR421" s="277"/>
      <c r="AS421" s="277"/>
      <c r="AT421" s="277"/>
      <c r="AU421" s="277"/>
      <c r="AV421" s="277"/>
      <c r="AW421" s="277"/>
      <c r="AX421" s="277"/>
      <c r="AY421" s="277"/>
    </row>
    <row r="422" spans="15:51" ht="16.5" customHeight="1" x14ac:dyDescent="0.55000000000000004">
      <c r="Q422" s="277"/>
      <c r="R422" s="277"/>
      <c r="S422" s="277"/>
      <c r="T422" s="277"/>
      <c r="U422" s="277"/>
      <c r="V422" s="277"/>
      <c r="W422" s="277"/>
      <c r="X422" s="277"/>
      <c r="Y422" s="277"/>
      <c r="Z422" s="277"/>
      <c r="AA422" s="277"/>
      <c r="AB422" s="277"/>
      <c r="AC422" s="277"/>
      <c r="AD422" s="277"/>
      <c r="AE422" s="277"/>
      <c r="AF422" s="277"/>
      <c r="AG422" s="277"/>
      <c r="AH422" s="277"/>
      <c r="AI422" s="277"/>
      <c r="AJ422" s="277"/>
      <c r="AK422" s="277"/>
      <c r="AL422" s="277"/>
      <c r="AM422" s="277"/>
      <c r="AN422" s="277"/>
      <c r="AO422" s="277"/>
      <c r="AP422" s="277"/>
      <c r="AQ422" s="277"/>
      <c r="AR422" s="277"/>
      <c r="AS422" s="277"/>
      <c r="AT422" s="277"/>
      <c r="AU422" s="277"/>
      <c r="AV422" s="277"/>
      <c r="AW422" s="277"/>
      <c r="AX422" s="277"/>
      <c r="AY422" s="277"/>
    </row>
  </sheetData>
  <phoneticPr fontId="3"/>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6AE85-B712-4DE6-9EB6-70784D68273B}">
  <sheetPr>
    <tabColor theme="5" tint="0.79998168889431442"/>
  </sheetPr>
  <dimension ref="A1:BR107"/>
  <sheetViews>
    <sheetView zoomScaleNormal="100" workbookViewId="0">
      <selection activeCell="P33" sqref="P33"/>
    </sheetView>
  </sheetViews>
  <sheetFormatPr defaultRowHeight="13.5" x14ac:dyDescent="0.55000000000000004"/>
  <cols>
    <col min="1" max="1" width="5.33203125" style="37" customWidth="1"/>
    <col min="2" max="2" width="7" style="58" customWidth="1"/>
    <col min="3" max="14" width="6.4140625" style="37" customWidth="1"/>
    <col min="15" max="15" width="3.9140625" style="59" customWidth="1"/>
    <col min="16" max="16" width="3.5" style="59" customWidth="1"/>
    <col min="17" max="28" width="6.33203125" style="37" customWidth="1"/>
    <col min="29" max="29" width="3.5" style="59" customWidth="1"/>
    <col min="30" max="41" width="6.58203125" style="37" customWidth="1"/>
    <col min="42" max="42" width="2.75" style="37" customWidth="1"/>
    <col min="43" max="54" width="6.6640625" style="37" customWidth="1"/>
    <col min="55" max="55" width="8.5" style="37" customWidth="1"/>
    <col min="56" max="56" width="10.4140625" style="295" bestFit="1" customWidth="1"/>
    <col min="57" max="57" width="2.08203125" style="37" customWidth="1"/>
    <col min="58" max="69" width="7.1640625" style="37" customWidth="1"/>
    <col min="70" max="70" width="8.83203125" style="37" bestFit="1" customWidth="1"/>
    <col min="71" max="16384" width="8.6640625" style="37"/>
  </cols>
  <sheetData>
    <row r="1" spans="1:70" ht="30" customHeight="1" x14ac:dyDescent="0.55000000000000004">
      <c r="A1" s="57" t="s">
        <v>44</v>
      </c>
    </row>
    <row r="3" spans="1:70" s="60" customFormat="1" ht="29" customHeight="1" thickBot="1" x14ac:dyDescent="0.45">
      <c r="C3" s="60" t="s">
        <v>30</v>
      </c>
      <c r="D3" s="318"/>
      <c r="E3" s="318"/>
      <c r="F3" s="318"/>
      <c r="G3" s="318"/>
      <c r="H3" s="318"/>
      <c r="I3" s="318"/>
      <c r="J3" s="318"/>
      <c r="K3" s="318"/>
      <c r="L3" s="318"/>
      <c r="M3" s="318"/>
      <c r="N3" s="318"/>
      <c r="O3" s="319"/>
      <c r="P3" s="80"/>
      <c r="Q3" s="60" t="s">
        <v>54</v>
      </c>
      <c r="AC3" s="80"/>
      <c r="AD3" s="60" t="s">
        <v>55</v>
      </c>
      <c r="AQ3" s="60" t="s">
        <v>56</v>
      </c>
      <c r="BD3" s="320"/>
      <c r="BF3" s="60" t="s">
        <v>55</v>
      </c>
    </row>
    <row r="4" spans="1:70" ht="27" customHeight="1" thickBot="1" x14ac:dyDescent="0.6">
      <c r="A4" s="296"/>
      <c r="B4" s="42"/>
      <c r="C4" s="41">
        <v>1</v>
      </c>
      <c r="D4" s="41">
        <v>2</v>
      </c>
      <c r="E4" s="41">
        <v>3</v>
      </c>
      <c r="F4" s="41">
        <v>4</v>
      </c>
      <c r="G4" s="41">
        <v>5</v>
      </c>
      <c r="H4" s="41">
        <v>6</v>
      </c>
      <c r="I4" s="41">
        <v>7</v>
      </c>
      <c r="J4" s="41">
        <v>8</v>
      </c>
      <c r="K4" s="41">
        <v>9</v>
      </c>
      <c r="L4" s="41">
        <v>10</v>
      </c>
      <c r="M4" s="41">
        <v>11</v>
      </c>
      <c r="N4" s="42">
        <v>12</v>
      </c>
      <c r="Q4" s="40">
        <v>1</v>
      </c>
      <c r="R4" s="41">
        <v>2</v>
      </c>
      <c r="S4" s="41">
        <v>3</v>
      </c>
      <c r="T4" s="41">
        <v>4</v>
      </c>
      <c r="U4" s="41">
        <v>5</v>
      </c>
      <c r="V4" s="41">
        <v>6</v>
      </c>
      <c r="W4" s="41">
        <v>7</v>
      </c>
      <c r="X4" s="41">
        <v>8</v>
      </c>
      <c r="Y4" s="41">
        <v>9</v>
      </c>
      <c r="Z4" s="41">
        <v>10</v>
      </c>
      <c r="AA4" s="41">
        <v>11</v>
      </c>
      <c r="AB4" s="42">
        <v>12</v>
      </c>
      <c r="AD4" s="40">
        <v>1</v>
      </c>
      <c r="AE4" s="41">
        <v>2</v>
      </c>
      <c r="AF4" s="41">
        <v>3</v>
      </c>
      <c r="AG4" s="41">
        <v>4</v>
      </c>
      <c r="AH4" s="41">
        <v>5</v>
      </c>
      <c r="AI4" s="41">
        <v>6</v>
      </c>
      <c r="AJ4" s="41">
        <v>7</v>
      </c>
      <c r="AK4" s="41">
        <v>8</v>
      </c>
      <c r="AL4" s="41">
        <v>9</v>
      </c>
      <c r="AM4" s="41">
        <v>10</v>
      </c>
      <c r="AN4" s="41">
        <v>11</v>
      </c>
      <c r="AO4" s="42">
        <v>12</v>
      </c>
      <c r="AQ4" s="40">
        <v>1</v>
      </c>
      <c r="AR4" s="41">
        <v>2</v>
      </c>
      <c r="AS4" s="41">
        <v>3</v>
      </c>
      <c r="AT4" s="41">
        <v>4</v>
      </c>
      <c r="AU4" s="41">
        <v>5</v>
      </c>
      <c r="AV4" s="41">
        <v>6</v>
      </c>
      <c r="AW4" s="41">
        <v>7</v>
      </c>
      <c r="AX4" s="41">
        <v>8</v>
      </c>
      <c r="AY4" s="41">
        <v>9</v>
      </c>
      <c r="AZ4" s="41">
        <v>10</v>
      </c>
      <c r="BA4" s="41">
        <v>11</v>
      </c>
      <c r="BB4" s="42">
        <v>12</v>
      </c>
      <c r="BC4" s="297"/>
      <c r="BD4" s="298"/>
      <c r="BF4" s="40">
        <v>1</v>
      </c>
      <c r="BG4" s="41">
        <v>2</v>
      </c>
      <c r="BH4" s="41">
        <v>3</v>
      </c>
      <c r="BI4" s="41">
        <v>4</v>
      </c>
      <c r="BJ4" s="41">
        <v>5</v>
      </c>
      <c r="BK4" s="41">
        <v>6</v>
      </c>
      <c r="BL4" s="41">
        <v>7</v>
      </c>
      <c r="BM4" s="41">
        <v>8</v>
      </c>
      <c r="BN4" s="41">
        <v>9</v>
      </c>
      <c r="BO4" s="41">
        <v>10</v>
      </c>
      <c r="BP4" s="41">
        <v>11</v>
      </c>
      <c r="BQ4" s="42">
        <v>12</v>
      </c>
      <c r="BR4" s="299"/>
    </row>
    <row r="5" spans="1:70" x14ac:dyDescent="0.55000000000000004">
      <c r="A5" s="300"/>
      <c r="B5" s="106">
        <v>1978</v>
      </c>
      <c r="C5" s="278">
        <v>48.4</v>
      </c>
      <c r="D5" s="278">
        <v>49.9</v>
      </c>
      <c r="E5" s="278">
        <v>60.2</v>
      </c>
      <c r="F5" s="278">
        <v>54.7</v>
      </c>
      <c r="G5" s="278">
        <v>56</v>
      </c>
      <c r="H5" s="278">
        <v>59.2</v>
      </c>
      <c r="I5" s="278">
        <v>55.8</v>
      </c>
      <c r="J5" s="278">
        <v>45.9</v>
      </c>
      <c r="K5" s="278">
        <v>57.5</v>
      </c>
      <c r="L5" s="278">
        <v>58.5</v>
      </c>
      <c r="M5" s="278">
        <v>59.2</v>
      </c>
      <c r="N5" s="279">
        <v>54.1</v>
      </c>
      <c r="O5" s="278"/>
      <c r="P5" s="278"/>
      <c r="Q5" s="301"/>
      <c r="R5" s="278"/>
      <c r="S5" s="278"/>
      <c r="T5" s="278"/>
      <c r="U5" s="278"/>
      <c r="V5" s="278"/>
      <c r="W5" s="278">
        <v>55.016666666666673</v>
      </c>
      <c r="X5" s="278">
        <v>55.26250000000001</v>
      </c>
      <c r="Y5" s="278">
        <v>55.375</v>
      </c>
      <c r="Z5" s="278">
        <v>55.383333333333333</v>
      </c>
      <c r="AA5" s="278">
        <v>55.6875</v>
      </c>
      <c r="AB5" s="279">
        <v>56.029166666666669</v>
      </c>
      <c r="AD5" s="302"/>
      <c r="AE5" s="303"/>
      <c r="AF5" s="303"/>
      <c r="AG5" s="303"/>
      <c r="AH5" s="303"/>
      <c r="AI5" s="303"/>
      <c r="AJ5" s="303">
        <f t="shared" ref="AJ5:AO5" si="0">+I5/W5*100</f>
        <v>101.42381096637381</v>
      </c>
      <c r="AK5" s="303">
        <f t="shared" si="0"/>
        <v>83.058131644424321</v>
      </c>
      <c r="AL5" s="303">
        <f t="shared" si="0"/>
        <v>103.83747178329573</v>
      </c>
      <c r="AM5" s="303">
        <f t="shared" si="0"/>
        <v>105.62744507974722</v>
      </c>
      <c r="AN5" s="303">
        <f t="shared" si="0"/>
        <v>106.30751964085299</v>
      </c>
      <c r="AO5" s="304">
        <f t="shared" si="0"/>
        <v>96.556852829627431</v>
      </c>
      <c r="AQ5" s="300"/>
      <c r="AR5" s="59"/>
      <c r="AS5" s="59"/>
      <c r="AT5" s="59"/>
      <c r="AU5" s="59"/>
      <c r="AV5" s="59"/>
      <c r="AW5" s="59"/>
      <c r="AX5" s="59"/>
      <c r="AY5" s="59"/>
      <c r="AZ5" s="59"/>
      <c r="BA5" s="59"/>
      <c r="BB5" s="104"/>
      <c r="BC5" s="59"/>
      <c r="BD5" s="305"/>
      <c r="BF5" s="300"/>
      <c r="BG5" s="59"/>
      <c r="BH5" s="59"/>
      <c r="BI5" s="59"/>
      <c r="BJ5" s="59"/>
      <c r="BK5" s="59"/>
      <c r="BL5" s="59"/>
      <c r="BM5" s="59"/>
      <c r="BN5" s="59"/>
      <c r="BO5" s="59"/>
      <c r="BP5" s="59"/>
      <c r="BQ5" s="104"/>
      <c r="BR5" s="104"/>
    </row>
    <row r="6" spans="1:70" x14ac:dyDescent="0.55000000000000004">
      <c r="A6" s="300">
        <v>12</v>
      </c>
      <c r="B6" s="106">
        <v>1979</v>
      </c>
      <c r="C6" s="278">
        <v>50</v>
      </c>
      <c r="D6" s="278">
        <v>54.2</v>
      </c>
      <c r="E6" s="278">
        <v>58.6</v>
      </c>
      <c r="F6" s="278">
        <v>56.5</v>
      </c>
      <c r="G6" s="278">
        <v>61.5</v>
      </c>
      <c r="H6" s="278">
        <v>61.9</v>
      </c>
      <c r="I6" s="278">
        <v>62</v>
      </c>
      <c r="J6" s="278">
        <v>49.9</v>
      </c>
      <c r="K6" s="278">
        <v>59.4</v>
      </c>
      <c r="L6" s="278">
        <v>67.7</v>
      </c>
      <c r="M6" s="278">
        <v>67.3</v>
      </c>
      <c r="N6" s="279">
        <v>62</v>
      </c>
      <c r="O6" s="278"/>
      <c r="P6" s="278"/>
      <c r="Q6" s="301">
        <v>56.4</v>
      </c>
      <c r="R6" s="278">
        <v>56.82500000000001</v>
      </c>
      <c r="S6" s="278">
        <v>57.070833333333333</v>
      </c>
      <c r="T6" s="278">
        <v>57.533333333333331</v>
      </c>
      <c r="U6" s="278">
        <v>58.254166666666663</v>
      </c>
      <c r="V6" s="278">
        <v>58.920833333333327</v>
      </c>
      <c r="W6" s="278">
        <v>59.533333333333324</v>
      </c>
      <c r="X6" s="278">
        <v>60.337499999999999</v>
      </c>
      <c r="Y6" s="278">
        <v>61.225000000000001</v>
      </c>
      <c r="Z6" s="278">
        <v>62.183333333333337</v>
      </c>
      <c r="AA6" s="278">
        <v>62.983333333333341</v>
      </c>
      <c r="AB6" s="279">
        <v>63.587500000000013</v>
      </c>
      <c r="AD6" s="302">
        <f t="shared" ref="AD6:AD51" si="1">+C6/Q6*100</f>
        <v>88.652482269503551</v>
      </c>
      <c r="AE6" s="303">
        <f t="shared" ref="AE6:AE51" si="2">+D6/R6*100</f>
        <v>95.380554333479978</v>
      </c>
      <c r="AF6" s="303">
        <f t="shared" ref="AF6:AF51" si="3">+E6/S6*100</f>
        <v>102.67941885084326</v>
      </c>
      <c r="AG6" s="303">
        <f t="shared" ref="AG6:AG51" si="4">+F6/T6*100</f>
        <v>98.203939745075317</v>
      </c>
      <c r="AH6" s="303">
        <f t="shared" ref="AH6:AH51" si="5">+G6/U6*100</f>
        <v>105.5718475073314</v>
      </c>
      <c r="AI6" s="303">
        <f t="shared" ref="AI6:AI51" si="6">+H6/V6*100</f>
        <v>105.05621950357119</v>
      </c>
      <c r="AJ6" s="303">
        <f t="shared" ref="AJ6:AJ51" si="7">+I6/W6*100</f>
        <v>104.14333706606944</v>
      </c>
      <c r="AK6" s="303">
        <f t="shared" ref="AK6:AK51" si="8">+J6/X6*100</f>
        <v>82.701470892894136</v>
      </c>
      <c r="AL6" s="303">
        <f t="shared" ref="AL6:AL51" si="9">+K6/Y6*100</f>
        <v>97.019191506737428</v>
      </c>
      <c r="AM6" s="303">
        <f t="shared" ref="AM6:AM51" si="10">+L6/Z6*100</f>
        <v>108.87161618868934</v>
      </c>
      <c r="AN6" s="303">
        <f t="shared" ref="AN6:AN51" si="11">+M6/AA6*100</f>
        <v>106.85366499073827</v>
      </c>
      <c r="AO6" s="304">
        <f t="shared" ref="AO6:AO50" si="12">+N6/AB6*100</f>
        <v>97.50344014153724</v>
      </c>
      <c r="AQ6" s="300"/>
      <c r="AR6" s="59"/>
      <c r="AS6" s="59"/>
      <c r="AT6" s="59"/>
      <c r="AU6" s="59"/>
      <c r="AV6" s="59"/>
      <c r="AW6" s="59"/>
      <c r="AX6" s="59"/>
      <c r="AY6" s="59"/>
      <c r="AZ6" s="59"/>
      <c r="BA6" s="59"/>
      <c r="BB6" s="104"/>
      <c r="BC6" s="59"/>
      <c r="BD6" s="305"/>
      <c r="BF6" s="300"/>
      <c r="BG6" s="59"/>
      <c r="BH6" s="59"/>
      <c r="BI6" s="59"/>
      <c r="BJ6" s="59"/>
      <c r="BK6" s="59"/>
      <c r="BL6" s="59"/>
      <c r="BM6" s="59"/>
      <c r="BN6" s="59"/>
      <c r="BO6" s="59"/>
      <c r="BP6" s="59"/>
      <c r="BQ6" s="104"/>
      <c r="BR6" s="104"/>
    </row>
    <row r="7" spans="1:70" x14ac:dyDescent="0.55000000000000004">
      <c r="A7" s="300">
        <v>11</v>
      </c>
      <c r="B7" s="106">
        <v>1980</v>
      </c>
      <c r="C7" s="278">
        <v>56.8</v>
      </c>
      <c r="D7" s="278">
        <v>66.7</v>
      </c>
      <c r="E7" s="278">
        <v>67.400000000000006</v>
      </c>
      <c r="F7" s="278">
        <v>70.7</v>
      </c>
      <c r="G7" s="278">
        <v>66.5</v>
      </c>
      <c r="H7" s="278">
        <v>71.400000000000006</v>
      </c>
      <c r="I7" s="278">
        <v>76</v>
      </c>
      <c r="J7" s="278">
        <v>51.6</v>
      </c>
      <c r="K7" s="278">
        <v>74.099999999999994</v>
      </c>
      <c r="L7" s="278">
        <v>73.400000000000006</v>
      </c>
      <c r="M7" s="278">
        <v>64.8</v>
      </c>
      <c r="N7" s="279">
        <v>67.5</v>
      </c>
      <c r="O7" s="278"/>
      <c r="P7" s="278"/>
      <c r="Q7" s="301">
        <v>64.566666666666677</v>
      </c>
      <c r="R7" s="278">
        <v>65.220833333333331</v>
      </c>
      <c r="S7" s="278">
        <v>65.904166666666654</v>
      </c>
      <c r="T7" s="278">
        <v>66.754166666666677</v>
      </c>
      <c r="U7" s="278">
        <v>66.887500000000003</v>
      </c>
      <c r="V7" s="278">
        <v>67.012500000000003</v>
      </c>
      <c r="W7" s="278">
        <v>67.454166666666666</v>
      </c>
      <c r="X7" s="278">
        <v>67.55416666666666</v>
      </c>
      <c r="Y7" s="278">
        <v>67.595833333333331</v>
      </c>
      <c r="Z7" s="278">
        <v>67.816666666666663</v>
      </c>
      <c r="AA7" s="278">
        <v>67.850000000000009</v>
      </c>
      <c r="AB7" s="279">
        <v>67.875</v>
      </c>
      <c r="AD7" s="302">
        <f t="shared" si="1"/>
        <v>87.971089313371181</v>
      </c>
      <c r="AE7" s="303">
        <f t="shared" si="2"/>
        <v>102.26793585894079</v>
      </c>
      <c r="AF7" s="303">
        <f t="shared" si="3"/>
        <v>102.26970980590507</v>
      </c>
      <c r="AG7" s="303">
        <f t="shared" si="4"/>
        <v>105.91099182323201</v>
      </c>
      <c r="AH7" s="303">
        <f t="shared" si="5"/>
        <v>99.420669033825448</v>
      </c>
      <c r="AI7" s="303">
        <f t="shared" si="6"/>
        <v>106.54728595411305</v>
      </c>
      <c r="AJ7" s="303">
        <f t="shared" si="7"/>
        <v>112.66909629995676</v>
      </c>
      <c r="AK7" s="303">
        <f t="shared" si="8"/>
        <v>76.383149324616056</v>
      </c>
      <c r="AL7" s="303">
        <f t="shared" si="9"/>
        <v>109.62214140417925</v>
      </c>
      <c r="AM7" s="303">
        <f t="shared" si="10"/>
        <v>108.23298107643157</v>
      </c>
      <c r="AN7" s="303">
        <f t="shared" si="11"/>
        <v>95.504789977892386</v>
      </c>
      <c r="AO7" s="304">
        <f t="shared" si="12"/>
        <v>99.447513812154696</v>
      </c>
      <c r="AQ7" s="300"/>
      <c r="AR7" s="59"/>
      <c r="AS7" s="59"/>
      <c r="AT7" s="59"/>
      <c r="AU7" s="59"/>
      <c r="AV7" s="59"/>
      <c r="AW7" s="59"/>
      <c r="AX7" s="59"/>
      <c r="AY7" s="59"/>
      <c r="AZ7" s="59"/>
      <c r="BA7" s="59"/>
      <c r="BB7" s="104"/>
      <c r="BC7" s="59"/>
      <c r="BD7" s="305"/>
      <c r="BF7" s="300"/>
      <c r="BG7" s="59"/>
      <c r="BH7" s="59"/>
      <c r="BI7" s="59"/>
      <c r="BJ7" s="59"/>
      <c r="BK7" s="59"/>
      <c r="BL7" s="59"/>
      <c r="BM7" s="59"/>
      <c r="BN7" s="59"/>
      <c r="BO7" s="59"/>
      <c r="BP7" s="59"/>
      <c r="BQ7" s="104"/>
      <c r="BR7" s="104"/>
    </row>
    <row r="8" spans="1:70" x14ac:dyDescent="0.55000000000000004">
      <c r="A8" s="300">
        <v>10</v>
      </c>
      <c r="B8" s="106">
        <v>1981</v>
      </c>
      <c r="C8" s="278">
        <v>61.9</v>
      </c>
      <c r="D8" s="278">
        <v>64</v>
      </c>
      <c r="E8" s="278">
        <v>71.099999999999994</v>
      </c>
      <c r="F8" s="278">
        <v>72.3</v>
      </c>
      <c r="G8" s="278">
        <v>65.7</v>
      </c>
      <c r="H8" s="278">
        <v>72.8</v>
      </c>
      <c r="I8" s="278">
        <v>72.8</v>
      </c>
      <c r="J8" s="278">
        <v>47.3</v>
      </c>
      <c r="K8" s="278">
        <v>69.8</v>
      </c>
      <c r="L8" s="278">
        <v>70.8</v>
      </c>
      <c r="M8" s="278">
        <v>68.900000000000006</v>
      </c>
      <c r="N8" s="279">
        <v>67.3</v>
      </c>
      <c r="O8" s="278"/>
      <c r="P8" s="278"/>
      <c r="Q8" s="301">
        <v>67.8</v>
      </c>
      <c r="R8" s="278">
        <v>67.487499999999983</v>
      </c>
      <c r="S8" s="278">
        <v>67.129166666666649</v>
      </c>
      <c r="T8" s="278">
        <v>66.841666666666654</v>
      </c>
      <c r="U8" s="278">
        <v>66.904166666666654</v>
      </c>
      <c r="V8" s="278">
        <v>67.066666666666649</v>
      </c>
      <c r="W8" s="278">
        <v>66.916666666666657</v>
      </c>
      <c r="X8" s="278">
        <v>66.820833333333326</v>
      </c>
      <c r="Y8" s="278">
        <v>66.987499999999997</v>
      </c>
      <c r="Z8" s="278">
        <v>67.00833333333334</v>
      </c>
      <c r="AA8" s="278">
        <v>66.837500000000006</v>
      </c>
      <c r="AB8" s="279">
        <v>66.762500000000003</v>
      </c>
      <c r="AD8" s="302">
        <f t="shared" si="1"/>
        <v>91.297935103244839</v>
      </c>
      <c r="AE8" s="303">
        <f t="shared" si="2"/>
        <v>94.832376365993724</v>
      </c>
      <c r="AF8" s="303">
        <f t="shared" si="3"/>
        <v>105.91521320836696</v>
      </c>
      <c r="AG8" s="303">
        <f t="shared" si="4"/>
        <v>108.16606408178532</v>
      </c>
      <c r="AH8" s="303">
        <f t="shared" si="5"/>
        <v>98.200161923148812</v>
      </c>
      <c r="AI8" s="303">
        <f t="shared" si="6"/>
        <v>108.54870775347916</v>
      </c>
      <c r="AJ8" s="303">
        <f t="shared" si="7"/>
        <v>108.79202988792032</v>
      </c>
      <c r="AK8" s="303">
        <f t="shared" si="8"/>
        <v>70.786306665835269</v>
      </c>
      <c r="AL8" s="303">
        <f t="shared" si="9"/>
        <v>104.19854450457176</v>
      </c>
      <c r="AM8" s="303">
        <f t="shared" si="10"/>
        <v>105.65850018654395</v>
      </c>
      <c r="AN8" s="303">
        <f t="shared" si="11"/>
        <v>103.08584252852067</v>
      </c>
      <c r="AO8" s="304">
        <f t="shared" si="12"/>
        <v>100.80509267927353</v>
      </c>
      <c r="AQ8" s="300"/>
      <c r="AR8" s="59"/>
      <c r="AS8" s="59"/>
      <c r="AT8" s="59"/>
      <c r="AU8" s="59"/>
      <c r="AV8" s="59"/>
      <c r="AW8" s="59"/>
      <c r="AX8" s="59"/>
      <c r="AY8" s="59"/>
      <c r="AZ8" s="59"/>
      <c r="BA8" s="59"/>
      <c r="BB8" s="104"/>
      <c r="BC8" s="59"/>
      <c r="BD8" s="305"/>
      <c r="BF8" s="300"/>
      <c r="BG8" s="59"/>
      <c r="BH8" s="59"/>
      <c r="BI8" s="59"/>
      <c r="BJ8" s="59"/>
      <c r="BK8" s="59"/>
      <c r="BL8" s="59"/>
      <c r="BM8" s="59"/>
      <c r="BN8" s="59"/>
      <c r="BO8" s="59"/>
      <c r="BP8" s="59"/>
      <c r="BQ8" s="104"/>
      <c r="BR8" s="104"/>
    </row>
    <row r="9" spans="1:70" x14ac:dyDescent="0.55000000000000004">
      <c r="A9" s="300">
        <v>9</v>
      </c>
      <c r="B9" s="106">
        <v>1982</v>
      </c>
      <c r="C9" s="278">
        <v>58.5</v>
      </c>
      <c r="D9" s="278">
        <v>65.099999999999994</v>
      </c>
      <c r="E9" s="278">
        <v>74</v>
      </c>
      <c r="F9" s="278">
        <v>69.900000000000006</v>
      </c>
      <c r="G9" s="278">
        <v>64</v>
      </c>
      <c r="H9" s="278">
        <v>72.7</v>
      </c>
      <c r="I9" s="278">
        <v>72.5</v>
      </c>
      <c r="J9" s="278">
        <v>49.8</v>
      </c>
      <c r="K9" s="278">
        <v>70.599999999999994</v>
      </c>
      <c r="L9" s="278">
        <v>66.900000000000006</v>
      </c>
      <c r="M9" s="278">
        <v>68.900000000000006</v>
      </c>
      <c r="N9" s="279">
        <v>63.4</v>
      </c>
      <c r="O9" s="278"/>
      <c r="P9" s="278"/>
      <c r="Q9" s="301">
        <v>66.745833333333323</v>
      </c>
      <c r="R9" s="278">
        <v>66.837499999999991</v>
      </c>
      <c r="S9" s="278">
        <v>66.974999999999994</v>
      </c>
      <c r="T9" s="278">
        <v>66.845833333333331</v>
      </c>
      <c r="U9" s="278">
        <v>66.683333333333337</v>
      </c>
      <c r="V9" s="278">
        <v>66.520833333333329</v>
      </c>
      <c r="W9" s="278">
        <v>66.466666666666654</v>
      </c>
      <c r="X9" s="278">
        <v>66.67916666666666</v>
      </c>
      <c r="Y9" s="278">
        <v>66.92916666666666</v>
      </c>
      <c r="Z9" s="278">
        <v>67.025000000000006</v>
      </c>
      <c r="AA9" s="278">
        <v>67.112499999999997</v>
      </c>
      <c r="AB9" s="279">
        <v>67.3125</v>
      </c>
      <c r="AD9" s="302">
        <f t="shared" si="1"/>
        <v>87.645920469442558</v>
      </c>
      <c r="AE9" s="303">
        <f t="shared" si="2"/>
        <v>97.400411445670471</v>
      </c>
      <c r="AF9" s="303">
        <f t="shared" si="3"/>
        <v>110.48898842851811</v>
      </c>
      <c r="AG9" s="303">
        <f t="shared" si="4"/>
        <v>104.56897089073117</v>
      </c>
      <c r="AH9" s="303">
        <f t="shared" si="5"/>
        <v>95.976005998500369</v>
      </c>
      <c r="AI9" s="303">
        <f t="shared" si="6"/>
        <v>109.28906984027562</v>
      </c>
      <c r="AJ9" s="303">
        <f t="shared" si="7"/>
        <v>109.07723169508527</v>
      </c>
      <c r="AK9" s="303">
        <f t="shared" si="8"/>
        <v>74.685996375679565</v>
      </c>
      <c r="AL9" s="303">
        <f t="shared" si="9"/>
        <v>105.48465417418913</v>
      </c>
      <c r="AM9" s="303">
        <f t="shared" si="10"/>
        <v>99.813502424468481</v>
      </c>
      <c r="AN9" s="303">
        <f t="shared" si="11"/>
        <v>102.66343825665859</v>
      </c>
      <c r="AO9" s="304">
        <f t="shared" si="12"/>
        <v>94.187558031569168</v>
      </c>
      <c r="AQ9" s="300"/>
      <c r="AR9" s="59"/>
      <c r="AS9" s="59"/>
      <c r="AT9" s="59"/>
      <c r="AU9" s="59"/>
      <c r="AV9" s="59"/>
      <c r="AW9" s="59"/>
      <c r="AX9" s="59"/>
      <c r="AY9" s="59"/>
      <c r="AZ9" s="59"/>
      <c r="BA9" s="59"/>
      <c r="BB9" s="104"/>
      <c r="BC9" s="59"/>
      <c r="BD9" s="305"/>
      <c r="BF9" s="300"/>
      <c r="BG9" s="59"/>
      <c r="BH9" s="59"/>
      <c r="BI9" s="59"/>
      <c r="BJ9" s="59"/>
      <c r="BK9" s="59"/>
      <c r="BL9" s="59"/>
      <c r="BM9" s="59"/>
      <c r="BN9" s="59"/>
      <c r="BO9" s="59"/>
      <c r="BP9" s="59"/>
      <c r="BQ9" s="104"/>
      <c r="BR9" s="104"/>
    </row>
    <row r="10" spans="1:70" x14ac:dyDescent="0.55000000000000004">
      <c r="A10" s="300">
        <v>8</v>
      </c>
      <c r="B10" s="106">
        <v>1983</v>
      </c>
      <c r="C10" s="278">
        <v>61.1</v>
      </c>
      <c r="D10" s="278">
        <v>67.599999999999994</v>
      </c>
      <c r="E10" s="278">
        <v>77.5</v>
      </c>
      <c r="F10" s="278">
        <v>68.7</v>
      </c>
      <c r="G10" s="278">
        <v>67.3</v>
      </c>
      <c r="H10" s="278">
        <v>74.2</v>
      </c>
      <c r="I10" s="278">
        <v>74.900000000000006</v>
      </c>
      <c r="J10" s="278">
        <v>54.4</v>
      </c>
      <c r="K10" s="278">
        <v>75.900000000000006</v>
      </c>
      <c r="L10" s="278">
        <v>68.7</v>
      </c>
      <c r="M10" s="278">
        <v>75.5</v>
      </c>
      <c r="N10" s="279">
        <v>69.8</v>
      </c>
      <c r="O10" s="278"/>
      <c r="P10" s="278"/>
      <c r="Q10" s="301">
        <v>67.475000000000009</v>
      </c>
      <c r="R10" s="278">
        <v>67.766666666666666</v>
      </c>
      <c r="S10" s="278">
        <v>68.17916666666666</v>
      </c>
      <c r="T10" s="278">
        <v>68.475000000000009</v>
      </c>
      <c r="U10" s="278">
        <v>68.825000000000003</v>
      </c>
      <c r="V10" s="278">
        <v>69.36666666666666</v>
      </c>
      <c r="W10" s="278">
        <v>69.695833333333326</v>
      </c>
      <c r="X10" s="278">
        <v>69.899999999999991</v>
      </c>
      <c r="Y10" s="278">
        <v>69.845833333333317</v>
      </c>
      <c r="Z10" s="278">
        <v>69.666666666666671</v>
      </c>
      <c r="AA10" s="278">
        <v>69.908333333333331</v>
      </c>
      <c r="AB10" s="279">
        <v>70.108333333333334</v>
      </c>
      <c r="AD10" s="302">
        <f t="shared" si="1"/>
        <v>90.552056317154495</v>
      </c>
      <c r="AE10" s="303">
        <f t="shared" si="2"/>
        <v>99.754058042302006</v>
      </c>
      <c r="AF10" s="303">
        <f t="shared" si="3"/>
        <v>113.67108720894703</v>
      </c>
      <c r="AG10" s="303">
        <f t="shared" si="4"/>
        <v>100.32858707557502</v>
      </c>
      <c r="AH10" s="303">
        <f t="shared" si="5"/>
        <v>97.784235379585894</v>
      </c>
      <c r="AI10" s="303">
        <f t="shared" si="6"/>
        <v>106.96780394041328</v>
      </c>
      <c r="AJ10" s="303">
        <f t="shared" si="7"/>
        <v>107.46696957015604</v>
      </c>
      <c r="AK10" s="303">
        <f t="shared" si="8"/>
        <v>77.825464949928474</v>
      </c>
      <c r="AL10" s="303">
        <f t="shared" si="9"/>
        <v>108.66789954065506</v>
      </c>
      <c r="AM10" s="303">
        <f t="shared" si="10"/>
        <v>98.612440191387563</v>
      </c>
      <c r="AN10" s="303">
        <f t="shared" si="11"/>
        <v>107.99856955537012</v>
      </c>
      <c r="AO10" s="304">
        <f t="shared" si="12"/>
        <v>99.560204445501014</v>
      </c>
      <c r="AQ10" s="300"/>
      <c r="AR10" s="59"/>
      <c r="AS10" s="59"/>
      <c r="AT10" s="59"/>
      <c r="AU10" s="59"/>
      <c r="AV10" s="59"/>
      <c r="AW10" s="59"/>
      <c r="AX10" s="59"/>
      <c r="AY10" s="59"/>
      <c r="AZ10" s="59"/>
      <c r="BA10" s="59"/>
      <c r="BB10" s="104"/>
      <c r="BC10" s="59"/>
      <c r="BD10" s="305"/>
      <c r="BF10" s="300"/>
      <c r="BG10" s="59"/>
      <c r="BH10" s="59"/>
      <c r="BI10" s="59"/>
      <c r="BJ10" s="59"/>
      <c r="BK10" s="59"/>
      <c r="BL10" s="59"/>
      <c r="BM10" s="59"/>
      <c r="BN10" s="59"/>
      <c r="BO10" s="59"/>
      <c r="BP10" s="59"/>
      <c r="BQ10" s="104"/>
      <c r="BR10" s="104"/>
    </row>
    <row r="11" spans="1:70" x14ac:dyDescent="0.55000000000000004">
      <c r="A11" s="300">
        <v>7</v>
      </c>
      <c r="B11" s="106">
        <v>1984</v>
      </c>
      <c r="C11" s="278">
        <v>62.6</v>
      </c>
      <c r="D11" s="278">
        <v>71</v>
      </c>
      <c r="E11" s="278">
        <v>72.8</v>
      </c>
      <c r="F11" s="278">
        <v>69.099999999999994</v>
      </c>
      <c r="G11" s="278">
        <v>72.7</v>
      </c>
      <c r="H11" s="278">
        <v>73.599999999999994</v>
      </c>
      <c r="I11" s="278">
        <v>73.5</v>
      </c>
      <c r="J11" s="278">
        <v>55.2</v>
      </c>
      <c r="K11" s="278">
        <v>66.900000000000006</v>
      </c>
      <c r="L11" s="278">
        <v>71.599999999999994</v>
      </c>
      <c r="M11" s="278">
        <v>71.5</v>
      </c>
      <c r="N11" s="279">
        <v>66</v>
      </c>
      <c r="O11" s="278"/>
      <c r="P11" s="278"/>
      <c r="Q11" s="301">
        <v>70.02500000000002</v>
      </c>
      <c r="R11" s="278">
        <v>70.000000000000014</v>
      </c>
      <c r="S11" s="278">
        <v>69.658333333333346</v>
      </c>
      <c r="T11" s="278">
        <v>69.404166666666654</v>
      </c>
      <c r="U11" s="278">
        <v>69.358333333333334</v>
      </c>
      <c r="V11" s="278">
        <v>69.033333333333331</v>
      </c>
      <c r="W11" s="278">
        <v>68.979166666666671</v>
      </c>
      <c r="X11" s="278">
        <v>69.11666666666666</v>
      </c>
      <c r="Y11" s="278">
        <v>69.354166666666671</v>
      </c>
      <c r="Z11" s="278">
        <v>69.916666666666671</v>
      </c>
      <c r="AA11" s="278">
        <v>70.366666666666688</v>
      </c>
      <c r="AB11" s="279">
        <v>70.55</v>
      </c>
      <c r="AD11" s="302">
        <f t="shared" si="1"/>
        <v>89.396644055694381</v>
      </c>
      <c r="AE11" s="303">
        <f t="shared" si="2"/>
        <v>101.4285714285714</v>
      </c>
      <c r="AF11" s="303">
        <f t="shared" si="3"/>
        <v>104.51010886469672</v>
      </c>
      <c r="AG11" s="303">
        <f t="shared" si="4"/>
        <v>99.561745812571303</v>
      </c>
      <c r="AH11" s="303">
        <f t="shared" si="5"/>
        <v>104.81797428811728</v>
      </c>
      <c r="AI11" s="303">
        <f t="shared" si="6"/>
        <v>106.61516175760501</v>
      </c>
      <c r="AJ11" s="303">
        <f t="shared" si="7"/>
        <v>106.55391120507399</v>
      </c>
      <c r="AK11" s="303">
        <f t="shared" si="8"/>
        <v>79.864962623583324</v>
      </c>
      <c r="AL11" s="303">
        <f t="shared" si="9"/>
        <v>96.461399819765688</v>
      </c>
      <c r="AM11" s="303">
        <f t="shared" si="10"/>
        <v>102.40762812872465</v>
      </c>
      <c r="AN11" s="303">
        <f t="shared" si="11"/>
        <v>101.6106110847939</v>
      </c>
      <c r="AO11" s="304">
        <f t="shared" si="12"/>
        <v>93.550673281360744</v>
      </c>
      <c r="AQ11" s="300"/>
      <c r="AR11" s="59"/>
      <c r="AS11" s="59"/>
      <c r="AT11" s="59"/>
      <c r="AU11" s="59"/>
      <c r="AV11" s="59"/>
      <c r="AW11" s="59"/>
      <c r="AX11" s="59"/>
      <c r="AY11" s="59"/>
      <c r="AZ11" s="59"/>
      <c r="BA11" s="59"/>
      <c r="BB11" s="104"/>
      <c r="BC11" s="59"/>
      <c r="BD11" s="305"/>
      <c r="BF11" s="300"/>
      <c r="BG11" s="59"/>
      <c r="BH11" s="59"/>
      <c r="BI11" s="59"/>
      <c r="BJ11" s="59"/>
      <c r="BK11" s="59"/>
      <c r="BL11" s="59"/>
      <c r="BM11" s="59"/>
      <c r="BN11" s="59"/>
      <c r="BO11" s="59"/>
      <c r="BP11" s="59"/>
      <c r="BQ11" s="104"/>
      <c r="BR11" s="104"/>
    </row>
    <row r="12" spans="1:70" x14ac:dyDescent="0.55000000000000004">
      <c r="A12" s="300">
        <v>6</v>
      </c>
      <c r="B12" s="106">
        <v>1985</v>
      </c>
      <c r="C12" s="278">
        <v>65.099999999999994</v>
      </c>
      <c r="D12" s="278">
        <v>71.8</v>
      </c>
      <c r="E12" s="278">
        <v>77.7</v>
      </c>
      <c r="F12" s="278">
        <v>77.7</v>
      </c>
      <c r="G12" s="278">
        <v>74.900000000000006</v>
      </c>
      <c r="H12" s="278">
        <v>75.8</v>
      </c>
      <c r="I12" s="278">
        <v>80.2</v>
      </c>
      <c r="J12" s="278">
        <v>59.2</v>
      </c>
      <c r="K12" s="278">
        <v>74.099999999999994</v>
      </c>
      <c r="L12" s="278">
        <v>83.6</v>
      </c>
      <c r="M12" s="278">
        <v>79.099999999999994</v>
      </c>
      <c r="N12" s="279">
        <v>74.8</v>
      </c>
      <c r="O12" s="278"/>
      <c r="P12" s="278"/>
      <c r="Q12" s="301">
        <v>70.920833333333334</v>
      </c>
      <c r="R12" s="278">
        <v>71.366666666666674</v>
      </c>
      <c r="S12" s="278">
        <v>71.833333333333329</v>
      </c>
      <c r="T12" s="278">
        <v>72.633333333333326</v>
      </c>
      <c r="U12" s="278">
        <v>73.45</v>
      </c>
      <c r="V12" s="278">
        <v>74.13333333333334</v>
      </c>
      <c r="W12" s="278">
        <v>74.775000000000006</v>
      </c>
      <c r="X12" s="278">
        <v>75.225000000000009</v>
      </c>
      <c r="Y12" s="278">
        <v>75.475000000000009</v>
      </c>
      <c r="Z12" s="278">
        <v>75.63333333333334</v>
      </c>
      <c r="AA12" s="278">
        <v>75.754166666666677</v>
      </c>
      <c r="AB12" s="279">
        <v>75.979166666666671</v>
      </c>
      <c r="AD12" s="302">
        <f t="shared" si="1"/>
        <v>91.792491627988952</v>
      </c>
      <c r="AE12" s="303">
        <f t="shared" si="2"/>
        <v>100.60719290051377</v>
      </c>
      <c r="AF12" s="303">
        <f t="shared" si="3"/>
        <v>108.16705336426915</v>
      </c>
      <c r="AG12" s="303">
        <f t="shared" si="4"/>
        <v>106.97567691601652</v>
      </c>
      <c r="AH12" s="303">
        <f t="shared" si="5"/>
        <v>101.97413206262765</v>
      </c>
      <c r="AI12" s="303">
        <f t="shared" si="6"/>
        <v>102.24820143884892</v>
      </c>
      <c r="AJ12" s="303">
        <f t="shared" si="7"/>
        <v>107.255098629221</v>
      </c>
      <c r="AK12" s="303">
        <f t="shared" si="8"/>
        <v>78.697241608507809</v>
      </c>
      <c r="AL12" s="303">
        <f t="shared" si="9"/>
        <v>98.178204703544196</v>
      </c>
      <c r="AM12" s="303">
        <f t="shared" si="10"/>
        <v>110.53327457029528</v>
      </c>
      <c r="AN12" s="303">
        <f t="shared" si="11"/>
        <v>104.41669875144379</v>
      </c>
      <c r="AO12" s="304">
        <f t="shared" si="12"/>
        <v>98.448039484507817</v>
      </c>
      <c r="AQ12" s="300"/>
      <c r="AR12" s="59"/>
      <c r="AS12" s="59"/>
      <c r="AT12" s="59"/>
      <c r="AU12" s="59"/>
      <c r="AV12" s="59"/>
      <c r="AW12" s="59"/>
      <c r="AX12" s="59"/>
      <c r="AY12" s="59"/>
      <c r="AZ12" s="59"/>
      <c r="BA12" s="59"/>
      <c r="BB12" s="104"/>
      <c r="BC12" s="59"/>
      <c r="BD12" s="305"/>
      <c r="BF12" s="300"/>
      <c r="BG12" s="59"/>
      <c r="BH12" s="59"/>
      <c r="BI12" s="59"/>
      <c r="BJ12" s="59"/>
      <c r="BK12" s="59"/>
      <c r="BL12" s="59"/>
      <c r="BM12" s="59"/>
      <c r="BN12" s="59"/>
      <c r="BO12" s="59"/>
      <c r="BP12" s="59"/>
      <c r="BQ12" s="104"/>
      <c r="BR12" s="104"/>
    </row>
    <row r="13" spans="1:70" x14ac:dyDescent="0.55000000000000004">
      <c r="A13" s="300">
        <v>5</v>
      </c>
      <c r="B13" s="106">
        <v>1986</v>
      </c>
      <c r="C13" s="278">
        <v>71.7</v>
      </c>
      <c r="D13" s="278">
        <v>76</v>
      </c>
      <c r="E13" s="278">
        <v>79.5</v>
      </c>
      <c r="F13" s="278">
        <v>79.7</v>
      </c>
      <c r="G13" s="278">
        <v>75.8</v>
      </c>
      <c r="H13" s="278">
        <v>80.3</v>
      </c>
      <c r="I13" s="278">
        <v>86.9</v>
      </c>
      <c r="J13" s="278">
        <v>58</v>
      </c>
      <c r="K13" s="278">
        <v>79.7</v>
      </c>
      <c r="L13" s="278">
        <v>80.3</v>
      </c>
      <c r="M13" s="278">
        <v>71.900000000000006</v>
      </c>
      <c r="N13" s="279">
        <v>73.599999999999994</v>
      </c>
      <c r="O13" s="278"/>
      <c r="P13" s="278"/>
      <c r="Q13" s="301">
        <v>76.44583333333334</v>
      </c>
      <c r="R13" s="278">
        <v>76.674999999999997</v>
      </c>
      <c r="S13" s="278">
        <v>76.85833333333332</v>
      </c>
      <c r="T13" s="278">
        <v>76.954166666666652</v>
      </c>
      <c r="U13" s="278">
        <v>76.516666666666666</v>
      </c>
      <c r="V13" s="278">
        <v>76.166666666666657</v>
      </c>
      <c r="W13" s="278">
        <v>76.016666666666666</v>
      </c>
      <c r="X13" s="278">
        <v>75.904166666666669</v>
      </c>
      <c r="Y13" s="278">
        <v>76.041666666666671</v>
      </c>
      <c r="Z13" s="278">
        <v>76.037500000000009</v>
      </c>
      <c r="AA13" s="278">
        <v>75.541666666666671</v>
      </c>
      <c r="AB13" s="279">
        <v>75.26666666666668</v>
      </c>
      <c r="AD13" s="302">
        <f t="shared" si="1"/>
        <v>93.79190058320161</v>
      </c>
      <c r="AE13" s="303">
        <f t="shared" si="2"/>
        <v>99.119660906423221</v>
      </c>
      <c r="AF13" s="303">
        <f t="shared" si="3"/>
        <v>103.43705952510032</v>
      </c>
      <c r="AG13" s="303">
        <f t="shared" si="4"/>
        <v>103.56814120959447</v>
      </c>
      <c r="AH13" s="303">
        <f t="shared" si="5"/>
        <v>99.063384883467648</v>
      </c>
      <c r="AI13" s="303">
        <f t="shared" si="6"/>
        <v>105.42669584245077</v>
      </c>
      <c r="AJ13" s="303">
        <f t="shared" si="7"/>
        <v>114.31703573777681</v>
      </c>
      <c r="AK13" s="303">
        <f t="shared" si="8"/>
        <v>76.412142504254263</v>
      </c>
      <c r="AL13" s="303">
        <f t="shared" si="9"/>
        <v>104.81095890410958</v>
      </c>
      <c r="AM13" s="303">
        <f t="shared" si="10"/>
        <v>105.60578661844484</v>
      </c>
      <c r="AN13" s="303">
        <f t="shared" si="11"/>
        <v>95.179260893546612</v>
      </c>
      <c r="AO13" s="304">
        <f t="shared" si="12"/>
        <v>97.785651018600504</v>
      </c>
      <c r="AQ13" s="300"/>
      <c r="AR13" s="59"/>
      <c r="AS13" s="59"/>
      <c r="AT13" s="59"/>
      <c r="AU13" s="59"/>
      <c r="AV13" s="59"/>
      <c r="AW13" s="59"/>
      <c r="AX13" s="59"/>
      <c r="AY13" s="59"/>
      <c r="AZ13" s="59"/>
      <c r="BA13" s="59"/>
      <c r="BB13" s="104"/>
      <c r="BC13" s="59"/>
      <c r="BD13" s="305"/>
      <c r="BF13" s="300"/>
      <c r="BG13" s="59"/>
      <c r="BH13" s="59"/>
      <c r="BI13" s="59"/>
      <c r="BJ13" s="59"/>
      <c r="BK13" s="59"/>
      <c r="BL13" s="59"/>
      <c r="BM13" s="59"/>
      <c r="BN13" s="59"/>
      <c r="BO13" s="59"/>
      <c r="BP13" s="59"/>
      <c r="BQ13" s="104"/>
      <c r="BR13" s="104"/>
    </row>
    <row r="14" spans="1:70" x14ac:dyDescent="0.55000000000000004">
      <c r="A14" s="300">
        <v>4</v>
      </c>
      <c r="B14" s="106">
        <v>1987</v>
      </c>
      <c r="C14" s="278">
        <v>69.3</v>
      </c>
      <c r="D14" s="278">
        <v>75.7</v>
      </c>
      <c r="E14" s="278">
        <v>83.1</v>
      </c>
      <c r="F14" s="278">
        <v>76</v>
      </c>
      <c r="G14" s="278">
        <v>67.599999999999994</v>
      </c>
      <c r="H14" s="278">
        <v>81.900000000000006</v>
      </c>
      <c r="I14" s="278">
        <v>85.9</v>
      </c>
      <c r="J14" s="278">
        <v>62</v>
      </c>
      <c r="K14" s="278">
        <v>86.9</v>
      </c>
      <c r="L14" s="278">
        <v>86</v>
      </c>
      <c r="M14" s="278">
        <v>78.7</v>
      </c>
      <c r="N14" s="279">
        <v>77.400000000000006</v>
      </c>
      <c r="O14" s="278"/>
      <c r="P14" s="278"/>
      <c r="Q14" s="301">
        <v>75.291666666666671</v>
      </c>
      <c r="R14" s="278">
        <v>75.416666666666671</v>
      </c>
      <c r="S14" s="278">
        <v>75.88333333333334</v>
      </c>
      <c r="T14" s="278">
        <v>76.420833333333334</v>
      </c>
      <c r="U14" s="278">
        <v>76.941666666666663</v>
      </c>
      <c r="V14" s="278">
        <v>77.38333333333334</v>
      </c>
      <c r="W14" s="278">
        <v>77.629166666666663</v>
      </c>
      <c r="X14" s="278">
        <v>78.016666666666666</v>
      </c>
      <c r="Y14" s="278">
        <v>78.591666666666654</v>
      </c>
      <c r="Z14" s="278">
        <v>79.120833333333323</v>
      </c>
      <c r="AA14" s="278">
        <v>79.5</v>
      </c>
      <c r="AB14" s="279">
        <v>79.779166666666669</v>
      </c>
      <c r="AD14" s="302">
        <f t="shared" si="1"/>
        <v>92.042058660763686</v>
      </c>
      <c r="AE14" s="303">
        <f t="shared" si="2"/>
        <v>100.37569060773481</v>
      </c>
      <c r="AF14" s="303">
        <f t="shared" si="3"/>
        <v>109.51021304634305</v>
      </c>
      <c r="AG14" s="303">
        <f t="shared" si="4"/>
        <v>99.449321192955679</v>
      </c>
      <c r="AH14" s="303">
        <f t="shared" si="5"/>
        <v>87.858767464529393</v>
      </c>
      <c r="AI14" s="303">
        <f t="shared" si="6"/>
        <v>105.83674348481584</v>
      </c>
      <c r="AJ14" s="303">
        <f t="shared" si="7"/>
        <v>110.65428586763997</v>
      </c>
      <c r="AK14" s="303">
        <f t="shared" si="8"/>
        <v>79.47019867549669</v>
      </c>
      <c r="AL14" s="303">
        <f t="shared" si="9"/>
        <v>110.57151945710955</v>
      </c>
      <c r="AM14" s="303">
        <f t="shared" si="10"/>
        <v>108.69450734635844</v>
      </c>
      <c r="AN14" s="303">
        <f t="shared" si="11"/>
        <v>98.993710691823907</v>
      </c>
      <c r="AO14" s="304">
        <f t="shared" si="12"/>
        <v>97.017809578524052</v>
      </c>
      <c r="AQ14" s="300"/>
      <c r="AR14" s="59"/>
      <c r="AS14" s="59"/>
      <c r="AT14" s="59"/>
      <c r="AU14" s="59"/>
      <c r="AV14" s="59"/>
      <c r="AW14" s="59"/>
      <c r="AX14" s="59"/>
      <c r="AY14" s="59"/>
      <c r="AZ14" s="59"/>
      <c r="BA14" s="59"/>
      <c r="BB14" s="104"/>
      <c r="BC14" s="59"/>
      <c r="BD14" s="305"/>
      <c r="BF14" s="300"/>
      <c r="BG14" s="59"/>
      <c r="BH14" s="59"/>
      <c r="BI14" s="59"/>
      <c r="BJ14" s="59"/>
      <c r="BK14" s="59"/>
      <c r="BL14" s="59"/>
      <c r="BM14" s="59"/>
      <c r="BN14" s="59"/>
      <c r="BO14" s="59"/>
      <c r="BP14" s="59"/>
      <c r="BQ14" s="104"/>
      <c r="BR14" s="104"/>
    </row>
    <row r="15" spans="1:70" ht="14" thickBot="1" x14ac:dyDescent="0.6">
      <c r="A15" s="300">
        <v>3</v>
      </c>
      <c r="B15" s="106">
        <v>1988</v>
      </c>
      <c r="C15" s="278">
        <v>71.400000000000006</v>
      </c>
      <c r="D15" s="278">
        <v>82.9</v>
      </c>
      <c r="E15" s="278">
        <v>89.7</v>
      </c>
      <c r="F15" s="278">
        <v>82.1</v>
      </c>
      <c r="G15" s="278">
        <v>70.599999999999994</v>
      </c>
      <c r="H15" s="278">
        <v>85.6</v>
      </c>
      <c r="I15" s="278">
        <v>84.4</v>
      </c>
      <c r="J15" s="278">
        <v>61</v>
      </c>
      <c r="K15" s="278">
        <v>91</v>
      </c>
      <c r="L15" s="278">
        <v>86.9</v>
      </c>
      <c r="M15" s="278">
        <v>89.6</v>
      </c>
      <c r="N15" s="279">
        <v>82.6</v>
      </c>
      <c r="O15" s="278"/>
      <c r="P15" s="278"/>
      <c r="Q15" s="301">
        <v>79.870833333333351</v>
      </c>
      <c r="R15" s="278">
        <v>79.766666666666666</v>
      </c>
      <c r="S15" s="278">
        <v>79.895833333333329</v>
      </c>
      <c r="T15" s="278">
        <v>80.104166666666671</v>
      </c>
      <c r="U15" s="278">
        <v>80.595833333333331</v>
      </c>
      <c r="V15" s="278">
        <v>81.266666666666666</v>
      </c>
      <c r="W15" s="278">
        <v>81.912500000000009</v>
      </c>
      <c r="X15" s="278">
        <v>82.412500000000009</v>
      </c>
      <c r="Y15" s="278">
        <v>83.037500000000009</v>
      </c>
      <c r="Z15" s="278">
        <v>83.966666666666669</v>
      </c>
      <c r="AA15" s="278">
        <v>84.88333333333334</v>
      </c>
      <c r="AB15" s="279">
        <v>86.066666666666677</v>
      </c>
      <c r="AD15" s="302">
        <f t="shared" si="1"/>
        <v>89.394334602743996</v>
      </c>
      <c r="AE15" s="303">
        <f t="shared" si="2"/>
        <v>103.92812369410782</v>
      </c>
      <c r="AF15" s="303">
        <f t="shared" si="3"/>
        <v>112.27118644067798</v>
      </c>
      <c r="AG15" s="303">
        <f t="shared" si="4"/>
        <v>102.49154746423925</v>
      </c>
      <c r="AH15" s="303">
        <f t="shared" si="5"/>
        <v>87.59758052008479</v>
      </c>
      <c r="AI15" s="303">
        <f t="shared" si="6"/>
        <v>105.33223954060705</v>
      </c>
      <c r="AJ15" s="303">
        <f t="shared" si="7"/>
        <v>103.03677704867999</v>
      </c>
      <c r="AK15" s="303">
        <f t="shared" si="8"/>
        <v>74.017897770362495</v>
      </c>
      <c r="AL15" s="303">
        <f t="shared" si="9"/>
        <v>109.58904109589041</v>
      </c>
      <c r="AM15" s="303">
        <f t="shared" si="10"/>
        <v>103.49344978165939</v>
      </c>
      <c r="AN15" s="303">
        <f t="shared" si="11"/>
        <v>105.55664637738072</v>
      </c>
      <c r="AO15" s="304">
        <f t="shared" si="12"/>
        <v>95.97211463981408</v>
      </c>
      <c r="AQ15" s="300"/>
      <c r="AR15" s="59"/>
      <c r="AS15" s="59"/>
      <c r="AT15" s="59"/>
      <c r="AU15" s="59"/>
      <c r="AV15" s="59"/>
      <c r="AW15" s="59"/>
      <c r="AX15" s="59"/>
      <c r="AY15" s="59"/>
      <c r="AZ15" s="59"/>
      <c r="BA15" s="59"/>
      <c r="BB15" s="104"/>
      <c r="BC15" s="59"/>
      <c r="BD15" s="305"/>
      <c r="BF15" s="300"/>
      <c r="BG15" s="59"/>
      <c r="BH15" s="59"/>
      <c r="BI15" s="59"/>
      <c r="BJ15" s="59"/>
      <c r="BK15" s="59"/>
      <c r="BL15" s="59"/>
      <c r="BM15" s="59"/>
      <c r="BN15" s="59"/>
      <c r="BO15" s="59"/>
      <c r="BP15" s="59"/>
      <c r="BQ15" s="104"/>
      <c r="BR15" s="104"/>
    </row>
    <row r="16" spans="1:70" ht="14" thickBot="1" x14ac:dyDescent="0.6">
      <c r="A16" s="300">
        <v>2</v>
      </c>
      <c r="B16" s="306">
        <v>1989</v>
      </c>
      <c r="C16" s="278">
        <v>81.7</v>
      </c>
      <c r="D16" s="278">
        <v>84.6</v>
      </c>
      <c r="E16" s="278">
        <v>103</v>
      </c>
      <c r="F16" s="278">
        <v>91.1</v>
      </c>
      <c r="G16" s="278">
        <v>83.6</v>
      </c>
      <c r="H16" s="278">
        <v>101</v>
      </c>
      <c r="I16" s="278">
        <v>95.9</v>
      </c>
      <c r="J16" s="278">
        <v>80.8</v>
      </c>
      <c r="K16" s="278">
        <v>100.8</v>
      </c>
      <c r="L16" s="278">
        <v>100.3</v>
      </c>
      <c r="M16" s="278">
        <v>102</v>
      </c>
      <c r="N16" s="279">
        <v>96.1</v>
      </c>
      <c r="O16" s="278"/>
      <c r="P16" s="278"/>
      <c r="Q16" s="301">
        <v>87.1875</v>
      </c>
      <c r="R16" s="278">
        <v>88.491666666666674</v>
      </c>
      <c r="S16" s="278">
        <v>89.725000000000009</v>
      </c>
      <c r="T16" s="278">
        <v>90.691666666666663</v>
      </c>
      <c r="U16" s="278">
        <v>91.766666666666652</v>
      </c>
      <c r="V16" s="278">
        <v>92.845833333333303</v>
      </c>
      <c r="W16" s="278">
        <v>93.616666666666632</v>
      </c>
      <c r="X16" s="278">
        <v>94.595833333333317</v>
      </c>
      <c r="Y16" s="278">
        <v>95.766666666666666</v>
      </c>
      <c r="Z16" s="278">
        <v>96.587499999999991</v>
      </c>
      <c r="AA16" s="278">
        <v>97.641666666666666</v>
      </c>
      <c r="AB16" s="279">
        <v>98.52500000000002</v>
      </c>
      <c r="AD16" s="302">
        <f t="shared" si="1"/>
        <v>93.70609318996415</v>
      </c>
      <c r="AE16" s="303">
        <f t="shared" si="2"/>
        <v>95.602222431490716</v>
      </c>
      <c r="AF16" s="303">
        <f t="shared" si="3"/>
        <v>114.79520757871273</v>
      </c>
      <c r="AG16" s="303">
        <f t="shared" si="4"/>
        <v>100.4502434990352</v>
      </c>
      <c r="AH16" s="303">
        <f t="shared" si="5"/>
        <v>91.100617508172917</v>
      </c>
      <c r="AI16" s="303">
        <f t="shared" si="6"/>
        <v>108.78247991742586</v>
      </c>
      <c r="AJ16" s="303">
        <f t="shared" si="7"/>
        <v>102.43902439024394</v>
      </c>
      <c r="AK16" s="303">
        <f t="shared" si="8"/>
        <v>85.416024313967327</v>
      </c>
      <c r="AL16" s="303">
        <f t="shared" si="9"/>
        <v>105.25583014270796</v>
      </c>
      <c r="AM16" s="303">
        <f t="shared" si="10"/>
        <v>103.84366507053191</v>
      </c>
      <c r="AN16" s="303">
        <f t="shared" si="11"/>
        <v>104.46359989758471</v>
      </c>
      <c r="AO16" s="304">
        <f t="shared" si="12"/>
        <v>97.538695762496815</v>
      </c>
      <c r="AQ16" s="300"/>
      <c r="AR16" s="59"/>
      <c r="AS16" s="59"/>
      <c r="AT16" s="59"/>
      <c r="AU16" s="59"/>
      <c r="AV16" s="59"/>
      <c r="AW16" s="59"/>
      <c r="AX16" s="59"/>
      <c r="AY16" s="59"/>
      <c r="AZ16" s="59"/>
      <c r="BA16" s="59"/>
      <c r="BB16" s="104"/>
      <c r="BC16" s="59"/>
      <c r="BD16" s="305"/>
      <c r="BF16" s="300"/>
      <c r="BG16" s="59"/>
      <c r="BH16" s="59"/>
      <c r="BI16" s="59"/>
      <c r="BJ16" s="59"/>
      <c r="BK16" s="59"/>
      <c r="BL16" s="59"/>
      <c r="BM16" s="59"/>
      <c r="BN16" s="59"/>
      <c r="BO16" s="59"/>
      <c r="BP16" s="59"/>
      <c r="BQ16" s="104"/>
      <c r="BR16" s="104"/>
    </row>
    <row r="17" spans="1:70" x14ac:dyDescent="0.55000000000000004">
      <c r="A17" s="300">
        <v>1</v>
      </c>
      <c r="B17" s="106">
        <v>1990</v>
      </c>
      <c r="C17" s="278">
        <v>86.7</v>
      </c>
      <c r="D17" s="278">
        <v>103.1</v>
      </c>
      <c r="E17" s="278">
        <v>112.6</v>
      </c>
      <c r="F17" s="278">
        <v>101.2</v>
      </c>
      <c r="G17" s="278">
        <v>98.8</v>
      </c>
      <c r="H17" s="278">
        <v>107</v>
      </c>
      <c r="I17" s="278">
        <v>110.6</v>
      </c>
      <c r="J17" s="278">
        <v>90.1</v>
      </c>
      <c r="K17" s="278">
        <v>105</v>
      </c>
      <c r="L17" s="278">
        <v>118.3</v>
      </c>
      <c r="M17" s="278">
        <v>109</v>
      </c>
      <c r="N17" s="279">
        <v>103</v>
      </c>
      <c r="O17" s="278"/>
      <c r="P17" s="278"/>
      <c r="Q17" s="301">
        <v>99.387500000000003</v>
      </c>
      <c r="R17" s="278">
        <v>100.3875</v>
      </c>
      <c r="S17" s="278">
        <v>100.95</v>
      </c>
      <c r="T17" s="278">
        <v>101.87500000000001</v>
      </c>
      <c r="U17" s="278">
        <v>102.91666666666667</v>
      </c>
      <c r="V17" s="278">
        <v>103.49583333333334</v>
      </c>
      <c r="W17" s="278">
        <v>104.30833333333334</v>
      </c>
      <c r="X17" s="278">
        <v>104.94583333333333</v>
      </c>
      <c r="Y17" s="278">
        <v>104.81249999999999</v>
      </c>
      <c r="Z17" s="278">
        <v>104.32083333333333</v>
      </c>
      <c r="AA17" s="278">
        <v>103.92916666666667</v>
      </c>
      <c r="AB17" s="279">
        <v>103.44999999999999</v>
      </c>
      <c r="AD17" s="302">
        <f t="shared" si="1"/>
        <v>87.234310149666712</v>
      </c>
      <c r="AE17" s="303">
        <f t="shared" si="2"/>
        <v>102.70202963516373</v>
      </c>
      <c r="AF17" s="303">
        <f t="shared" si="3"/>
        <v>111.54036651807824</v>
      </c>
      <c r="AG17" s="303">
        <f t="shared" si="4"/>
        <v>99.337423312883416</v>
      </c>
      <c r="AH17" s="303">
        <f t="shared" si="5"/>
        <v>96</v>
      </c>
      <c r="AI17" s="303">
        <f t="shared" si="6"/>
        <v>103.38580458150489</v>
      </c>
      <c r="AJ17" s="303">
        <f t="shared" si="7"/>
        <v>106.03179675641128</v>
      </c>
      <c r="AK17" s="303">
        <f t="shared" si="8"/>
        <v>85.85381347520547</v>
      </c>
      <c r="AL17" s="303">
        <f t="shared" si="9"/>
        <v>100.1788908765653</v>
      </c>
      <c r="AM17" s="303">
        <f t="shared" si="10"/>
        <v>113.40016775172745</v>
      </c>
      <c r="AN17" s="303">
        <f t="shared" si="11"/>
        <v>104.87912440364029</v>
      </c>
      <c r="AO17" s="304">
        <f t="shared" si="12"/>
        <v>99.565007249879173</v>
      </c>
      <c r="AQ17" s="302">
        <f>AVERAGE(AD6:AD17)</f>
        <v>90.289776361895008</v>
      </c>
      <c r="AR17" s="303">
        <f t="shared" ref="AR17:BB17" si="13">AVERAGE(AE6:AE17)</f>
        <v>99.449902304199341</v>
      </c>
      <c r="AS17" s="303">
        <f t="shared" si="13"/>
        <v>108.27130107003821</v>
      </c>
      <c r="AT17" s="303">
        <f t="shared" si="13"/>
        <v>102.41772108530789</v>
      </c>
      <c r="AU17" s="303">
        <f t="shared" si="13"/>
        <v>97.113781380782612</v>
      </c>
      <c r="AV17" s="303">
        <f t="shared" si="13"/>
        <v>106.16970112959257</v>
      </c>
      <c r="AW17" s="303">
        <f t="shared" si="13"/>
        <v>107.7030495128529</v>
      </c>
      <c r="AX17" s="303">
        <f t="shared" si="13"/>
        <v>78.509555765027571</v>
      </c>
      <c r="AY17" s="303">
        <f t="shared" si="13"/>
        <v>104.16985634416876</v>
      </c>
      <c r="AZ17" s="303">
        <f t="shared" si="13"/>
        <v>105.76395994460523</v>
      </c>
      <c r="BA17" s="303">
        <f t="shared" si="13"/>
        <v>102.60049645078284</v>
      </c>
      <c r="BB17" s="304">
        <f t="shared" si="13"/>
        <v>97.615150010434903</v>
      </c>
      <c r="BC17" s="303">
        <f>SUM(AQ17:BB17)</f>
        <v>1200.0742513596879</v>
      </c>
      <c r="BD17" s="305">
        <f>1200/BC17</f>
        <v>0.99993812769534574</v>
      </c>
      <c r="BF17" s="330">
        <f>+$BD17*AQ17</f>
        <v>90.284189925344776</v>
      </c>
      <c r="BG17" s="331">
        <f t="shared" ref="BG17:BQ17" si="14">+$BD17*AR17</f>
        <v>99.443749109546133</v>
      </c>
      <c r="BH17" s="331">
        <f t="shared" si="14"/>
        <v>108.26460207511309</v>
      </c>
      <c r="BI17" s="331">
        <f t="shared" si="14"/>
        <v>102.4113842648669</v>
      </c>
      <c r="BJ17" s="331">
        <f t="shared" si="14"/>
        <v>97.107772727314895</v>
      </c>
      <c r="BK17" s="331">
        <f t="shared" si="14"/>
        <v>106.16313216549922</v>
      </c>
      <c r="BL17" s="331">
        <f t="shared" si="14"/>
        <v>107.69638567696124</v>
      </c>
      <c r="BM17" s="331">
        <f t="shared" si="14"/>
        <v>78.504698197875001</v>
      </c>
      <c r="BN17" s="331">
        <f t="shared" si="14"/>
        <v>104.16341111508125</v>
      </c>
      <c r="BO17" s="331">
        <f t="shared" si="14"/>
        <v>105.7574160846541</v>
      </c>
      <c r="BP17" s="331">
        <f t="shared" si="14"/>
        <v>102.59414832160876</v>
      </c>
      <c r="BQ17" s="332">
        <f t="shared" si="14"/>
        <v>97.609110336134592</v>
      </c>
      <c r="BR17" s="304">
        <f>SUM(BF17:BQ17)</f>
        <v>1199.9999999999998</v>
      </c>
    </row>
    <row r="18" spans="1:70" x14ac:dyDescent="0.55000000000000004">
      <c r="A18" s="300"/>
      <c r="B18" s="106">
        <v>1991</v>
      </c>
      <c r="C18" s="278">
        <v>99.3</v>
      </c>
      <c r="D18" s="278">
        <v>105.8</v>
      </c>
      <c r="E18" s="278">
        <v>106.7</v>
      </c>
      <c r="F18" s="278">
        <v>95.3</v>
      </c>
      <c r="G18" s="278">
        <v>95.3</v>
      </c>
      <c r="H18" s="278">
        <v>99</v>
      </c>
      <c r="I18" s="278">
        <v>117.7</v>
      </c>
      <c r="J18" s="278">
        <v>87.9</v>
      </c>
      <c r="K18" s="278">
        <v>106.4</v>
      </c>
      <c r="L18" s="278">
        <v>117.4</v>
      </c>
      <c r="M18" s="278">
        <v>117.4</v>
      </c>
      <c r="N18" s="279">
        <v>108.8</v>
      </c>
      <c r="O18" s="278"/>
      <c r="P18" s="278"/>
      <c r="Q18" s="301">
        <v>103.41249999999998</v>
      </c>
      <c r="R18" s="278">
        <v>103.61666666666666</v>
      </c>
      <c r="S18" s="278">
        <v>103.58333333333333</v>
      </c>
      <c r="T18" s="278">
        <v>103.60416666666669</v>
      </c>
      <c r="U18" s="278">
        <v>103.91666666666667</v>
      </c>
      <c r="V18" s="278">
        <v>104.50833333333337</v>
      </c>
      <c r="W18" s="278">
        <v>104.97083333333335</v>
      </c>
      <c r="X18" s="278">
        <v>105.19166666666666</v>
      </c>
      <c r="Y18" s="278">
        <v>105.64166666666665</v>
      </c>
      <c r="Z18" s="278">
        <v>106.375</v>
      </c>
      <c r="AA18" s="278">
        <v>106.58749999999999</v>
      </c>
      <c r="AB18" s="279">
        <v>106.92083333333331</v>
      </c>
      <c r="AD18" s="302">
        <f t="shared" si="1"/>
        <v>96.023208026109046</v>
      </c>
      <c r="AE18" s="303">
        <f t="shared" si="2"/>
        <v>102.10712562329098</v>
      </c>
      <c r="AF18" s="303">
        <f t="shared" si="3"/>
        <v>103.00884955752214</v>
      </c>
      <c r="AG18" s="303">
        <f t="shared" si="4"/>
        <v>91.984717474361531</v>
      </c>
      <c r="AH18" s="303">
        <f t="shared" si="5"/>
        <v>91.708099438652752</v>
      </c>
      <c r="AI18" s="303">
        <f t="shared" si="6"/>
        <v>94.729287935571293</v>
      </c>
      <c r="AJ18" s="303">
        <f t="shared" si="7"/>
        <v>112.12638431310285</v>
      </c>
      <c r="AK18" s="303">
        <f t="shared" si="8"/>
        <v>83.561752356809009</v>
      </c>
      <c r="AL18" s="303">
        <f t="shared" si="9"/>
        <v>100.71783545002764</v>
      </c>
      <c r="AM18" s="303">
        <f t="shared" si="10"/>
        <v>110.36427732079908</v>
      </c>
      <c r="AN18" s="303">
        <f t="shared" si="11"/>
        <v>110.14424768382784</v>
      </c>
      <c r="AO18" s="304">
        <f t="shared" si="12"/>
        <v>101.75753088344182</v>
      </c>
      <c r="AQ18" s="302">
        <f t="shared" ref="AQ18:AQ50" si="15">AVERAGE(AD7:AD18)</f>
        <v>90.904003508278791</v>
      </c>
      <c r="AR18" s="303">
        <f t="shared" ref="AR18:AR50" si="16">AVERAGE(AE7:AE18)</f>
        <v>100.01044991168362</v>
      </c>
      <c r="AS18" s="303">
        <f t="shared" ref="AS18:AS50" si="17">AVERAGE(AF7:AF18)</f>
        <v>108.29875362892813</v>
      </c>
      <c r="AT18" s="303">
        <f t="shared" ref="AT18:AT50" si="18">AVERAGE(AG7:AG18)</f>
        <v>101.89945256274842</v>
      </c>
      <c r="AU18" s="303">
        <f t="shared" ref="AU18:AU50" si="19">AVERAGE(AH7:AH18)</f>
        <v>95.958469041726062</v>
      </c>
      <c r="AV18" s="303">
        <f t="shared" ref="AV18:AV50" si="20">AVERAGE(AI7:AI18)</f>
        <v>105.3091234989259</v>
      </c>
      <c r="AW18" s="303">
        <f t="shared" ref="AW18:AW50" si="21">AVERAGE(AJ7:AJ18)</f>
        <v>108.36830345010567</v>
      </c>
      <c r="AX18" s="303">
        <f t="shared" ref="AX18:AX50" si="22">AVERAGE(AK7:AK18)</f>
        <v>78.581245887020486</v>
      </c>
      <c r="AY18" s="303">
        <f t="shared" ref="AY18:AY50" si="23">AVERAGE(AL7:AL18)</f>
        <v>104.47807667277628</v>
      </c>
      <c r="AZ18" s="303">
        <f t="shared" ref="AZ18:AZ50" si="24">AVERAGE(AM7:AM18)</f>
        <v>105.88834837228104</v>
      </c>
      <c r="BA18" s="303">
        <f t="shared" ref="BA18:BA50" si="25">AVERAGE(AN7:AN18)</f>
        <v>102.87471167520697</v>
      </c>
      <c r="BB18" s="304">
        <f t="shared" ref="BB18:BB50" si="26">AVERAGE(AO7:AO18)</f>
        <v>97.969657572260303</v>
      </c>
      <c r="BC18" s="303">
        <f t="shared" ref="BC18:BC50" si="27">SUM(AQ18:BB18)</f>
        <v>1200.5405957819416</v>
      </c>
      <c r="BD18" s="305">
        <f t="shared" ref="BD18:BD50" si="28">1200/BC18</f>
        <v>0.99954970637074581</v>
      </c>
      <c r="BF18" s="330">
        <f t="shared" ref="BF18:BF50" si="29">+$BD18*AQ18</f>
        <v>90.863070014625308</v>
      </c>
      <c r="BG18" s="331">
        <f t="shared" ref="BG18:BG50" si="30">+$BD18*AR18</f>
        <v>99.96541584322955</v>
      </c>
      <c r="BH18" s="331">
        <f t="shared" ref="BH18:BH50" si="31">+$BD18*AS18</f>
        <v>108.24998739011285</v>
      </c>
      <c r="BI18" s="331">
        <f t="shared" ref="BI18:BI50" si="32">+$BD18*AT18</f>
        <v>101.85356788843492</v>
      </c>
      <c r="BJ18" s="331">
        <f t="shared" ref="BJ18:BJ50" si="33">+$BD18*AU18</f>
        <v>95.91525955444358</v>
      </c>
      <c r="BK18" s="331">
        <f t="shared" ref="BK18:BK50" si="34">+$BD18*AV18</f>
        <v>105.26170347151199</v>
      </c>
      <c r="BL18" s="331">
        <f t="shared" ref="BL18:BL50" si="35">+$BD18*AW18</f>
        <v>108.319505893449</v>
      </c>
      <c r="BM18" s="331">
        <f t="shared" ref="BM18:BM50" si="36">+$BD18*AX18</f>
        <v>78.545861252618707</v>
      </c>
      <c r="BN18" s="331">
        <f t="shared" ref="BN18:BN50" si="37">+$BD18*AY18</f>
        <v>104.4310308604538</v>
      </c>
      <c r="BO18" s="331">
        <f t="shared" ref="BO18:BO50" si="38">+$BD18*AZ18</f>
        <v>105.84066752359676</v>
      </c>
      <c r="BP18" s="331">
        <f t="shared" ref="BP18:BP50" si="39">+$BD18*BA18</f>
        <v>102.82838784792825</v>
      </c>
      <c r="BQ18" s="332">
        <f t="shared" ref="BQ18:BQ50" si="40">+$BD18*BB18</f>
        <v>97.925542459595306</v>
      </c>
      <c r="BR18" s="304">
        <f t="shared" ref="BR18:BR50" si="41">SUM(BF18:BQ18)</f>
        <v>1200</v>
      </c>
    </row>
    <row r="19" spans="1:70" x14ac:dyDescent="0.55000000000000004">
      <c r="A19" s="300"/>
      <c r="B19" s="106">
        <v>1992</v>
      </c>
      <c r="C19" s="278">
        <v>104.6</v>
      </c>
      <c r="D19" s="278">
        <v>105.8</v>
      </c>
      <c r="E19" s="278">
        <v>117.5</v>
      </c>
      <c r="F19" s="278">
        <v>102.1</v>
      </c>
      <c r="G19" s="278">
        <v>93.6</v>
      </c>
      <c r="H19" s="278">
        <v>108.7</v>
      </c>
      <c r="I19" s="278">
        <v>115.7</v>
      </c>
      <c r="J19" s="278">
        <v>80.3</v>
      </c>
      <c r="K19" s="278">
        <v>114.5</v>
      </c>
      <c r="L19" s="278">
        <v>106.6</v>
      </c>
      <c r="M19" s="278">
        <v>109.8</v>
      </c>
      <c r="N19" s="279">
        <v>100.4</v>
      </c>
      <c r="O19" s="278"/>
      <c r="P19" s="278"/>
      <c r="Q19" s="301">
        <v>107.24166666666666</v>
      </c>
      <c r="R19" s="278">
        <v>106.84166666666668</v>
      </c>
      <c r="S19" s="278">
        <v>106.86250000000001</v>
      </c>
      <c r="T19" s="278">
        <v>106.75</v>
      </c>
      <c r="U19" s="278">
        <v>105.98333333333333</v>
      </c>
      <c r="V19" s="278">
        <v>105.31666666666668</v>
      </c>
      <c r="W19" s="278">
        <v>104.60416666666669</v>
      </c>
      <c r="X19" s="278">
        <v>104.50833333333334</v>
      </c>
      <c r="Y19" s="278">
        <v>105.09166666666665</v>
      </c>
      <c r="Z19" s="278">
        <v>105.19999999999997</v>
      </c>
      <c r="AA19" s="278">
        <v>104.85833333333331</v>
      </c>
      <c r="AB19" s="279">
        <v>104.48333333333333</v>
      </c>
      <c r="AD19" s="302">
        <f t="shared" si="1"/>
        <v>97.536716139560184</v>
      </c>
      <c r="AE19" s="303">
        <f t="shared" si="2"/>
        <v>99.025037048592139</v>
      </c>
      <c r="AF19" s="303">
        <f t="shared" si="3"/>
        <v>109.95438062931335</v>
      </c>
      <c r="AG19" s="303">
        <f t="shared" si="4"/>
        <v>95.644028103044491</v>
      </c>
      <c r="AH19" s="303">
        <f t="shared" si="5"/>
        <v>88.315772920270476</v>
      </c>
      <c r="AI19" s="303">
        <f t="shared" si="6"/>
        <v>103.21253362873873</v>
      </c>
      <c r="AJ19" s="303">
        <f t="shared" si="7"/>
        <v>110.60744871539532</v>
      </c>
      <c r="AK19" s="303">
        <f t="shared" si="8"/>
        <v>76.835977992185619</v>
      </c>
      <c r="AL19" s="303">
        <f t="shared" si="9"/>
        <v>108.95250178415669</v>
      </c>
      <c r="AM19" s="303">
        <f t="shared" si="10"/>
        <v>101.33079847908748</v>
      </c>
      <c r="AN19" s="303">
        <f t="shared" si="11"/>
        <v>104.71270762139397</v>
      </c>
      <c r="AO19" s="304">
        <f t="shared" si="12"/>
        <v>96.091880682724522</v>
      </c>
      <c r="AQ19" s="302">
        <f t="shared" si="15"/>
        <v>91.701139077127891</v>
      </c>
      <c r="AR19" s="303">
        <f t="shared" si="16"/>
        <v>99.740208344154567</v>
      </c>
      <c r="AS19" s="303">
        <f t="shared" si="17"/>
        <v>108.93914286421216</v>
      </c>
      <c r="AT19" s="303">
        <f t="shared" si="18"/>
        <v>101.0438722527328</v>
      </c>
      <c r="AU19" s="303">
        <f t="shared" si="19"/>
        <v>95.033061032263163</v>
      </c>
      <c r="AV19" s="303">
        <f t="shared" si="20"/>
        <v>105.03122747181136</v>
      </c>
      <c r="AW19" s="303">
        <f t="shared" si="21"/>
        <v>108.19649948472556</v>
      </c>
      <c r="AX19" s="303">
        <f t="shared" si="22"/>
        <v>78.618981609317942</v>
      </c>
      <c r="AY19" s="303">
        <f t="shared" si="23"/>
        <v>104.42227337110775</v>
      </c>
      <c r="AZ19" s="303">
        <f t="shared" si="24"/>
        <v>105.31316648916903</v>
      </c>
      <c r="BA19" s="303">
        <f t="shared" si="25"/>
        <v>103.64203814549876</v>
      </c>
      <c r="BB19" s="304">
        <f t="shared" si="26"/>
        <v>97.690021478141091</v>
      </c>
      <c r="BC19" s="303">
        <f t="shared" si="27"/>
        <v>1199.371631620262</v>
      </c>
      <c r="BD19" s="305">
        <f t="shared" si="28"/>
        <v>1.0005239146592864</v>
      </c>
      <c r="BF19" s="330">
        <f t="shared" si="29"/>
        <v>91.749182648163654</v>
      </c>
      <c r="BG19" s="331">
        <f t="shared" si="30"/>
        <v>99.792463701426342</v>
      </c>
      <c r="BH19" s="331">
        <f t="shared" si="31"/>
        <v>108.99621767812882</v>
      </c>
      <c r="BI19" s="331">
        <f t="shared" si="32"/>
        <v>101.09681061863706</v>
      </c>
      <c r="BJ19" s="331">
        <f t="shared" si="33"/>
        <v>95.082850246054818</v>
      </c>
      <c r="BK19" s="331">
        <f t="shared" si="34"/>
        <v>105.08625487156668</v>
      </c>
      <c r="BL19" s="331">
        <f t="shared" si="35"/>
        <v>108.25318521688908</v>
      </c>
      <c r="BM19" s="331">
        <f t="shared" si="36"/>
        <v>78.660171246281223</v>
      </c>
      <c r="BN19" s="331">
        <f t="shared" si="37"/>
        <v>104.47698173088288</v>
      </c>
      <c r="BO19" s="331">
        <f t="shared" si="38"/>
        <v>105.36834160090858</v>
      </c>
      <c r="BP19" s="331">
        <f t="shared" si="39"/>
        <v>103.69633772860151</v>
      </c>
      <c r="BQ19" s="332">
        <f t="shared" si="40"/>
        <v>97.741202712459483</v>
      </c>
      <c r="BR19" s="304">
        <f t="shared" si="41"/>
        <v>1200</v>
      </c>
    </row>
    <row r="20" spans="1:70" x14ac:dyDescent="0.55000000000000004">
      <c r="A20" s="300"/>
      <c r="B20" s="106">
        <v>1993</v>
      </c>
      <c r="C20" s="278">
        <v>95.9</v>
      </c>
      <c r="D20" s="278">
        <v>112.2</v>
      </c>
      <c r="E20" s="278">
        <v>125.1</v>
      </c>
      <c r="F20" s="278">
        <v>97.1</v>
      </c>
      <c r="G20" s="278">
        <v>90.4</v>
      </c>
      <c r="H20" s="278">
        <v>102.9</v>
      </c>
      <c r="I20" s="278">
        <v>107.5</v>
      </c>
      <c r="J20" s="278">
        <v>79.400000000000006</v>
      </c>
      <c r="K20" s="278">
        <v>109.6</v>
      </c>
      <c r="L20" s="278">
        <v>100.3</v>
      </c>
      <c r="M20" s="278">
        <v>105</v>
      </c>
      <c r="N20" s="279">
        <v>88.9</v>
      </c>
      <c r="O20" s="278"/>
      <c r="P20" s="278"/>
      <c r="Q20" s="301">
        <v>103.90000000000002</v>
      </c>
      <c r="R20" s="278">
        <v>103.52083333333336</v>
      </c>
      <c r="S20" s="278">
        <v>103.27916666666668</v>
      </c>
      <c r="T20" s="278">
        <v>102.8125</v>
      </c>
      <c r="U20" s="278">
        <v>102.35000000000001</v>
      </c>
      <c r="V20" s="278">
        <v>101.67083333333335</v>
      </c>
      <c r="W20" s="278">
        <v>100.81666666666668</v>
      </c>
      <c r="X20" s="278">
        <v>99.879166666666649</v>
      </c>
      <c r="Y20" s="278">
        <v>98.91249999999998</v>
      </c>
      <c r="Z20" s="278">
        <v>98.145833333333329</v>
      </c>
      <c r="AA20" s="278">
        <v>97.266666666666666</v>
      </c>
      <c r="AB20" s="279">
        <v>96.745833333333337</v>
      </c>
      <c r="AD20" s="302">
        <f t="shared" si="1"/>
        <v>92.30028873917226</v>
      </c>
      <c r="AE20" s="303">
        <f t="shared" si="2"/>
        <v>108.38398068021733</v>
      </c>
      <c r="AF20" s="303">
        <f t="shared" si="3"/>
        <v>121.12801065074433</v>
      </c>
      <c r="AG20" s="303">
        <f t="shared" si="4"/>
        <v>94.443768996960472</v>
      </c>
      <c r="AH20" s="303">
        <f t="shared" si="5"/>
        <v>88.324377137274055</v>
      </c>
      <c r="AI20" s="303">
        <f t="shared" si="6"/>
        <v>101.20896684562106</v>
      </c>
      <c r="AJ20" s="303">
        <f t="shared" si="7"/>
        <v>106.62919490824929</v>
      </c>
      <c r="AK20" s="303">
        <f t="shared" si="8"/>
        <v>79.496057736431553</v>
      </c>
      <c r="AL20" s="303">
        <f t="shared" si="9"/>
        <v>110.80500442310124</v>
      </c>
      <c r="AM20" s="303">
        <f t="shared" si="10"/>
        <v>102.19486308639354</v>
      </c>
      <c r="AN20" s="303">
        <f t="shared" si="11"/>
        <v>107.95065113091158</v>
      </c>
      <c r="AO20" s="304">
        <f t="shared" si="12"/>
        <v>91.890262285197466</v>
      </c>
      <c r="AQ20" s="302">
        <f t="shared" si="15"/>
        <v>91.78466854678851</v>
      </c>
      <c r="AR20" s="303">
        <f t="shared" si="16"/>
        <v>100.8695087036732</v>
      </c>
      <c r="AS20" s="303">
        <f t="shared" si="17"/>
        <v>110.20687598441026</v>
      </c>
      <c r="AT20" s="303">
        <f t="shared" si="18"/>
        <v>99.900347662330717</v>
      </c>
      <c r="AU20" s="303">
        <f t="shared" si="19"/>
        <v>94.210078966773608</v>
      </c>
      <c r="AV20" s="303">
        <f t="shared" si="20"/>
        <v>104.41958239615654</v>
      </c>
      <c r="AW20" s="303">
        <f t="shared" si="21"/>
        <v>108.01626323641965</v>
      </c>
      <c r="AX20" s="303">
        <f t="shared" si="22"/>
        <v>79.344794198534302</v>
      </c>
      <c r="AY20" s="303">
        <f t="shared" si="23"/>
        <v>104.97281169765188</v>
      </c>
      <c r="AZ20" s="303">
        <f t="shared" si="24"/>
        <v>105.02453006415651</v>
      </c>
      <c r="BA20" s="303">
        <f t="shared" si="25"/>
        <v>104.04743886236467</v>
      </c>
      <c r="BB20" s="304">
        <f t="shared" si="26"/>
        <v>96.947118945301426</v>
      </c>
      <c r="BC20" s="303">
        <f t="shared" si="27"/>
        <v>1199.7440192645611</v>
      </c>
      <c r="BD20" s="305">
        <f t="shared" si="28"/>
        <v>1.000213362793503</v>
      </c>
      <c r="BF20" s="330">
        <f t="shared" si="29"/>
        <v>91.804251980070404</v>
      </c>
      <c r="BG20" s="331">
        <f t="shared" si="30"/>
        <v>100.8910305038295</v>
      </c>
      <c r="BH20" s="331">
        <f t="shared" si="31"/>
        <v>110.23039003133354</v>
      </c>
      <c r="BI20" s="331">
        <f t="shared" si="32"/>
        <v>99.921662679579882</v>
      </c>
      <c r="BJ20" s="331">
        <f t="shared" si="33"/>
        <v>94.230179892398098</v>
      </c>
      <c r="BK20" s="331">
        <f t="shared" si="34"/>
        <v>104.44186164995301</v>
      </c>
      <c r="BL20" s="331">
        <f t="shared" si="35"/>
        <v>108.03930988808753</v>
      </c>
      <c r="BM20" s="331">
        <f t="shared" si="36"/>
        <v>79.361723425474423</v>
      </c>
      <c r="BN20" s="331">
        <f t="shared" si="37"/>
        <v>104.99520898999755</v>
      </c>
      <c r="BO20" s="331">
        <f t="shared" si="38"/>
        <v>105.04693839127734</v>
      </c>
      <c r="BP20" s="331">
        <f t="shared" si="39"/>
        <v>104.06963871457718</v>
      </c>
      <c r="BQ20" s="332">
        <f t="shared" si="40"/>
        <v>96.967803853421671</v>
      </c>
      <c r="BR20" s="304">
        <f t="shared" si="41"/>
        <v>1200</v>
      </c>
    </row>
    <row r="21" spans="1:70" x14ac:dyDescent="0.55000000000000004">
      <c r="A21" s="300"/>
      <c r="B21" s="106">
        <v>1994</v>
      </c>
      <c r="C21" s="278">
        <v>86.9</v>
      </c>
      <c r="D21" s="278">
        <v>98.7</v>
      </c>
      <c r="E21" s="278">
        <v>115.4</v>
      </c>
      <c r="F21" s="278">
        <v>88.4</v>
      </c>
      <c r="G21" s="278">
        <v>78</v>
      </c>
      <c r="H21" s="278">
        <v>102.8</v>
      </c>
      <c r="I21" s="278">
        <v>98</v>
      </c>
      <c r="J21" s="278">
        <v>74.400000000000006</v>
      </c>
      <c r="K21" s="278">
        <v>101.8</v>
      </c>
      <c r="L21" s="278">
        <v>96.3</v>
      </c>
      <c r="M21" s="278">
        <v>101.9</v>
      </c>
      <c r="N21" s="279">
        <v>93.4</v>
      </c>
      <c r="O21" s="278"/>
      <c r="P21" s="278"/>
      <c r="Q21" s="301">
        <v>96.345833333333346</v>
      </c>
      <c r="R21" s="278">
        <v>95.741666666666674</v>
      </c>
      <c r="S21" s="278">
        <v>95.208333333333329</v>
      </c>
      <c r="T21" s="278">
        <v>94.716666666666683</v>
      </c>
      <c r="U21" s="278">
        <v>94.420833333333334</v>
      </c>
      <c r="V21" s="278">
        <v>94.479166666666671</v>
      </c>
      <c r="W21" s="278">
        <v>94.479166666666671</v>
      </c>
      <c r="X21" s="278">
        <v>94.49166666666666</v>
      </c>
      <c r="Y21" s="278">
        <v>94.770833333333329</v>
      </c>
      <c r="Z21" s="278">
        <v>95.154166666666654</v>
      </c>
      <c r="AA21" s="278">
        <v>95.600000000000009</v>
      </c>
      <c r="AB21" s="279">
        <v>95.479166666666671</v>
      </c>
      <c r="AD21" s="302">
        <f t="shared" si="1"/>
        <v>90.195908835358722</v>
      </c>
      <c r="AE21" s="303">
        <f t="shared" si="2"/>
        <v>103.08991208982505</v>
      </c>
      <c r="AF21" s="303">
        <f t="shared" si="3"/>
        <v>121.2078774617068</v>
      </c>
      <c r="AG21" s="303">
        <f t="shared" si="4"/>
        <v>93.330987154671817</v>
      </c>
      <c r="AH21" s="303">
        <f t="shared" si="5"/>
        <v>82.608887515996642</v>
      </c>
      <c r="AI21" s="303">
        <f t="shared" si="6"/>
        <v>108.80705622932744</v>
      </c>
      <c r="AJ21" s="303">
        <f t="shared" si="7"/>
        <v>103.72657111356118</v>
      </c>
      <c r="AK21" s="303">
        <f t="shared" si="8"/>
        <v>78.737102037216701</v>
      </c>
      <c r="AL21" s="303">
        <f t="shared" si="9"/>
        <v>107.41701472851177</v>
      </c>
      <c r="AM21" s="303">
        <f t="shared" si="10"/>
        <v>101.20418618907914</v>
      </c>
      <c r="AN21" s="303">
        <f t="shared" si="11"/>
        <v>106.58995815899581</v>
      </c>
      <c r="AO21" s="304">
        <f t="shared" si="12"/>
        <v>97.82238708269692</v>
      </c>
      <c r="AQ21" s="302">
        <f t="shared" si="15"/>
        <v>91.997167577281516</v>
      </c>
      <c r="AR21" s="303">
        <f t="shared" si="16"/>
        <v>101.34363375735275</v>
      </c>
      <c r="AS21" s="303">
        <f t="shared" si="17"/>
        <v>111.10011673717599</v>
      </c>
      <c r="AT21" s="303">
        <f t="shared" si="18"/>
        <v>98.963849017659086</v>
      </c>
      <c r="AU21" s="303">
        <f t="shared" si="19"/>
        <v>93.096152426564956</v>
      </c>
      <c r="AV21" s="303">
        <f t="shared" si="20"/>
        <v>104.37941459524417</v>
      </c>
      <c r="AW21" s="303">
        <f t="shared" si="21"/>
        <v>107.57037485462597</v>
      </c>
      <c r="AX21" s="303">
        <f t="shared" si="22"/>
        <v>79.682386336995719</v>
      </c>
      <c r="AY21" s="303">
        <f t="shared" si="23"/>
        <v>105.13384174384544</v>
      </c>
      <c r="AZ21" s="303">
        <f t="shared" si="24"/>
        <v>105.14042037787407</v>
      </c>
      <c r="BA21" s="303">
        <f t="shared" si="25"/>
        <v>104.37464885422611</v>
      </c>
      <c r="BB21" s="304">
        <f t="shared" si="26"/>
        <v>97.250021366228736</v>
      </c>
      <c r="BC21" s="303">
        <f t="shared" si="27"/>
        <v>1200.0320276450745</v>
      </c>
      <c r="BD21" s="305">
        <f t="shared" si="28"/>
        <v>0.9999733110080925</v>
      </c>
      <c r="BF21" s="330">
        <f t="shared" si="29"/>
        <v>91.994712265620535</v>
      </c>
      <c r="BG21" s="331">
        <f t="shared" si="30"/>
        <v>101.34092899793153</v>
      </c>
      <c r="BH21" s="331">
        <f t="shared" si="31"/>
        <v>111.09715158705947</v>
      </c>
      <c r="BI21" s="331">
        <f t="shared" si="32"/>
        <v>98.96120777229352</v>
      </c>
      <c r="BJ21" s="331">
        <f t="shared" si="33"/>
        <v>93.093667784106231</v>
      </c>
      <c r="BK21" s="331">
        <f t="shared" si="34"/>
        <v>104.37662881389272</v>
      </c>
      <c r="BL21" s="331">
        <f t="shared" si="35"/>
        <v>107.56750390976198</v>
      </c>
      <c r="BM21" s="331">
        <f t="shared" si="36"/>
        <v>79.680259694431598</v>
      </c>
      <c r="BN21" s="331">
        <f t="shared" si="37"/>
        <v>105.13103582759393</v>
      </c>
      <c r="BO21" s="331">
        <f t="shared" si="38"/>
        <v>105.13761428604545</v>
      </c>
      <c r="BP21" s="331">
        <f t="shared" si="39"/>
        <v>104.37186320006749</v>
      </c>
      <c r="BQ21" s="332">
        <f t="shared" si="40"/>
        <v>97.247425861195495</v>
      </c>
      <c r="BR21" s="304">
        <f t="shared" si="41"/>
        <v>1200</v>
      </c>
    </row>
    <row r="22" spans="1:70" x14ac:dyDescent="0.55000000000000004">
      <c r="A22" s="300"/>
      <c r="B22" s="106">
        <v>1995</v>
      </c>
      <c r="C22" s="278">
        <v>82.4</v>
      </c>
      <c r="D22" s="278">
        <v>103.5</v>
      </c>
      <c r="E22" s="278">
        <v>117.3</v>
      </c>
      <c r="F22" s="278">
        <v>95.7</v>
      </c>
      <c r="G22" s="278">
        <v>81.400000000000006</v>
      </c>
      <c r="H22" s="278">
        <v>96.5</v>
      </c>
      <c r="I22" s="278">
        <v>93.4</v>
      </c>
      <c r="J22" s="278">
        <v>72.8</v>
      </c>
      <c r="K22" s="278">
        <v>93.4</v>
      </c>
      <c r="L22" s="278">
        <v>90.7</v>
      </c>
      <c r="M22" s="278">
        <v>94.8</v>
      </c>
      <c r="N22" s="279">
        <v>86.1</v>
      </c>
      <c r="O22" s="278"/>
      <c r="P22" s="278"/>
      <c r="Q22" s="301">
        <v>95.024999999999991</v>
      </c>
      <c r="R22" s="278">
        <v>94.766666666666666</v>
      </c>
      <c r="S22" s="278">
        <v>94.350000000000009</v>
      </c>
      <c r="T22" s="278">
        <v>93.766666666666666</v>
      </c>
      <c r="U22" s="278">
        <v>93.237500000000011</v>
      </c>
      <c r="V22" s="278">
        <v>92.637499999999989</v>
      </c>
      <c r="W22" s="278">
        <v>92.404166666666654</v>
      </c>
      <c r="X22" s="278">
        <v>92.487499999999997</v>
      </c>
      <c r="Y22" s="278">
        <v>91.979166666666686</v>
      </c>
      <c r="Z22" s="278">
        <v>91.029166666666654</v>
      </c>
      <c r="AA22" s="278">
        <v>90.712499999999991</v>
      </c>
      <c r="AB22" s="279">
        <v>90.545833333333348</v>
      </c>
      <c r="AD22" s="302">
        <f t="shared" si="1"/>
        <v>86.71402262562485</v>
      </c>
      <c r="AE22" s="303">
        <f t="shared" si="2"/>
        <v>109.21561730566303</v>
      </c>
      <c r="AF22" s="303">
        <f t="shared" si="3"/>
        <v>124.32432432432432</v>
      </c>
      <c r="AG22" s="303">
        <f t="shared" si="4"/>
        <v>102.06185567010311</v>
      </c>
      <c r="AH22" s="303">
        <f t="shared" si="5"/>
        <v>87.303928140501412</v>
      </c>
      <c r="AI22" s="303">
        <f t="shared" si="6"/>
        <v>104.16947780326542</v>
      </c>
      <c r="AJ22" s="303">
        <f t="shared" si="7"/>
        <v>101.07769310546966</v>
      </c>
      <c r="AK22" s="303">
        <f t="shared" si="8"/>
        <v>78.713339640491952</v>
      </c>
      <c r="AL22" s="303">
        <f t="shared" si="9"/>
        <v>101.54473386183464</v>
      </c>
      <c r="AM22" s="303">
        <f t="shared" si="10"/>
        <v>99.638394287545225</v>
      </c>
      <c r="AN22" s="303">
        <f t="shared" si="11"/>
        <v>104.5059942124845</v>
      </c>
      <c r="AO22" s="304">
        <f t="shared" si="12"/>
        <v>95.089963646403731</v>
      </c>
      <c r="AQ22" s="302">
        <f t="shared" si="15"/>
        <v>91.677331436320728</v>
      </c>
      <c r="AR22" s="303">
        <f t="shared" si="16"/>
        <v>102.13209702929952</v>
      </c>
      <c r="AS22" s="303">
        <f t="shared" si="17"/>
        <v>111.98788649679078</v>
      </c>
      <c r="AT22" s="303">
        <f t="shared" si="18"/>
        <v>99.108288067203105</v>
      </c>
      <c r="AU22" s="303">
        <f t="shared" si="19"/>
        <v>92.222793489974592</v>
      </c>
      <c r="AV22" s="303">
        <f t="shared" si="20"/>
        <v>104.14622075048186</v>
      </c>
      <c r="AW22" s="303">
        <f t="shared" si="21"/>
        <v>107.03793514923545</v>
      </c>
      <c r="AX22" s="303">
        <f t="shared" si="22"/>
        <v>79.756375894542686</v>
      </c>
      <c r="AY22" s="303">
        <f t="shared" si="23"/>
        <v>104.54024460394372</v>
      </c>
      <c r="AZ22" s="303">
        <f t="shared" si="24"/>
        <v>105.22591655255387</v>
      </c>
      <c r="BA22" s="303">
        <f t="shared" si="25"/>
        <v>104.08360090898564</v>
      </c>
      <c r="BB22" s="304">
        <f t="shared" si="26"/>
        <v>96.877501299637302</v>
      </c>
      <c r="BC22" s="303">
        <f t="shared" si="27"/>
        <v>1198.7961916789691</v>
      </c>
      <c r="BD22" s="305">
        <f t="shared" si="28"/>
        <v>1.0010041809686974</v>
      </c>
      <c r="BF22" s="330">
        <f t="shared" si="29"/>
        <v>91.769392067810045</v>
      </c>
      <c r="BG22" s="331">
        <f t="shared" si="30"/>
        <v>102.2346561374295</v>
      </c>
      <c r="BH22" s="331">
        <f t="shared" si="31"/>
        <v>112.10034260113549</v>
      </c>
      <c r="BI22" s="331">
        <f t="shared" si="32"/>
        <v>99.20781072392036</v>
      </c>
      <c r="BJ22" s="331">
        <f t="shared" si="33"/>
        <v>92.31540186407733</v>
      </c>
      <c r="BK22" s="331">
        <f t="shared" si="34"/>
        <v>104.25080240332125</v>
      </c>
      <c r="BL22" s="331">
        <f t="shared" si="35"/>
        <v>107.14542060664098</v>
      </c>
      <c r="BM22" s="331">
        <f t="shared" si="36"/>
        <v>79.836465729348262</v>
      </c>
      <c r="BN22" s="331">
        <f t="shared" si="37"/>
        <v>104.64522192803797</v>
      </c>
      <c r="BO22" s="331">
        <f t="shared" si="38"/>
        <v>105.33158241536968</v>
      </c>
      <c r="BP22" s="331">
        <f t="shared" si="39"/>
        <v>104.18811968017194</v>
      </c>
      <c r="BQ22" s="332">
        <f t="shared" si="40"/>
        <v>96.974783842737352</v>
      </c>
      <c r="BR22" s="304">
        <f t="shared" si="41"/>
        <v>1200.0000000000002</v>
      </c>
    </row>
    <row r="23" spans="1:70" x14ac:dyDescent="0.55000000000000004">
      <c r="A23" s="300"/>
      <c r="B23" s="106">
        <v>1996</v>
      </c>
      <c r="C23" s="278">
        <v>84.1</v>
      </c>
      <c r="D23" s="278">
        <v>103.8</v>
      </c>
      <c r="E23" s="278">
        <v>104.8</v>
      </c>
      <c r="F23" s="278">
        <v>85.4</v>
      </c>
      <c r="G23" s="278">
        <v>84.1</v>
      </c>
      <c r="H23" s="278">
        <v>89.8</v>
      </c>
      <c r="I23" s="278">
        <v>104.1</v>
      </c>
      <c r="J23" s="278">
        <v>70.599999999999994</v>
      </c>
      <c r="K23" s="278">
        <v>103.9</v>
      </c>
      <c r="L23" s="278">
        <v>109.1</v>
      </c>
      <c r="M23" s="278">
        <v>106.6</v>
      </c>
      <c r="N23" s="279">
        <v>95.1</v>
      </c>
      <c r="O23" s="278"/>
      <c r="P23" s="278"/>
      <c r="Q23" s="301">
        <v>90.712499999999977</v>
      </c>
      <c r="R23" s="278">
        <v>91.066666666666663</v>
      </c>
      <c r="S23" s="278">
        <v>91.412500000000009</v>
      </c>
      <c r="T23" s="278">
        <v>92.61666666666666</v>
      </c>
      <c r="U23" s="278">
        <v>93.875</v>
      </c>
      <c r="V23" s="278">
        <v>94.74166666666666</v>
      </c>
      <c r="W23" s="278">
        <v>95.987499999999997</v>
      </c>
      <c r="X23" s="278">
        <v>96.954166666666666</v>
      </c>
      <c r="Y23" s="278">
        <v>97.887500000000003</v>
      </c>
      <c r="Z23" s="278">
        <v>99.454166666666694</v>
      </c>
      <c r="AA23" s="278">
        <v>101</v>
      </c>
      <c r="AB23" s="279">
        <v>102.84583333333336</v>
      </c>
      <c r="AD23" s="302">
        <f t="shared" si="1"/>
        <v>92.710486426898186</v>
      </c>
      <c r="AE23" s="303">
        <f t="shared" si="2"/>
        <v>113.98243045387994</v>
      </c>
      <c r="AF23" s="303">
        <f t="shared" si="3"/>
        <v>114.64515246820727</v>
      </c>
      <c r="AG23" s="303">
        <f t="shared" si="4"/>
        <v>92.20802591326256</v>
      </c>
      <c r="AH23" s="303">
        <f t="shared" si="5"/>
        <v>89.587217043941408</v>
      </c>
      <c r="AI23" s="303">
        <f t="shared" si="6"/>
        <v>94.784061922772452</v>
      </c>
      <c r="AJ23" s="303">
        <f t="shared" si="7"/>
        <v>108.4516213048574</v>
      </c>
      <c r="AK23" s="303">
        <f t="shared" si="8"/>
        <v>72.817912243757789</v>
      </c>
      <c r="AL23" s="303">
        <f t="shared" si="9"/>
        <v>106.14225513982889</v>
      </c>
      <c r="AM23" s="303">
        <f t="shared" si="10"/>
        <v>109.69877246637895</v>
      </c>
      <c r="AN23" s="303">
        <f t="shared" si="11"/>
        <v>105.54455445544555</v>
      </c>
      <c r="AO23" s="304">
        <f t="shared" si="12"/>
        <v>92.468500587448816</v>
      </c>
      <c r="AQ23" s="302">
        <f t="shared" si="15"/>
        <v>91.953484967254369</v>
      </c>
      <c r="AR23" s="303">
        <f t="shared" si="16"/>
        <v>103.17825194807521</v>
      </c>
      <c r="AS23" s="303">
        <f t="shared" si="17"/>
        <v>112.83247346374999</v>
      </c>
      <c r="AT23" s="303">
        <f t="shared" si="18"/>
        <v>98.495478075594065</v>
      </c>
      <c r="AU23" s="303">
        <f t="shared" si="19"/>
        <v>90.953563719626587</v>
      </c>
      <c r="AV23" s="303">
        <f t="shared" si="20"/>
        <v>103.1602957642458</v>
      </c>
      <c r="AW23" s="303">
        <f t="shared" si="21"/>
        <v>107.19607765755073</v>
      </c>
      <c r="AX23" s="303">
        <f t="shared" si="22"/>
        <v>79.169121696223883</v>
      </c>
      <c r="AY23" s="303">
        <f t="shared" si="23"/>
        <v>105.34698254728232</v>
      </c>
      <c r="AZ23" s="303">
        <f t="shared" si="24"/>
        <v>105.83351191402505</v>
      </c>
      <c r="BA23" s="303">
        <f t="shared" si="25"/>
        <v>104.41142952320659</v>
      </c>
      <c r="BB23" s="304">
        <f t="shared" si="26"/>
        <v>96.787320241811301</v>
      </c>
      <c r="BC23" s="303">
        <f t="shared" si="27"/>
        <v>1199.3179915186458</v>
      </c>
      <c r="BD23" s="305">
        <f t="shared" si="28"/>
        <v>1.0005686635956246</v>
      </c>
      <c r="BF23" s="330">
        <f t="shared" si="29"/>
        <v>92.005775566646051</v>
      </c>
      <c r="BG23" s="331">
        <f t="shared" si="30"/>
        <v>103.23692566381827</v>
      </c>
      <c r="BH23" s="331">
        <f t="shared" si="31"/>
        <v>112.8966371838131</v>
      </c>
      <c r="BI23" s="331">
        <f t="shared" si="32"/>
        <v>98.551488868309292</v>
      </c>
      <c r="BJ23" s="331">
        <f t="shared" si="33"/>
        <v>91.005285700206258</v>
      </c>
      <c r="BK23" s="331">
        <f t="shared" si="34"/>
        <v>103.21895926896079</v>
      </c>
      <c r="BL23" s="331">
        <f t="shared" si="35"/>
        <v>107.25703616450832</v>
      </c>
      <c r="BM23" s="331">
        <f t="shared" si="36"/>
        <v>79.21414229363009</v>
      </c>
      <c r="BN23" s="331">
        <f t="shared" si="37"/>
        <v>105.40688954116585</v>
      </c>
      <c r="BO23" s="331">
        <f t="shared" si="38"/>
        <v>105.89369557944765</v>
      </c>
      <c r="BP23" s="331">
        <f t="shared" si="39"/>
        <v>104.47080450214357</v>
      </c>
      <c r="BQ23" s="332">
        <f t="shared" si="40"/>
        <v>96.842359667350877</v>
      </c>
      <c r="BR23" s="304">
        <f t="shared" si="41"/>
        <v>1200.0000000000002</v>
      </c>
    </row>
    <row r="24" spans="1:70" x14ac:dyDescent="0.55000000000000004">
      <c r="A24" s="300"/>
      <c r="B24" s="106">
        <v>1997</v>
      </c>
      <c r="C24" s="278">
        <v>105</v>
      </c>
      <c r="D24" s="278">
        <v>106.1</v>
      </c>
      <c r="E24" s="278">
        <v>124.9</v>
      </c>
      <c r="F24" s="278">
        <v>102.9</v>
      </c>
      <c r="G24" s="278">
        <v>103.7</v>
      </c>
      <c r="H24" s="278">
        <v>114.5</v>
      </c>
      <c r="I24" s="278">
        <v>119.3</v>
      </c>
      <c r="J24" s="278">
        <v>77.599999999999994</v>
      </c>
      <c r="K24" s="278">
        <v>109.4</v>
      </c>
      <c r="L24" s="278">
        <v>109</v>
      </c>
      <c r="M24" s="278">
        <v>99.1</v>
      </c>
      <c r="N24" s="279">
        <v>98.1</v>
      </c>
      <c r="O24" s="278"/>
      <c r="P24" s="278"/>
      <c r="Q24" s="301">
        <v>104.50833333333334</v>
      </c>
      <c r="R24" s="278">
        <v>105.43333333333334</v>
      </c>
      <c r="S24" s="278">
        <v>105.95416666666667</v>
      </c>
      <c r="T24" s="278">
        <v>106.17916666666666</v>
      </c>
      <c r="U24" s="278">
        <v>105.8625</v>
      </c>
      <c r="V24" s="278">
        <v>105.675</v>
      </c>
      <c r="W24" s="278">
        <v>105.51666666666664</v>
      </c>
      <c r="X24" s="278">
        <v>105.37083333333334</v>
      </c>
      <c r="Y24" s="278">
        <v>105.08333333333333</v>
      </c>
      <c r="Z24" s="278">
        <v>104.12916666666668</v>
      </c>
      <c r="AA24" s="278">
        <v>102.81666666666666</v>
      </c>
      <c r="AB24" s="279">
        <v>101.65833333333335</v>
      </c>
      <c r="AD24" s="302">
        <f t="shared" si="1"/>
        <v>100.47045690136352</v>
      </c>
      <c r="AE24" s="303">
        <f t="shared" si="2"/>
        <v>100.63231109705974</v>
      </c>
      <c r="AF24" s="303">
        <f t="shared" si="3"/>
        <v>117.88115930630383</v>
      </c>
      <c r="AG24" s="303">
        <f t="shared" si="4"/>
        <v>96.911666601263605</v>
      </c>
      <c r="AH24" s="303">
        <f t="shared" si="5"/>
        <v>97.95725587436533</v>
      </c>
      <c r="AI24" s="303">
        <f t="shared" si="6"/>
        <v>108.35107641353206</v>
      </c>
      <c r="AJ24" s="303">
        <f t="shared" si="7"/>
        <v>113.06270731322068</v>
      </c>
      <c r="AK24" s="303">
        <f t="shared" si="8"/>
        <v>73.644667642057797</v>
      </c>
      <c r="AL24" s="303">
        <f t="shared" si="9"/>
        <v>104.10785091197464</v>
      </c>
      <c r="AM24" s="303">
        <f t="shared" si="10"/>
        <v>104.67768396622783</v>
      </c>
      <c r="AN24" s="303">
        <f t="shared" si="11"/>
        <v>96.385151564272974</v>
      </c>
      <c r="AO24" s="304">
        <f t="shared" si="12"/>
        <v>96.49971309123697</v>
      </c>
      <c r="AQ24" s="302">
        <f t="shared" si="15"/>
        <v>92.676648740035589</v>
      </c>
      <c r="AR24" s="303">
        <f t="shared" si="16"/>
        <v>103.1803451311207</v>
      </c>
      <c r="AS24" s="303">
        <f t="shared" si="17"/>
        <v>113.64198229225286</v>
      </c>
      <c r="AT24" s="303">
        <f t="shared" si="18"/>
        <v>97.656810549364607</v>
      </c>
      <c r="AU24" s="303">
        <f t="shared" si="19"/>
        <v>90.618824037271409</v>
      </c>
      <c r="AV24" s="303">
        <f t="shared" si="20"/>
        <v>103.66886867880275</v>
      </c>
      <c r="AW24" s="303">
        <f t="shared" si="21"/>
        <v>107.68004504788401</v>
      </c>
      <c r="AX24" s="303">
        <f t="shared" si="22"/>
        <v>78.748073865686379</v>
      </c>
      <c r="AY24" s="303">
        <f t="shared" si="23"/>
        <v>105.84111973131819</v>
      </c>
      <c r="AZ24" s="303">
        <f t="shared" si="24"/>
        <v>105.34554603035275</v>
      </c>
      <c r="BA24" s="303">
        <f t="shared" si="25"/>
        <v>103.74213392427571</v>
      </c>
      <c r="BB24" s="304">
        <f t="shared" si="26"/>
        <v>96.624959709038748</v>
      </c>
      <c r="BC24" s="303">
        <f t="shared" si="27"/>
        <v>1199.4253577374036</v>
      </c>
      <c r="BD24" s="305">
        <f t="shared" si="28"/>
        <v>1.0004790979771183</v>
      </c>
      <c r="BF24" s="330">
        <f t="shared" si="29"/>
        <v>92.721049934973038</v>
      </c>
      <c r="BG24" s="331">
        <f t="shared" si="30"/>
        <v>103.22977862575139</v>
      </c>
      <c r="BH24" s="331">
        <f t="shared" si="31"/>
        <v>113.6964279360848</v>
      </c>
      <c r="BI24" s="331">
        <f t="shared" si="32"/>
        <v>97.703597729750641</v>
      </c>
      <c r="BJ24" s="331">
        <f t="shared" si="33"/>
        <v>90.66223933255651</v>
      </c>
      <c r="BK24" s="331">
        <f t="shared" si="34"/>
        <v>103.71853622407691</v>
      </c>
      <c r="BL24" s="331">
        <f t="shared" si="35"/>
        <v>107.73163433964245</v>
      </c>
      <c r="BM24" s="331">
        <f t="shared" si="36"/>
        <v>78.785801908577398</v>
      </c>
      <c r="BN24" s="331">
        <f t="shared" si="37"/>
        <v>105.8918279976774</v>
      </c>
      <c r="BO24" s="331">
        <f t="shared" si="38"/>
        <v>105.39601686835432</v>
      </c>
      <c r="BP24" s="331">
        <f t="shared" si="39"/>
        <v>103.79183657078076</v>
      </c>
      <c r="BQ24" s="332">
        <f t="shared" si="40"/>
        <v>96.671252531774485</v>
      </c>
      <c r="BR24" s="304">
        <f t="shared" si="41"/>
        <v>1200</v>
      </c>
    </row>
    <row r="25" spans="1:70" x14ac:dyDescent="0.55000000000000004">
      <c r="A25" s="300"/>
      <c r="B25" s="106">
        <v>1998</v>
      </c>
      <c r="C25" s="278">
        <v>98.2</v>
      </c>
      <c r="D25" s="278">
        <v>109.4</v>
      </c>
      <c r="E25" s="278">
        <v>114.7</v>
      </c>
      <c r="F25" s="278">
        <v>90.2</v>
      </c>
      <c r="G25" s="278">
        <v>84.9</v>
      </c>
      <c r="H25" s="278">
        <v>105.5</v>
      </c>
      <c r="I25" s="278">
        <v>110.6</v>
      </c>
      <c r="J25" s="278">
        <v>73.5</v>
      </c>
      <c r="K25" s="278">
        <v>105.9</v>
      </c>
      <c r="L25" s="278">
        <v>113.7</v>
      </c>
      <c r="M25" s="278">
        <v>105.3</v>
      </c>
      <c r="N25" s="279">
        <v>97.6</v>
      </c>
      <c r="O25" s="278"/>
      <c r="P25" s="278"/>
      <c r="Q25" s="301">
        <v>100.92083333333335</v>
      </c>
      <c r="R25" s="278">
        <v>100.3875</v>
      </c>
      <c r="S25" s="278">
        <v>100.07083333333334</v>
      </c>
      <c r="T25" s="278">
        <v>100.12083333333334</v>
      </c>
      <c r="U25" s="278">
        <v>100.575</v>
      </c>
      <c r="V25" s="278">
        <v>100.8125</v>
      </c>
      <c r="W25" s="278">
        <v>100.67083333333333</v>
      </c>
      <c r="X25" s="278">
        <v>100.49583333333334</v>
      </c>
      <c r="Y25" s="278">
        <v>100.72083333333332</v>
      </c>
      <c r="Z25" s="278">
        <v>100.8625</v>
      </c>
      <c r="AA25" s="278">
        <v>100.76666666666669</v>
      </c>
      <c r="AB25" s="279">
        <v>100.78750000000001</v>
      </c>
      <c r="AD25" s="302">
        <f t="shared" si="1"/>
        <v>97.303992403286387</v>
      </c>
      <c r="AE25" s="303">
        <f t="shared" si="2"/>
        <v>108.97771136844727</v>
      </c>
      <c r="AF25" s="303">
        <f t="shared" si="3"/>
        <v>114.6188116750635</v>
      </c>
      <c r="AG25" s="303">
        <f t="shared" si="4"/>
        <v>90.091139872653883</v>
      </c>
      <c r="AH25" s="303">
        <f t="shared" si="5"/>
        <v>84.41461595824012</v>
      </c>
      <c r="AI25" s="303">
        <f t="shared" si="6"/>
        <v>104.64972101673899</v>
      </c>
      <c r="AJ25" s="303">
        <f t="shared" si="7"/>
        <v>109.86300235917388</v>
      </c>
      <c r="AK25" s="303">
        <f t="shared" si="8"/>
        <v>73.13736058708902</v>
      </c>
      <c r="AL25" s="303">
        <f t="shared" si="9"/>
        <v>105.14210069085345</v>
      </c>
      <c r="AM25" s="303">
        <f t="shared" si="10"/>
        <v>112.7277233857975</v>
      </c>
      <c r="AN25" s="303">
        <f t="shared" si="11"/>
        <v>104.49884220972541</v>
      </c>
      <c r="AO25" s="304">
        <f t="shared" si="12"/>
        <v>96.837405432221246</v>
      </c>
      <c r="AQ25" s="302">
        <f t="shared" si="15"/>
        <v>92.969323058375991</v>
      </c>
      <c r="AR25" s="303">
        <f t="shared" si="16"/>
        <v>104.00184933628937</v>
      </c>
      <c r="AS25" s="303">
        <f t="shared" si="17"/>
        <v>114.57379497141646</v>
      </c>
      <c r="AT25" s="303">
        <f t="shared" si="18"/>
        <v>96.533727104619572</v>
      </c>
      <c r="AU25" s="303">
        <f t="shared" si="19"/>
        <v>89.398093293502441</v>
      </c>
      <c r="AV25" s="303">
        <f t="shared" si="20"/>
        <v>103.60412077666011</v>
      </c>
      <c r="AW25" s="303">
        <f t="shared" si="21"/>
        <v>107.3088755996671</v>
      </c>
      <c r="AX25" s="303">
        <f t="shared" si="22"/>
        <v>78.475175372589277</v>
      </c>
      <c r="AY25" s="303">
        <f t="shared" si="23"/>
        <v>105.86871488021352</v>
      </c>
      <c r="AZ25" s="303">
        <f t="shared" si="24"/>
        <v>105.93904076096548</v>
      </c>
      <c r="BA25" s="303">
        <f t="shared" si="25"/>
        <v>104.51876570062393</v>
      </c>
      <c r="BB25" s="304">
        <f t="shared" si="26"/>
        <v>96.545939243507121</v>
      </c>
      <c r="BC25" s="303">
        <f t="shared" si="27"/>
        <v>1199.7374200984302</v>
      </c>
      <c r="BD25" s="305">
        <f t="shared" si="28"/>
        <v>1.0002188644758185</v>
      </c>
      <c r="BF25" s="330">
        <f t="shared" si="29"/>
        <v>92.989670740534365</v>
      </c>
      <c r="BG25" s="331">
        <f t="shared" si="30"/>
        <v>104.02461164652851</v>
      </c>
      <c r="BH25" s="331">
        <f t="shared" si="31"/>
        <v>114.59887110499542</v>
      </c>
      <c r="BI25" s="331">
        <f t="shared" si="32"/>
        <v>96.554854908201136</v>
      </c>
      <c r="BJ25" s="331">
        <f t="shared" si="33"/>
        <v>89.417659360330305</v>
      </c>
      <c r="BK25" s="331">
        <f t="shared" si="34"/>
        <v>103.62679603824654</v>
      </c>
      <c r="BL25" s="331">
        <f t="shared" si="35"/>
        <v>107.3323617004759</v>
      </c>
      <c r="BM25" s="331">
        <f t="shared" si="36"/>
        <v>78.492350800711961</v>
      </c>
      <c r="BN25" s="331">
        <f t="shared" si="37"/>
        <v>105.89188578100136</v>
      </c>
      <c r="BO25" s="331">
        <f t="shared" si="38"/>
        <v>105.96222705359035</v>
      </c>
      <c r="BP25" s="331">
        <f t="shared" si="39"/>
        <v>104.54164114549219</v>
      </c>
      <c r="BQ25" s="332">
        <f t="shared" si="40"/>
        <v>96.567069719892061</v>
      </c>
      <c r="BR25" s="304">
        <f t="shared" si="41"/>
        <v>1200.0000000000002</v>
      </c>
    </row>
    <row r="26" spans="1:70" x14ac:dyDescent="0.55000000000000004">
      <c r="A26" s="300"/>
      <c r="B26" s="106">
        <v>1999</v>
      </c>
      <c r="C26" s="278">
        <v>95.3</v>
      </c>
      <c r="D26" s="278">
        <v>108.1</v>
      </c>
      <c r="E26" s="278">
        <v>121.4</v>
      </c>
      <c r="F26" s="278">
        <v>86.9</v>
      </c>
      <c r="G26" s="278">
        <v>85.9</v>
      </c>
      <c r="H26" s="278">
        <v>105</v>
      </c>
      <c r="I26" s="278">
        <v>107.1</v>
      </c>
      <c r="J26" s="278">
        <v>81.3</v>
      </c>
      <c r="K26" s="278">
        <v>116.4</v>
      </c>
      <c r="L26" s="278">
        <v>107.2</v>
      </c>
      <c r="M26" s="278">
        <v>112.6</v>
      </c>
      <c r="N26" s="279">
        <v>97.6</v>
      </c>
      <c r="O26" s="278"/>
      <c r="P26" s="278"/>
      <c r="Q26" s="301">
        <v>100.62083333333332</v>
      </c>
      <c r="R26" s="278">
        <v>100.8</v>
      </c>
      <c r="S26" s="278">
        <v>101.5625</v>
      </c>
      <c r="T26" s="278">
        <v>101.72916666666664</v>
      </c>
      <c r="U26" s="278">
        <v>101.76249999999999</v>
      </c>
      <c r="V26" s="278">
        <v>102.06666666666665</v>
      </c>
      <c r="W26" s="278">
        <v>102.03333333333332</v>
      </c>
      <c r="X26" s="278">
        <v>102.34583333333335</v>
      </c>
      <c r="Y26" s="278">
        <v>102.98333333333335</v>
      </c>
      <c r="Z26" s="278">
        <v>103.81666666666671</v>
      </c>
      <c r="AA26" s="278">
        <v>104.72500000000001</v>
      </c>
      <c r="AB26" s="279">
        <v>105.57499999999999</v>
      </c>
      <c r="AD26" s="302">
        <f t="shared" si="1"/>
        <v>94.711996355956771</v>
      </c>
      <c r="AE26" s="303">
        <f t="shared" si="2"/>
        <v>107.24206349206349</v>
      </c>
      <c r="AF26" s="303">
        <f t="shared" si="3"/>
        <v>119.5323076923077</v>
      </c>
      <c r="AG26" s="303">
        <f t="shared" si="4"/>
        <v>85.422895760802803</v>
      </c>
      <c r="AH26" s="303">
        <f t="shared" si="5"/>
        <v>84.412234369242128</v>
      </c>
      <c r="AI26" s="303">
        <f t="shared" si="6"/>
        <v>102.87393860222079</v>
      </c>
      <c r="AJ26" s="303">
        <f t="shared" si="7"/>
        <v>104.96569748448221</v>
      </c>
      <c r="AK26" s="303">
        <f t="shared" si="8"/>
        <v>79.436550909905137</v>
      </c>
      <c r="AL26" s="303">
        <f t="shared" si="9"/>
        <v>113.02799805793818</v>
      </c>
      <c r="AM26" s="303">
        <f t="shared" si="10"/>
        <v>103.25895007224271</v>
      </c>
      <c r="AN26" s="303">
        <f t="shared" si="11"/>
        <v>107.51969443781331</v>
      </c>
      <c r="AO26" s="304">
        <f t="shared" si="12"/>
        <v>92.4461283447786</v>
      </c>
      <c r="AQ26" s="302">
        <f t="shared" si="15"/>
        <v>93.191817866308739</v>
      </c>
      <c r="AR26" s="303">
        <f t="shared" si="16"/>
        <v>104.57404707665007</v>
      </c>
      <c r="AS26" s="303">
        <f t="shared" si="17"/>
        <v>115.40896952524685</v>
      </c>
      <c r="AT26" s="303">
        <f t="shared" si="18"/>
        <v>95.364858318606835</v>
      </c>
      <c r="AU26" s="303">
        <f t="shared" si="19"/>
        <v>89.110882202228524</v>
      </c>
      <c r="AV26" s="303">
        <f t="shared" si="20"/>
        <v>103.35722036977717</v>
      </c>
      <c r="AW26" s="303">
        <f t="shared" si="21"/>
        <v>106.8348265677373</v>
      </c>
      <c r="AX26" s="303">
        <f t="shared" si="22"/>
        <v>78.472371392123321</v>
      </c>
      <c r="AY26" s="303">
        <f t="shared" si="23"/>
        <v>106.07342143028255</v>
      </c>
      <c r="AZ26" s="303">
        <f t="shared" si="24"/>
        <v>105.48607765478916</v>
      </c>
      <c r="BA26" s="303">
        <f t="shared" si="25"/>
        <v>105.22926434612306</v>
      </c>
      <c r="BB26" s="304">
        <f t="shared" si="26"/>
        <v>96.164965807361668</v>
      </c>
      <c r="BC26" s="303">
        <f t="shared" si="27"/>
        <v>1199.2687225572352</v>
      </c>
      <c r="BD26" s="305">
        <f t="shared" si="28"/>
        <v>1.0006097694611809</v>
      </c>
      <c r="BF26" s="330">
        <f t="shared" si="29"/>
        <v>93.248643390875543</v>
      </c>
      <c r="BG26" s="331">
        <f t="shared" si="30"/>
        <v>104.63781313698951</v>
      </c>
      <c r="BH26" s="331">
        <f t="shared" si="31"/>
        <v>115.4793423904097</v>
      </c>
      <c r="BI26" s="331">
        <f t="shared" si="32"/>
        <v>95.423008896879367</v>
      </c>
      <c r="BJ26" s="331">
        <f t="shared" si="33"/>
        <v>89.165219296854332</v>
      </c>
      <c r="BK26" s="331">
        <f t="shared" si="34"/>
        <v>103.42024444635119</v>
      </c>
      <c r="BL26" s="331">
        <f t="shared" si="35"/>
        <v>106.89997118236886</v>
      </c>
      <c r="BM26" s="331">
        <f t="shared" si="36"/>
        <v>78.520221447744674</v>
      </c>
      <c r="BN26" s="331">
        <f t="shared" si="37"/>
        <v>106.1381017633137</v>
      </c>
      <c r="BO26" s="331">
        <f t="shared" si="38"/>
        <v>105.5503998435228</v>
      </c>
      <c r="BP26" s="331">
        <f t="shared" si="39"/>
        <v>105.29342993794386</v>
      </c>
      <c r="BQ26" s="332">
        <f t="shared" si="40"/>
        <v>96.223604266746491</v>
      </c>
      <c r="BR26" s="304">
        <f t="shared" si="41"/>
        <v>1199.9999999999998</v>
      </c>
    </row>
    <row r="27" spans="1:70" x14ac:dyDescent="0.55000000000000004">
      <c r="A27" s="300"/>
      <c r="B27" s="106">
        <v>2000</v>
      </c>
      <c r="C27" s="278">
        <v>94.5</v>
      </c>
      <c r="D27" s="278">
        <v>116.4</v>
      </c>
      <c r="E27" s="278">
        <v>128.4</v>
      </c>
      <c r="F27" s="278">
        <v>99.9</v>
      </c>
      <c r="G27" s="278">
        <v>94.7</v>
      </c>
      <c r="H27" s="278">
        <v>116.6</v>
      </c>
      <c r="I27" s="278">
        <v>112.6</v>
      </c>
      <c r="J27" s="278">
        <v>88</v>
      </c>
      <c r="K27" s="278">
        <v>105.4</v>
      </c>
      <c r="L27" s="278">
        <v>109.5</v>
      </c>
      <c r="M27" s="278">
        <v>110.9</v>
      </c>
      <c r="N27" s="279">
        <v>102.5</v>
      </c>
      <c r="O27" s="278"/>
      <c r="P27" s="278"/>
      <c r="Q27" s="301">
        <v>106.28749999999998</v>
      </c>
      <c r="R27" s="278">
        <v>106.79583333333333</v>
      </c>
      <c r="S27" s="278">
        <v>106.61666666666667</v>
      </c>
      <c r="T27" s="278">
        <v>106.25416666666668</v>
      </c>
      <c r="U27" s="278">
        <v>106.27916666666668</v>
      </c>
      <c r="V27" s="278">
        <v>106.41250000000001</v>
      </c>
      <c r="W27" s="278">
        <v>106.61666666666667</v>
      </c>
      <c r="X27" s="278">
        <v>106.53750000000001</v>
      </c>
      <c r="Y27" s="278">
        <v>106.15833333333332</v>
      </c>
      <c r="Z27" s="278">
        <v>105.70416666666665</v>
      </c>
      <c r="AA27" s="278">
        <v>105.50833333333333</v>
      </c>
      <c r="AB27" s="279">
        <v>105.21249999999999</v>
      </c>
      <c r="AD27" s="302">
        <f t="shared" si="1"/>
        <v>88.909796542396819</v>
      </c>
      <c r="AE27" s="303">
        <f t="shared" si="2"/>
        <v>108.99301626936133</v>
      </c>
      <c r="AF27" s="303">
        <f t="shared" si="3"/>
        <v>120.43145224323901</v>
      </c>
      <c r="AG27" s="303">
        <f t="shared" si="4"/>
        <v>94.01984235912316</v>
      </c>
      <c r="AH27" s="303">
        <f t="shared" si="5"/>
        <v>89.104951581918684</v>
      </c>
      <c r="AI27" s="303">
        <f t="shared" si="6"/>
        <v>109.5735933278515</v>
      </c>
      <c r="AJ27" s="303">
        <f t="shared" si="7"/>
        <v>105.61200562763796</v>
      </c>
      <c r="AK27" s="303">
        <f t="shared" si="8"/>
        <v>82.600023465915754</v>
      </c>
      <c r="AL27" s="303">
        <f t="shared" si="9"/>
        <v>99.28565821493055</v>
      </c>
      <c r="AM27" s="303">
        <f t="shared" si="10"/>
        <v>103.59099688596321</v>
      </c>
      <c r="AN27" s="303">
        <f t="shared" si="11"/>
        <v>105.11018087038939</v>
      </c>
      <c r="AO27" s="304">
        <f t="shared" si="12"/>
        <v>97.421884281810634</v>
      </c>
      <c r="AQ27" s="302">
        <f t="shared" si="15"/>
        <v>93.151439694613146</v>
      </c>
      <c r="AR27" s="303">
        <f t="shared" si="16"/>
        <v>104.99612145792123</v>
      </c>
      <c r="AS27" s="303">
        <f t="shared" si="17"/>
        <v>116.08899167546025</v>
      </c>
      <c r="AT27" s="303">
        <f t="shared" si="18"/>
        <v>94.658882893180518</v>
      </c>
      <c r="AU27" s="303">
        <f t="shared" si="19"/>
        <v>89.236496457381335</v>
      </c>
      <c r="AV27" s="303">
        <f t="shared" si="20"/>
        <v>103.71066651871421</v>
      </c>
      <c r="AW27" s="303">
        <f t="shared" si="21"/>
        <v>107.04942894931713</v>
      </c>
      <c r="AX27" s="303">
        <f t="shared" si="22"/>
        <v>79.187548533419431</v>
      </c>
      <c r="AY27" s="303">
        <f t="shared" si="23"/>
        <v>105.21480619020258</v>
      </c>
      <c r="AZ27" s="303">
        <f t="shared" si="24"/>
        <v>105.49420658014783</v>
      </c>
      <c r="BA27" s="303">
        <f t="shared" si="25"/>
        <v>105.19205888720711</v>
      </c>
      <c r="BB27" s="304">
        <f t="shared" si="26"/>
        <v>96.285779944194715</v>
      </c>
      <c r="BC27" s="303">
        <f t="shared" si="27"/>
        <v>1200.2664277817596</v>
      </c>
      <c r="BD27" s="305">
        <f t="shared" si="28"/>
        <v>0.99977802613187139</v>
      </c>
      <c r="BF27" s="330">
        <f t="shared" si="29"/>
        <v>93.130762509222379</v>
      </c>
      <c r="BG27" s="331">
        <f t="shared" si="30"/>
        <v>104.97281506270272</v>
      </c>
      <c r="BH27" s="331">
        <f t="shared" si="31"/>
        <v>116.0632229529309</v>
      </c>
      <c r="BI27" s="331">
        <f t="shared" si="32"/>
        <v>94.63787109479199</v>
      </c>
      <c r="BJ27" s="331">
        <f t="shared" si="33"/>
        <v>89.216688287084452</v>
      </c>
      <c r="BK27" s="331">
        <f t="shared" si="34"/>
        <v>103.68764546090085</v>
      </c>
      <c r="BL27" s="331">
        <f t="shared" si="35"/>
        <v>107.02566677349229</v>
      </c>
      <c r="BM27" s="331">
        <f t="shared" si="36"/>
        <v>79.169970966963845</v>
      </c>
      <c r="BN27" s="331">
        <f t="shared" si="37"/>
        <v>105.19145125268814</v>
      </c>
      <c r="BO27" s="331">
        <f t="shared" si="38"/>
        <v>105.47078962304808</v>
      </c>
      <c r="BP27" s="331">
        <f t="shared" si="39"/>
        <v>105.16870899899951</v>
      </c>
      <c r="BQ27" s="332">
        <f t="shared" si="40"/>
        <v>96.264407017174719</v>
      </c>
      <c r="BR27" s="304">
        <f t="shared" si="41"/>
        <v>1200</v>
      </c>
    </row>
    <row r="28" spans="1:70" x14ac:dyDescent="0.55000000000000004">
      <c r="A28" s="300"/>
      <c r="B28" s="106">
        <v>2001</v>
      </c>
      <c r="C28" s="278">
        <v>94.5</v>
      </c>
      <c r="D28" s="278">
        <v>114.5</v>
      </c>
      <c r="E28" s="278">
        <v>121.2</v>
      </c>
      <c r="F28" s="278">
        <v>96.2</v>
      </c>
      <c r="G28" s="278">
        <v>93.7</v>
      </c>
      <c r="H28" s="278">
        <v>110.5</v>
      </c>
      <c r="I28" s="278">
        <v>115.5</v>
      </c>
      <c r="J28" s="278">
        <v>92.6</v>
      </c>
      <c r="K28" s="278">
        <v>108</v>
      </c>
      <c r="L28" s="278">
        <v>114.5</v>
      </c>
      <c r="M28" s="278">
        <v>108.8</v>
      </c>
      <c r="N28" s="279">
        <v>94.5</v>
      </c>
      <c r="O28" s="278"/>
      <c r="P28" s="278"/>
      <c r="Q28" s="301">
        <v>105.07916666666667</v>
      </c>
      <c r="R28" s="278">
        <v>105.39166666666667</v>
      </c>
      <c r="S28" s="278">
        <v>105.69166666666666</v>
      </c>
      <c r="T28" s="278">
        <v>106.00833333333334</v>
      </c>
      <c r="U28" s="278">
        <v>106.12916666666668</v>
      </c>
      <c r="V28" s="278">
        <v>105.70833333333333</v>
      </c>
      <c r="W28" s="278">
        <v>105.67916666666667</v>
      </c>
      <c r="X28" s="278">
        <v>106.04583333333333</v>
      </c>
      <c r="Y28" s="278">
        <v>106.18749999999999</v>
      </c>
      <c r="Z28" s="278">
        <v>106.52916666666664</v>
      </c>
      <c r="AA28" s="278">
        <v>107.25833333333333</v>
      </c>
      <c r="AB28" s="279">
        <v>107.64999999999999</v>
      </c>
      <c r="AD28" s="302">
        <f t="shared" si="1"/>
        <v>89.932193980728812</v>
      </c>
      <c r="AE28" s="303">
        <f t="shared" si="2"/>
        <v>108.64236577844548</v>
      </c>
      <c r="AF28" s="303">
        <f t="shared" si="3"/>
        <v>114.67318457778129</v>
      </c>
      <c r="AG28" s="303">
        <f t="shared" si="4"/>
        <v>90.747582737206187</v>
      </c>
      <c r="AH28" s="303">
        <f t="shared" si="5"/>
        <v>88.288641985002542</v>
      </c>
      <c r="AI28" s="303">
        <f t="shared" si="6"/>
        <v>104.53291288923927</v>
      </c>
      <c r="AJ28" s="303">
        <f t="shared" si="7"/>
        <v>109.29306470054803</v>
      </c>
      <c r="AK28" s="303">
        <f t="shared" si="8"/>
        <v>87.320733959372916</v>
      </c>
      <c r="AL28" s="303">
        <f t="shared" si="9"/>
        <v>101.70688640376693</v>
      </c>
      <c r="AM28" s="303">
        <f t="shared" si="10"/>
        <v>107.48230140415383</v>
      </c>
      <c r="AN28" s="303">
        <f t="shared" si="11"/>
        <v>101.43733975604073</v>
      </c>
      <c r="AO28" s="304">
        <f t="shared" si="12"/>
        <v>87.784486762656769</v>
      </c>
      <c r="AQ28" s="302">
        <f t="shared" si="15"/>
        <v>92.836948093843532</v>
      </c>
      <c r="AR28" s="303">
        <f t="shared" si="16"/>
        <v>106.08280007016748</v>
      </c>
      <c r="AS28" s="303">
        <f t="shared" si="17"/>
        <v>116.07882309204932</v>
      </c>
      <c r="AT28" s="303">
        <f t="shared" si="18"/>
        <v>93.850327829694763</v>
      </c>
      <c r="AU28" s="303">
        <f t="shared" si="19"/>
        <v>89.0021651637838</v>
      </c>
      <c r="AV28" s="303">
        <f t="shared" si="20"/>
        <v>103.35653593303199</v>
      </c>
      <c r="AW28" s="303">
        <f t="shared" si="21"/>
        <v>107.62059897517581</v>
      </c>
      <c r="AX28" s="303">
        <f t="shared" si="22"/>
        <v>79.346274337203226</v>
      </c>
      <c r="AY28" s="303">
        <f t="shared" si="23"/>
        <v>104.91906087862417</v>
      </c>
      <c r="AZ28" s="303">
        <f t="shared" si="24"/>
        <v>105.79742627461633</v>
      </c>
      <c r="BA28" s="303">
        <f t="shared" si="25"/>
        <v>104.93987054207844</v>
      </c>
      <c r="BB28" s="304">
        <f t="shared" si="26"/>
        <v>95.472929194208064</v>
      </c>
      <c r="BC28" s="303">
        <f t="shared" si="27"/>
        <v>1199.3037603844768</v>
      </c>
      <c r="BD28" s="305">
        <f t="shared" si="28"/>
        <v>1.0005805365066978</v>
      </c>
      <c r="BF28" s="330">
        <f t="shared" si="29"/>
        <v>92.890843331382413</v>
      </c>
      <c r="BG28" s="331">
        <f t="shared" si="30"/>
        <v>106.14438500834093</v>
      </c>
      <c r="BH28" s="331">
        <f t="shared" si="31"/>
        <v>116.14621108650877</v>
      </c>
      <c r="BI28" s="331">
        <f t="shared" si="32"/>
        <v>93.904811371165451</v>
      </c>
      <c r="BJ28" s="331">
        <f t="shared" si="33"/>
        <v>89.05383416983652</v>
      </c>
      <c r="BK28" s="331">
        <f t="shared" si="34"/>
        <v>103.41653817534693</v>
      </c>
      <c r="BL28" s="331">
        <f t="shared" si="35"/>
        <v>107.68307666175357</v>
      </c>
      <c r="BM28" s="331">
        <f t="shared" si="36"/>
        <v>79.392337746126429</v>
      </c>
      <c r="BN28" s="331">
        <f t="shared" si="37"/>
        <v>104.97997022371266</v>
      </c>
      <c r="BO28" s="331">
        <f t="shared" si="38"/>
        <v>105.8588455428834</v>
      </c>
      <c r="BP28" s="331">
        <f t="shared" si="39"/>
        <v>105.00079196793625</v>
      </c>
      <c r="BQ28" s="332">
        <f t="shared" si="40"/>
        <v>95.528354715006671</v>
      </c>
      <c r="BR28" s="304">
        <f t="shared" si="41"/>
        <v>1199.9999999999998</v>
      </c>
    </row>
    <row r="29" spans="1:70" x14ac:dyDescent="0.55000000000000004">
      <c r="A29" s="300"/>
      <c r="B29" s="106">
        <v>2002</v>
      </c>
      <c r="C29" s="278">
        <v>101.8</v>
      </c>
      <c r="D29" s="278">
        <v>116</v>
      </c>
      <c r="E29" s="278">
        <v>123.1</v>
      </c>
      <c r="F29" s="278">
        <v>102.5</v>
      </c>
      <c r="G29" s="278">
        <v>104.9</v>
      </c>
      <c r="H29" s="278">
        <v>108.7</v>
      </c>
      <c r="I29" s="278">
        <v>120.4</v>
      </c>
      <c r="J29" s="278">
        <v>92.6</v>
      </c>
      <c r="K29" s="278">
        <v>119.2</v>
      </c>
      <c r="L29" s="278">
        <v>121.3</v>
      </c>
      <c r="M29" s="278">
        <v>121.6</v>
      </c>
      <c r="N29" s="279">
        <v>110.3</v>
      </c>
      <c r="O29" s="278"/>
      <c r="P29" s="278"/>
      <c r="Q29" s="301">
        <v>107.77916666666668</v>
      </c>
      <c r="R29" s="278">
        <v>107.98333333333333</v>
      </c>
      <c r="S29" s="278">
        <v>108.44999999999999</v>
      </c>
      <c r="T29" s="278">
        <v>109.2</v>
      </c>
      <c r="U29" s="278">
        <v>110.01666666666667</v>
      </c>
      <c r="V29" s="278">
        <v>111.20833333333333</v>
      </c>
      <c r="W29" s="278">
        <v>112.29583333333333</v>
      </c>
      <c r="X29" s="278">
        <v>112.77083333333333</v>
      </c>
      <c r="Y29" s="278">
        <v>112.74166666666666</v>
      </c>
      <c r="Z29" s="278">
        <v>112.60416666666667</v>
      </c>
      <c r="AA29" s="278">
        <v>112.39166666666669</v>
      </c>
      <c r="AB29" s="279">
        <v>112.39583333333333</v>
      </c>
      <c r="AD29" s="302">
        <f t="shared" si="1"/>
        <v>94.452391077434555</v>
      </c>
      <c r="AE29" s="303">
        <f t="shared" si="2"/>
        <v>107.42398518289859</v>
      </c>
      <c r="AF29" s="303">
        <f t="shared" si="3"/>
        <v>113.50852927616413</v>
      </c>
      <c r="AG29" s="303">
        <f t="shared" si="4"/>
        <v>93.864468864468861</v>
      </c>
      <c r="AH29" s="303">
        <f t="shared" si="5"/>
        <v>95.349189516739898</v>
      </c>
      <c r="AI29" s="303">
        <f t="shared" si="6"/>
        <v>97.744473585612596</v>
      </c>
      <c r="AJ29" s="303">
        <f t="shared" si="7"/>
        <v>107.21680086082151</v>
      </c>
      <c r="AK29" s="303">
        <f t="shared" si="8"/>
        <v>82.113430629964896</v>
      </c>
      <c r="AL29" s="303">
        <f t="shared" si="9"/>
        <v>105.72843521324562</v>
      </c>
      <c r="AM29" s="303">
        <f t="shared" si="10"/>
        <v>107.72247918593894</v>
      </c>
      <c r="AN29" s="303">
        <f t="shared" si="11"/>
        <v>108.19307481278264</v>
      </c>
      <c r="AO29" s="304">
        <f t="shared" si="12"/>
        <v>98.135310472659881</v>
      </c>
      <c r="AQ29" s="302">
        <f t="shared" si="15"/>
        <v>93.438454837824182</v>
      </c>
      <c r="AR29" s="303">
        <f t="shared" si="16"/>
        <v>106.47629636581205</v>
      </c>
      <c r="AS29" s="303">
        <f t="shared" si="17"/>
        <v>116.24283665522313</v>
      </c>
      <c r="AT29" s="303">
        <f t="shared" si="18"/>
        <v>93.394248292326878</v>
      </c>
      <c r="AU29" s="303">
        <f t="shared" si="19"/>
        <v>88.947930956845468</v>
      </c>
      <c r="AV29" s="303">
        <f t="shared" si="20"/>
        <v>102.88642501670766</v>
      </c>
      <c r="AW29" s="303">
        <f t="shared" si="21"/>
        <v>107.71934931721</v>
      </c>
      <c r="AX29" s="303">
        <f t="shared" si="22"/>
        <v>79.034575766766508</v>
      </c>
      <c r="AY29" s="303">
        <f t="shared" si="23"/>
        <v>105.38152290668086</v>
      </c>
      <c r="AZ29" s="303">
        <f t="shared" si="24"/>
        <v>105.3242855608006</v>
      </c>
      <c r="BA29" s="303">
        <f t="shared" si="25"/>
        <v>105.21603307617364</v>
      </c>
      <c r="BB29" s="304">
        <f t="shared" si="26"/>
        <v>95.353787796106459</v>
      </c>
      <c r="BC29" s="303">
        <f t="shared" si="27"/>
        <v>1199.4157465484775</v>
      </c>
      <c r="BD29" s="305">
        <f t="shared" si="28"/>
        <v>1.0004871150418058</v>
      </c>
      <c r="BF29" s="330">
        <f t="shared" si="29"/>
        <v>93.483970114658774</v>
      </c>
      <c r="BG29" s="331">
        <f t="shared" si="30"/>
        <v>106.5281625713676</v>
      </c>
      <c r="BH29" s="331">
        <f t="shared" si="31"/>
        <v>116.29946028946006</v>
      </c>
      <c r="BI29" s="331">
        <f t="shared" si="32"/>
        <v>93.439742035488209</v>
      </c>
      <c r="BJ29" s="331">
        <f t="shared" si="33"/>
        <v>88.991258831952052</v>
      </c>
      <c r="BK29" s="331">
        <f t="shared" si="34"/>
        <v>102.93654254193092</v>
      </c>
      <c r="BL29" s="331">
        <f t="shared" si="35"/>
        <v>107.77182103255595</v>
      </c>
      <c r="BM29" s="331">
        <f t="shared" si="36"/>
        <v>79.073074697445236</v>
      </c>
      <c r="BN29" s="331">
        <f t="shared" si="37"/>
        <v>105.4328558316171</v>
      </c>
      <c r="BO29" s="331">
        <f t="shared" si="38"/>
        <v>105.37559060456472</v>
      </c>
      <c r="BP29" s="331">
        <f t="shared" si="39"/>
        <v>105.26728538852419</v>
      </c>
      <c r="BQ29" s="332">
        <f t="shared" si="40"/>
        <v>95.400236060435091</v>
      </c>
      <c r="BR29" s="304">
        <f t="shared" si="41"/>
        <v>1200</v>
      </c>
    </row>
    <row r="30" spans="1:70" x14ac:dyDescent="0.55000000000000004">
      <c r="A30" s="300"/>
      <c r="B30" s="106">
        <v>2003</v>
      </c>
      <c r="C30" s="278">
        <v>112.1</v>
      </c>
      <c r="D30" s="278">
        <v>117.1</v>
      </c>
      <c r="E30" s="278">
        <v>121.3</v>
      </c>
      <c r="F30" s="278">
        <v>101</v>
      </c>
      <c r="G30" s="278">
        <v>101.3</v>
      </c>
      <c r="H30" s="278">
        <v>112.4</v>
      </c>
      <c r="I30" s="278">
        <v>118.2</v>
      </c>
      <c r="J30" s="278">
        <v>88.3</v>
      </c>
      <c r="K30" s="278">
        <v>120.6</v>
      </c>
      <c r="L30" s="278">
        <v>124</v>
      </c>
      <c r="M30" s="278">
        <v>114.1</v>
      </c>
      <c r="N30" s="279">
        <v>107.9</v>
      </c>
      <c r="O30" s="278"/>
      <c r="P30" s="278"/>
      <c r="Q30" s="301">
        <v>112.45833333333333</v>
      </c>
      <c r="R30" s="278">
        <v>112.18750000000001</v>
      </c>
      <c r="S30" s="278">
        <v>112.06666666666665</v>
      </c>
      <c r="T30" s="278">
        <v>112.2375</v>
      </c>
      <c r="U30" s="278">
        <v>112.03749999999998</v>
      </c>
      <c r="V30" s="278">
        <v>111.625</v>
      </c>
      <c r="W30" s="278">
        <v>111.425</v>
      </c>
      <c r="X30" s="278">
        <v>111.48750000000001</v>
      </c>
      <c r="Y30" s="278">
        <v>112.22500000000001</v>
      </c>
      <c r="Z30" s="278">
        <v>113.30416666666666</v>
      </c>
      <c r="AA30" s="278">
        <v>113.70833333333333</v>
      </c>
      <c r="AB30" s="279">
        <v>114.10000000000001</v>
      </c>
      <c r="AD30" s="302">
        <f t="shared" si="1"/>
        <v>99.681363467951087</v>
      </c>
      <c r="AE30" s="303">
        <f t="shared" si="2"/>
        <v>104.37883008356543</v>
      </c>
      <c r="AF30" s="303">
        <f t="shared" si="3"/>
        <v>108.23914336704344</v>
      </c>
      <c r="AG30" s="303">
        <f t="shared" si="4"/>
        <v>89.987749192560415</v>
      </c>
      <c r="AH30" s="303">
        <f t="shared" si="5"/>
        <v>90.416155305143377</v>
      </c>
      <c r="AI30" s="303">
        <f t="shared" si="6"/>
        <v>100.69428891377382</v>
      </c>
      <c r="AJ30" s="303">
        <f t="shared" si="7"/>
        <v>106.08032308727844</v>
      </c>
      <c r="AK30" s="303">
        <f t="shared" si="8"/>
        <v>79.201704226931255</v>
      </c>
      <c r="AL30" s="303">
        <f t="shared" si="9"/>
        <v>107.46268656716416</v>
      </c>
      <c r="AM30" s="303">
        <f t="shared" si="10"/>
        <v>109.43992939359394</v>
      </c>
      <c r="AN30" s="303">
        <f t="shared" si="11"/>
        <v>100.34444851593992</v>
      </c>
      <c r="AO30" s="304">
        <f t="shared" si="12"/>
        <v>94.566170026292724</v>
      </c>
      <c r="AQ30" s="302">
        <f t="shared" si="15"/>
        <v>93.743301124644347</v>
      </c>
      <c r="AR30" s="303">
        <f t="shared" si="16"/>
        <v>106.6656050708349</v>
      </c>
      <c r="AS30" s="303">
        <f t="shared" si="17"/>
        <v>116.67869447268323</v>
      </c>
      <c r="AT30" s="303">
        <f t="shared" si="18"/>
        <v>93.227834268843438</v>
      </c>
      <c r="AU30" s="303">
        <f t="shared" si="19"/>
        <v>88.840268945719671</v>
      </c>
      <c r="AV30" s="303">
        <f t="shared" si="20"/>
        <v>103.38350843155786</v>
      </c>
      <c r="AW30" s="303">
        <f t="shared" si="21"/>
        <v>107.21551088172463</v>
      </c>
      <c r="AX30" s="303">
        <f t="shared" si="22"/>
        <v>78.671238422610045</v>
      </c>
      <c r="AY30" s="303">
        <f t="shared" si="23"/>
        <v>105.94359383310888</v>
      </c>
      <c r="AZ30" s="303">
        <f t="shared" si="24"/>
        <v>105.24725656686685</v>
      </c>
      <c r="BA30" s="303">
        <f t="shared" si="25"/>
        <v>104.39938314551632</v>
      </c>
      <c r="BB30" s="304">
        <f t="shared" si="26"/>
        <v>94.754507724677353</v>
      </c>
      <c r="BC30" s="303">
        <f t="shared" si="27"/>
        <v>1198.7707028887874</v>
      </c>
      <c r="BD30" s="305">
        <f t="shared" si="28"/>
        <v>1.0010254647600665</v>
      </c>
      <c r="BF30" s="330">
        <f t="shared" si="29"/>
        <v>93.839431576439978</v>
      </c>
      <c r="BG30" s="331">
        <f t="shared" si="30"/>
        <v>106.77498688994621</v>
      </c>
      <c r="BH30" s="331">
        <f t="shared" si="31"/>
        <v>116.79834436211553</v>
      </c>
      <c r="BI30" s="331">
        <f t="shared" si="32"/>
        <v>93.323436127543459</v>
      </c>
      <c r="BJ30" s="331">
        <f t="shared" si="33"/>
        <v>88.931371510798343</v>
      </c>
      <c r="BK30" s="331">
        <f t="shared" si="34"/>
        <v>103.48952457622646</v>
      </c>
      <c r="BL30" s="331">
        <f t="shared" si="35"/>
        <v>107.32545660986636</v>
      </c>
      <c r="BM30" s="331">
        <f t="shared" si="36"/>
        <v>78.751913005243225</v>
      </c>
      <c r="BN30" s="331">
        <f t="shared" si="37"/>
        <v>106.05223525513952</v>
      </c>
      <c r="BO30" s="331">
        <f t="shared" si="38"/>
        <v>105.35518391956985</v>
      </c>
      <c r="BP30" s="331">
        <f t="shared" si="39"/>
        <v>104.50644103390474</v>
      </c>
      <c r="BQ30" s="332">
        <f t="shared" si="40"/>
        <v>94.851675133206456</v>
      </c>
      <c r="BR30" s="304">
        <f t="shared" si="41"/>
        <v>1200.0000000000002</v>
      </c>
    </row>
    <row r="31" spans="1:70" x14ac:dyDescent="0.55000000000000004">
      <c r="A31" s="300"/>
      <c r="B31" s="106">
        <v>2004</v>
      </c>
      <c r="C31" s="278">
        <v>109.7</v>
      </c>
      <c r="D31" s="278">
        <v>121</v>
      </c>
      <c r="E31" s="278">
        <v>135.1</v>
      </c>
      <c r="F31" s="278">
        <v>113.1</v>
      </c>
      <c r="G31" s="278">
        <v>98.9</v>
      </c>
      <c r="H31" s="278">
        <v>124.2</v>
      </c>
      <c r="I31" s="278">
        <v>122.6</v>
      </c>
      <c r="J31" s="278">
        <v>92.8</v>
      </c>
      <c r="K31" s="278">
        <v>128.5</v>
      </c>
      <c r="L31" s="278">
        <v>119.2</v>
      </c>
      <c r="M31" s="278">
        <v>122.3</v>
      </c>
      <c r="N31" s="279">
        <v>105.4</v>
      </c>
      <c r="O31" s="278"/>
      <c r="P31" s="278"/>
      <c r="Q31" s="301">
        <v>114.77499999999999</v>
      </c>
      <c r="R31" s="278">
        <v>115.14583333333336</v>
      </c>
      <c r="S31" s="278">
        <v>115.66249999999998</v>
      </c>
      <c r="T31" s="278">
        <v>115.79166666666664</v>
      </c>
      <c r="U31" s="278">
        <v>115.93333333333335</v>
      </c>
      <c r="V31" s="278">
        <v>116.17083333333335</v>
      </c>
      <c r="W31" s="278">
        <v>116.22083333333335</v>
      </c>
      <c r="X31" s="278">
        <v>116.64166666666669</v>
      </c>
      <c r="Y31" s="278">
        <v>117.07916666666667</v>
      </c>
      <c r="Z31" s="278">
        <v>117.40416666666668</v>
      </c>
      <c r="AA31" s="278">
        <v>117.72083333333335</v>
      </c>
      <c r="AB31" s="279">
        <v>117.91249999999998</v>
      </c>
      <c r="AD31" s="302">
        <f t="shared" si="1"/>
        <v>95.578305380091493</v>
      </c>
      <c r="AE31" s="303">
        <f t="shared" si="2"/>
        <v>105.08413244074542</v>
      </c>
      <c r="AF31" s="303">
        <f t="shared" si="3"/>
        <v>116.80536042364639</v>
      </c>
      <c r="AG31" s="303">
        <f t="shared" si="4"/>
        <v>97.675422813961873</v>
      </c>
      <c r="AH31" s="303">
        <f t="shared" si="5"/>
        <v>85.30764807360552</v>
      </c>
      <c r="AI31" s="303">
        <f t="shared" si="6"/>
        <v>106.91151680355797</v>
      </c>
      <c r="AJ31" s="303">
        <f t="shared" si="7"/>
        <v>105.48883232352202</v>
      </c>
      <c r="AK31" s="303">
        <f t="shared" si="8"/>
        <v>79.559905694077287</v>
      </c>
      <c r="AL31" s="303">
        <f t="shared" si="9"/>
        <v>109.75479554432542</v>
      </c>
      <c r="AM31" s="303">
        <f t="shared" si="10"/>
        <v>101.5296163537637</v>
      </c>
      <c r="AN31" s="303">
        <f t="shared" si="11"/>
        <v>103.88985240505433</v>
      </c>
      <c r="AO31" s="304">
        <f t="shared" si="12"/>
        <v>89.388317608396079</v>
      </c>
      <c r="AQ31" s="302">
        <f t="shared" si="15"/>
        <v>93.580100228021976</v>
      </c>
      <c r="AR31" s="303">
        <f t="shared" si="16"/>
        <v>107.17052968684766</v>
      </c>
      <c r="AS31" s="303">
        <f t="shared" si="17"/>
        <v>117.24960945554433</v>
      </c>
      <c r="AT31" s="303">
        <f t="shared" si="18"/>
        <v>93.397117161419899</v>
      </c>
      <c r="AU31" s="303">
        <f t="shared" si="19"/>
        <v>88.589591875164274</v>
      </c>
      <c r="AV31" s="303">
        <f t="shared" si="20"/>
        <v>103.69175702945945</v>
      </c>
      <c r="AW31" s="303">
        <f t="shared" si="21"/>
        <v>106.78895951573519</v>
      </c>
      <c r="AX31" s="303">
        <f t="shared" si="22"/>
        <v>78.898232397767671</v>
      </c>
      <c r="AY31" s="303">
        <f t="shared" si="23"/>
        <v>106.01045164645627</v>
      </c>
      <c r="AZ31" s="303">
        <f t="shared" si="24"/>
        <v>105.26382472308988</v>
      </c>
      <c r="BA31" s="303">
        <f t="shared" si="25"/>
        <v>104.33081187748802</v>
      </c>
      <c r="BB31" s="304">
        <f t="shared" si="26"/>
        <v>94.195877468483332</v>
      </c>
      <c r="BC31" s="303">
        <f t="shared" si="27"/>
        <v>1199.1668630654779</v>
      </c>
      <c r="BD31" s="305">
        <f t="shared" si="28"/>
        <v>1.000694763139462</v>
      </c>
      <c r="BF31" s="330">
        <f t="shared" si="29"/>
        <v>93.645116232247574</v>
      </c>
      <c r="BG31" s="331">
        <f t="shared" si="30"/>
        <v>107.2449878205107</v>
      </c>
      <c r="BH31" s="331">
        <f t="shared" si="31"/>
        <v>117.33107016231037</v>
      </c>
      <c r="BI31" s="331">
        <f t="shared" si="32"/>
        <v>93.462006035755678</v>
      </c>
      <c r="BJ31" s="331">
        <f t="shared" si="33"/>
        <v>88.651140658139127</v>
      </c>
      <c r="BK31" s="331">
        <f t="shared" si="34"/>
        <v>103.76379824010958</v>
      </c>
      <c r="BL31" s="331">
        <f t="shared" si="35"/>
        <v>106.86315254850822</v>
      </c>
      <c r="BM31" s="331">
        <f t="shared" si="36"/>
        <v>78.953047981406357</v>
      </c>
      <c r="BN31" s="331">
        <f t="shared" si="37"/>
        <v>106.08410380065796</v>
      </c>
      <c r="BO31" s="331">
        <f t="shared" si="38"/>
        <v>105.33695814842628</v>
      </c>
      <c r="BP31" s="331">
        <f t="shared" si="39"/>
        <v>104.40329707989065</v>
      </c>
      <c r="BQ31" s="332">
        <f t="shared" si="40"/>
        <v>94.261321292037721</v>
      </c>
      <c r="BR31" s="304">
        <f t="shared" si="41"/>
        <v>1200.0000000000005</v>
      </c>
    </row>
    <row r="32" spans="1:70" x14ac:dyDescent="0.55000000000000004">
      <c r="A32" s="300"/>
      <c r="B32" s="106">
        <v>2005</v>
      </c>
      <c r="C32" s="278">
        <v>113.4</v>
      </c>
      <c r="D32" s="278">
        <v>127.4</v>
      </c>
      <c r="E32" s="278">
        <v>139.19999999999999</v>
      </c>
      <c r="F32" s="278">
        <v>116.8</v>
      </c>
      <c r="G32" s="278">
        <v>102.8</v>
      </c>
      <c r="H32" s="278">
        <v>124.9</v>
      </c>
      <c r="I32" s="278">
        <v>121.6</v>
      </c>
      <c r="J32" s="278">
        <v>94.8</v>
      </c>
      <c r="K32" s="278">
        <v>131.5</v>
      </c>
      <c r="L32" s="278">
        <v>117.6</v>
      </c>
      <c r="M32" s="278">
        <v>130.9</v>
      </c>
      <c r="N32" s="279">
        <v>120.8</v>
      </c>
      <c r="O32" s="278"/>
      <c r="P32" s="278"/>
      <c r="Q32" s="301">
        <v>117.89999999999999</v>
      </c>
      <c r="R32" s="278">
        <v>117.94166666666666</v>
      </c>
      <c r="S32" s="278">
        <v>118.14999999999998</v>
      </c>
      <c r="T32" s="278">
        <v>118.20833333333331</v>
      </c>
      <c r="U32" s="278">
        <v>118.5</v>
      </c>
      <c r="V32" s="278">
        <v>119.50000000000001</v>
      </c>
      <c r="W32" s="278">
        <v>120.44583333333333</v>
      </c>
      <c r="X32" s="278">
        <v>121.15000000000002</v>
      </c>
      <c r="Y32" s="278">
        <v>122.125</v>
      </c>
      <c r="Z32" s="278">
        <v>123.03750000000001</v>
      </c>
      <c r="AA32" s="278">
        <v>123.74166666666667</v>
      </c>
      <c r="AB32" s="279">
        <v>124.69583333333334</v>
      </c>
      <c r="AD32" s="302">
        <f t="shared" si="1"/>
        <v>96.183206106870244</v>
      </c>
      <c r="AE32" s="303">
        <f t="shared" si="2"/>
        <v>108.01950116583056</v>
      </c>
      <c r="AF32" s="303">
        <f t="shared" si="3"/>
        <v>117.81633516716042</v>
      </c>
      <c r="AG32" s="303">
        <f t="shared" si="4"/>
        <v>98.808600634473052</v>
      </c>
      <c r="AH32" s="303">
        <f t="shared" si="5"/>
        <v>86.751054852320678</v>
      </c>
      <c r="AI32" s="303">
        <f t="shared" si="6"/>
        <v>104.51882845188283</v>
      </c>
      <c r="AJ32" s="303">
        <f t="shared" si="7"/>
        <v>100.95824540768672</v>
      </c>
      <c r="AK32" s="303">
        <f t="shared" si="8"/>
        <v>78.250103177878643</v>
      </c>
      <c r="AL32" s="303">
        <f t="shared" si="9"/>
        <v>107.6765609007165</v>
      </c>
      <c r="AM32" s="303">
        <f t="shared" si="10"/>
        <v>95.580615665955492</v>
      </c>
      <c r="AN32" s="303">
        <f t="shared" si="11"/>
        <v>105.78490134015759</v>
      </c>
      <c r="AO32" s="304">
        <f t="shared" si="12"/>
        <v>96.875730945300219</v>
      </c>
      <c r="AQ32" s="302">
        <f t="shared" si="15"/>
        <v>93.903676675330132</v>
      </c>
      <c r="AR32" s="303">
        <f t="shared" si="16"/>
        <v>107.14015639398211</v>
      </c>
      <c r="AS32" s="303">
        <f t="shared" si="17"/>
        <v>116.97363649857898</v>
      </c>
      <c r="AT32" s="303">
        <f t="shared" si="18"/>
        <v>93.760853131212627</v>
      </c>
      <c r="AU32" s="303">
        <f t="shared" si="19"/>
        <v>88.458481684751476</v>
      </c>
      <c r="AV32" s="303">
        <f t="shared" si="20"/>
        <v>103.96757882998128</v>
      </c>
      <c r="AW32" s="303">
        <f t="shared" si="21"/>
        <v>106.31638039068832</v>
      </c>
      <c r="AX32" s="303">
        <f t="shared" si="22"/>
        <v>78.794402851221591</v>
      </c>
      <c r="AY32" s="303">
        <f t="shared" si="23"/>
        <v>105.74974801959088</v>
      </c>
      <c r="AZ32" s="303">
        <f t="shared" si="24"/>
        <v>104.71263743805338</v>
      </c>
      <c r="BA32" s="303">
        <f t="shared" si="25"/>
        <v>104.15033272825853</v>
      </c>
      <c r="BB32" s="304">
        <f t="shared" si="26"/>
        <v>94.611333190158561</v>
      </c>
      <c r="BC32" s="303">
        <f t="shared" si="27"/>
        <v>1198.5392178318077</v>
      </c>
      <c r="BD32" s="305">
        <f t="shared" si="28"/>
        <v>1.0012188021438588</v>
      </c>
      <c r="BF32" s="330">
        <f t="shared" si="29"/>
        <v>94.018126677778255</v>
      </c>
      <c r="BG32" s="331">
        <f t="shared" si="30"/>
        <v>107.27073904628847</v>
      </c>
      <c r="BH32" s="331">
        <f t="shared" si="31"/>
        <v>117.11620421751842</v>
      </c>
      <c r="BI32" s="331">
        <f t="shared" si="32"/>
        <v>93.875129060018978</v>
      </c>
      <c r="BJ32" s="331">
        <f t="shared" si="33"/>
        <v>88.566295071871352</v>
      </c>
      <c r="BK32" s="331">
        <f t="shared" si="34"/>
        <v>104.09429473795107</v>
      </c>
      <c r="BL32" s="331">
        <f t="shared" si="35"/>
        <v>106.44595902303581</v>
      </c>
      <c r="BM32" s="331">
        <f t="shared" si="36"/>
        <v>78.890437638340742</v>
      </c>
      <c r="BN32" s="331">
        <f t="shared" si="37"/>
        <v>105.87863603918969</v>
      </c>
      <c r="BO32" s="331">
        <f t="shared" si="38"/>
        <v>104.84026142505199</v>
      </c>
      <c r="BP32" s="331">
        <f t="shared" si="39"/>
        <v>104.27727137707134</v>
      </c>
      <c r="BQ32" s="332">
        <f t="shared" si="40"/>
        <v>94.726645685884066</v>
      </c>
      <c r="BR32" s="304">
        <f t="shared" si="41"/>
        <v>1200.0000000000002</v>
      </c>
    </row>
    <row r="33" spans="1:70" x14ac:dyDescent="0.55000000000000004">
      <c r="A33" s="300"/>
      <c r="B33" s="106">
        <v>2006</v>
      </c>
      <c r="C33" s="278">
        <v>120.7</v>
      </c>
      <c r="D33" s="278">
        <v>137</v>
      </c>
      <c r="E33" s="278">
        <v>153</v>
      </c>
      <c r="F33" s="278">
        <v>124.9</v>
      </c>
      <c r="G33" s="278">
        <v>111.6</v>
      </c>
      <c r="H33" s="278">
        <v>139</v>
      </c>
      <c r="I33" s="278">
        <v>132.4</v>
      </c>
      <c r="J33" s="278">
        <v>111.4</v>
      </c>
      <c r="K33" s="278">
        <v>138.19999999999999</v>
      </c>
      <c r="L33" s="278">
        <v>141.19999999999999</v>
      </c>
      <c r="M33" s="278">
        <v>148.69999999999999</v>
      </c>
      <c r="N33" s="279">
        <v>138.19999999999999</v>
      </c>
      <c r="O33" s="278"/>
      <c r="P33" s="278"/>
      <c r="Q33" s="301">
        <v>125.73333333333333</v>
      </c>
      <c r="R33" s="278">
        <v>126.87500000000001</v>
      </c>
      <c r="S33" s="278">
        <v>127.84583333333335</v>
      </c>
      <c r="T33" s="278">
        <v>129.10833333333335</v>
      </c>
      <c r="U33" s="278">
        <v>130.83333333333334</v>
      </c>
      <c r="V33" s="278">
        <v>132.30000000000001</v>
      </c>
      <c r="W33" s="278">
        <v>133.4</v>
      </c>
      <c r="X33" s="278">
        <v>134.12916666666669</v>
      </c>
      <c r="Y33" s="278">
        <v>134.59166666666667</v>
      </c>
      <c r="Z33" s="278">
        <v>134.82916666666668</v>
      </c>
      <c r="AA33" s="278">
        <v>135.55833333333334</v>
      </c>
      <c r="AB33" s="279">
        <v>136.41249999999999</v>
      </c>
      <c r="AD33" s="302">
        <f t="shared" si="1"/>
        <v>95.996818663838809</v>
      </c>
      <c r="AE33" s="303">
        <f t="shared" si="2"/>
        <v>107.98029556650246</v>
      </c>
      <c r="AF33" s="303">
        <f t="shared" si="3"/>
        <v>119.67539028126323</v>
      </c>
      <c r="AG33" s="303">
        <f t="shared" si="4"/>
        <v>96.740463435099713</v>
      </c>
      <c r="AH33" s="303">
        <f t="shared" si="5"/>
        <v>85.299363057324825</v>
      </c>
      <c r="AI33" s="303">
        <f t="shared" si="6"/>
        <v>105.06424792139077</v>
      </c>
      <c r="AJ33" s="303">
        <f t="shared" si="7"/>
        <v>99.250374812593705</v>
      </c>
      <c r="AK33" s="303">
        <f t="shared" si="8"/>
        <v>83.054269826970256</v>
      </c>
      <c r="AL33" s="303">
        <f t="shared" si="9"/>
        <v>102.6809485480775</v>
      </c>
      <c r="AM33" s="303">
        <f t="shared" si="10"/>
        <v>104.72511511480576</v>
      </c>
      <c r="AN33" s="303">
        <f t="shared" si="11"/>
        <v>109.69447347390422</v>
      </c>
      <c r="AO33" s="304">
        <f t="shared" si="12"/>
        <v>101.31036378630991</v>
      </c>
      <c r="AQ33" s="302">
        <f t="shared" si="15"/>
        <v>94.387085827703459</v>
      </c>
      <c r="AR33" s="303">
        <f t="shared" si="16"/>
        <v>107.54768835037191</v>
      </c>
      <c r="AS33" s="303">
        <f t="shared" si="17"/>
        <v>116.84592923354204</v>
      </c>
      <c r="AT33" s="303">
        <f t="shared" si="18"/>
        <v>94.04497615458159</v>
      </c>
      <c r="AU33" s="303">
        <f t="shared" si="19"/>
        <v>88.682687979862166</v>
      </c>
      <c r="AV33" s="303">
        <f t="shared" si="20"/>
        <v>103.6556781376532</v>
      </c>
      <c r="AW33" s="303">
        <f t="shared" si="21"/>
        <v>105.94336403227435</v>
      </c>
      <c r="AX33" s="303">
        <f t="shared" si="22"/>
        <v>79.154166833701069</v>
      </c>
      <c r="AY33" s="303">
        <f t="shared" si="23"/>
        <v>105.35507583788804</v>
      </c>
      <c r="AZ33" s="303">
        <f t="shared" si="24"/>
        <v>105.00604818186393</v>
      </c>
      <c r="BA33" s="303">
        <f t="shared" si="25"/>
        <v>104.40904233783421</v>
      </c>
      <c r="BB33" s="304">
        <f t="shared" si="26"/>
        <v>94.901997915459617</v>
      </c>
      <c r="BC33" s="303">
        <f t="shared" si="27"/>
        <v>1199.9337408227357</v>
      </c>
      <c r="BD33" s="305">
        <f t="shared" si="28"/>
        <v>1.0000552190300265</v>
      </c>
      <c r="BF33" s="330">
        <f t="shared" si="29"/>
        <v>94.39229779102989</v>
      </c>
      <c r="BG33" s="331">
        <f t="shared" si="30"/>
        <v>107.55362702940421</v>
      </c>
      <c r="BH33" s="331">
        <f t="shared" si="31"/>
        <v>116.85238135241686</v>
      </c>
      <c r="BI33" s="331">
        <f t="shared" si="32"/>
        <v>94.050169226943709</v>
      </c>
      <c r="BJ33" s="331">
        <f t="shared" si="33"/>
        <v>88.687584951872552</v>
      </c>
      <c r="BK33" s="331">
        <f t="shared" si="34"/>
        <v>103.6614019036567</v>
      </c>
      <c r="BL33" s="331">
        <f t="shared" si="35"/>
        <v>105.94921412207395</v>
      </c>
      <c r="BM33" s="331">
        <f t="shared" si="36"/>
        <v>79.158537650016186</v>
      </c>
      <c r="BN33" s="331">
        <f t="shared" si="37"/>
        <v>105.36089344298418</v>
      </c>
      <c r="BO33" s="331">
        <f t="shared" si="38"/>
        <v>105.01184651399144</v>
      </c>
      <c r="BP33" s="331">
        <f t="shared" si="39"/>
        <v>104.4148077038781</v>
      </c>
      <c r="BQ33" s="332">
        <f t="shared" si="40"/>
        <v>94.907238311732087</v>
      </c>
      <c r="BR33" s="304">
        <f t="shared" si="41"/>
        <v>1200</v>
      </c>
    </row>
    <row r="34" spans="1:70" x14ac:dyDescent="0.55000000000000004">
      <c r="A34" s="300"/>
      <c r="B34" s="106">
        <v>2007</v>
      </c>
      <c r="C34" s="278">
        <v>129.69999999999999</v>
      </c>
      <c r="D34" s="278">
        <v>145.5</v>
      </c>
      <c r="E34" s="278">
        <v>155.6</v>
      </c>
      <c r="F34" s="278">
        <v>128</v>
      </c>
      <c r="G34" s="278">
        <v>126</v>
      </c>
      <c r="H34" s="278">
        <v>145.1</v>
      </c>
      <c r="I34" s="278">
        <v>128.30000000000001</v>
      </c>
      <c r="J34" s="278">
        <v>126.3</v>
      </c>
      <c r="K34" s="278">
        <v>149.5</v>
      </c>
      <c r="L34" s="278">
        <v>163</v>
      </c>
      <c r="M34" s="278">
        <v>162.30000000000001</v>
      </c>
      <c r="N34" s="279">
        <v>145.19999999999999</v>
      </c>
      <c r="O34" s="278"/>
      <c r="P34" s="278"/>
      <c r="Q34" s="301">
        <v>136.49583333333334</v>
      </c>
      <c r="R34" s="278">
        <v>136.94583333333333</v>
      </c>
      <c r="S34" s="278">
        <v>138.03749999999999</v>
      </c>
      <c r="T34" s="278">
        <v>139.41666666666666</v>
      </c>
      <c r="U34" s="278">
        <v>140.89166666666668</v>
      </c>
      <c r="V34" s="278">
        <v>141.74999999999997</v>
      </c>
      <c r="W34" s="278">
        <v>142.65833333333333</v>
      </c>
      <c r="X34" s="278">
        <v>143.94583333333333</v>
      </c>
      <c r="Y34" s="278">
        <v>144.85416666666666</v>
      </c>
      <c r="Z34" s="278">
        <v>145.41249999999999</v>
      </c>
      <c r="AA34" s="278">
        <v>146.14583333333334</v>
      </c>
      <c r="AB34" s="279">
        <v>146.82916666666668</v>
      </c>
      <c r="AD34" s="302">
        <f t="shared" si="1"/>
        <v>95.021215543820006</v>
      </c>
      <c r="AE34" s="303">
        <f t="shared" si="2"/>
        <v>106.24638695347919</v>
      </c>
      <c r="AF34" s="303">
        <f t="shared" si="3"/>
        <v>112.72299194059585</v>
      </c>
      <c r="AG34" s="303">
        <f t="shared" si="4"/>
        <v>91.811117752540355</v>
      </c>
      <c r="AH34" s="303">
        <f t="shared" si="5"/>
        <v>89.430413438220853</v>
      </c>
      <c r="AI34" s="303">
        <f t="shared" si="6"/>
        <v>102.36331569664905</v>
      </c>
      <c r="AJ34" s="303">
        <f t="shared" si="7"/>
        <v>89.935159764004908</v>
      </c>
      <c r="AK34" s="303">
        <f t="shared" si="8"/>
        <v>87.741337887515556</v>
      </c>
      <c r="AL34" s="303">
        <f t="shared" si="9"/>
        <v>103.20724866963901</v>
      </c>
      <c r="AM34" s="303">
        <f t="shared" si="10"/>
        <v>112.09490243273446</v>
      </c>
      <c r="AN34" s="303">
        <f t="shared" si="11"/>
        <v>111.05345687811831</v>
      </c>
      <c r="AO34" s="304">
        <f t="shared" si="12"/>
        <v>98.890433894264859</v>
      </c>
      <c r="AQ34" s="302">
        <f t="shared" si="15"/>
        <v>95.07935190421972</v>
      </c>
      <c r="AR34" s="303">
        <f t="shared" si="16"/>
        <v>107.30025248768993</v>
      </c>
      <c r="AS34" s="303">
        <f t="shared" si="17"/>
        <v>115.87915153489799</v>
      </c>
      <c r="AT34" s="303">
        <f t="shared" si="18"/>
        <v>93.190747994784715</v>
      </c>
      <c r="AU34" s="303">
        <f t="shared" si="19"/>
        <v>88.859895088005445</v>
      </c>
      <c r="AV34" s="303">
        <f t="shared" si="20"/>
        <v>103.50516462876851</v>
      </c>
      <c r="AW34" s="303">
        <f t="shared" si="21"/>
        <v>105.0148195871523</v>
      </c>
      <c r="AX34" s="303">
        <f t="shared" si="22"/>
        <v>79.906500020953033</v>
      </c>
      <c r="AY34" s="303">
        <f t="shared" si="23"/>
        <v>105.49361873853842</v>
      </c>
      <c r="AZ34" s="303">
        <f t="shared" si="24"/>
        <v>106.04409052729636</v>
      </c>
      <c r="BA34" s="303">
        <f t="shared" si="25"/>
        <v>104.95466422663704</v>
      </c>
      <c r="BB34" s="304">
        <f t="shared" si="26"/>
        <v>95.218703769448055</v>
      </c>
      <c r="BC34" s="303">
        <f t="shared" si="27"/>
        <v>1200.4469605083914</v>
      </c>
      <c r="BD34" s="305">
        <f t="shared" si="28"/>
        <v>0.99962767158975341</v>
      </c>
      <c r="BF34" s="330">
        <f t="shared" si="29"/>
        <v>95.043951160277942</v>
      </c>
      <c r="BG34" s="331">
        <f t="shared" si="30"/>
        <v>107.26030155526213</v>
      </c>
      <c r="BH34" s="331">
        <f t="shared" si="31"/>
        <v>115.83600643462627</v>
      </c>
      <c r="BI34" s="331">
        <f t="shared" si="32"/>
        <v>93.15605043173413</v>
      </c>
      <c r="BJ34" s="331">
        <f t="shared" si="33"/>
        <v>88.826810024532648</v>
      </c>
      <c r="BK34" s="331">
        <f t="shared" si="34"/>
        <v>103.46662671536997</v>
      </c>
      <c r="BL34" s="331">
        <f t="shared" si="35"/>
        <v>104.97571958632308</v>
      </c>
      <c r="BM34" s="331">
        <f t="shared" si="36"/>
        <v>79.876748560831857</v>
      </c>
      <c r="BN34" s="331">
        <f t="shared" si="37"/>
        <v>105.45434046718233</v>
      </c>
      <c r="BO34" s="331">
        <f t="shared" si="38"/>
        <v>106.00460729965428</v>
      </c>
      <c r="BP34" s="331">
        <f t="shared" si="39"/>
        <v>104.91558662335757</v>
      </c>
      <c r="BQ34" s="332">
        <f t="shared" si="40"/>
        <v>95.18325114084783</v>
      </c>
      <c r="BR34" s="304">
        <f t="shared" si="41"/>
        <v>1200</v>
      </c>
    </row>
    <row r="35" spans="1:70" x14ac:dyDescent="0.55000000000000004">
      <c r="A35" s="300"/>
      <c r="B35" s="106">
        <v>2008</v>
      </c>
      <c r="C35" s="278">
        <v>144.5</v>
      </c>
      <c r="D35" s="278">
        <v>161.6</v>
      </c>
      <c r="E35" s="278">
        <v>161.30000000000001</v>
      </c>
      <c r="F35" s="278">
        <v>135.69999999999999</v>
      </c>
      <c r="G35" s="278">
        <v>135.9</v>
      </c>
      <c r="H35" s="278">
        <v>151.6</v>
      </c>
      <c r="I35" s="278">
        <v>159.19999999999999</v>
      </c>
      <c r="J35" s="278">
        <v>111.8</v>
      </c>
      <c r="K35" s="278">
        <v>152.19999999999999</v>
      </c>
      <c r="L35" s="278">
        <v>145.1</v>
      </c>
      <c r="M35" s="278">
        <v>119.8</v>
      </c>
      <c r="N35" s="279">
        <v>98.8</v>
      </c>
      <c r="O35" s="278"/>
      <c r="P35" s="278"/>
      <c r="Q35" s="301">
        <v>148.38749999999999</v>
      </c>
      <c r="R35" s="278">
        <v>149.07083333333335</v>
      </c>
      <c r="S35" s="278">
        <v>148.57916666666668</v>
      </c>
      <c r="T35" s="278">
        <v>147.94583333333335</v>
      </c>
      <c r="U35" s="278">
        <v>145.42916666666667</v>
      </c>
      <c r="V35" s="278">
        <v>141.72499999999999</v>
      </c>
      <c r="W35" s="278">
        <v>136.91666666666666</v>
      </c>
      <c r="X35" s="278">
        <v>129.80416666666665</v>
      </c>
      <c r="Y35" s="278">
        <v>121.73333333333336</v>
      </c>
      <c r="Z35" s="278">
        <v>114.90833333333335</v>
      </c>
      <c r="AA35" s="278">
        <v>109.41666666666667</v>
      </c>
      <c r="AB35" s="279">
        <v>104.66666666666664</v>
      </c>
      <c r="AD35" s="302">
        <f t="shared" si="1"/>
        <v>97.380170162581095</v>
      </c>
      <c r="AE35" s="303">
        <f t="shared" si="2"/>
        <v>108.40484109903008</v>
      </c>
      <c r="AF35" s="303">
        <f t="shared" si="3"/>
        <v>108.56165343952438</v>
      </c>
      <c r="AG35" s="303">
        <f t="shared" si="4"/>
        <v>91.722758892612703</v>
      </c>
      <c r="AH35" s="303">
        <f t="shared" si="5"/>
        <v>93.447554651462625</v>
      </c>
      <c r="AI35" s="303">
        <f t="shared" si="6"/>
        <v>106.96771917445757</v>
      </c>
      <c r="AJ35" s="303">
        <f t="shared" si="7"/>
        <v>116.27510651247717</v>
      </c>
      <c r="AK35" s="303">
        <f t="shared" si="8"/>
        <v>86.129746733861921</v>
      </c>
      <c r="AL35" s="303">
        <f t="shared" si="9"/>
        <v>125.02738225629788</v>
      </c>
      <c r="AM35" s="303">
        <f t="shared" si="10"/>
        <v>126.27456668358835</v>
      </c>
      <c r="AN35" s="303">
        <f t="shared" si="11"/>
        <v>109.48971820258949</v>
      </c>
      <c r="AO35" s="304">
        <f t="shared" si="12"/>
        <v>94.394904458598745</v>
      </c>
      <c r="AQ35" s="302">
        <f t="shared" si="15"/>
        <v>95.468492215526638</v>
      </c>
      <c r="AR35" s="303">
        <f t="shared" si="16"/>
        <v>106.83545337478576</v>
      </c>
      <c r="AS35" s="303">
        <f t="shared" si="17"/>
        <v>115.37219328250775</v>
      </c>
      <c r="AT35" s="303">
        <f t="shared" si="18"/>
        <v>93.150309076397221</v>
      </c>
      <c r="AU35" s="303">
        <f t="shared" si="19"/>
        <v>89.181589888632217</v>
      </c>
      <c r="AV35" s="303">
        <f t="shared" si="20"/>
        <v>104.52046939974228</v>
      </c>
      <c r="AW35" s="303">
        <f t="shared" si="21"/>
        <v>105.66677668778728</v>
      </c>
      <c r="AX35" s="303">
        <f t="shared" si="22"/>
        <v>81.015819561795041</v>
      </c>
      <c r="AY35" s="303">
        <f t="shared" si="23"/>
        <v>107.06737933157747</v>
      </c>
      <c r="AZ35" s="303">
        <f t="shared" si="24"/>
        <v>107.42540671206382</v>
      </c>
      <c r="BA35" s="303">
        <f t="shared" si="25"/>
        <v>105.28342787223238</v>
      </c>
      <c r="BB35" s="304">
        <f t="shared" si="26"/>
        <v>95.379237425377241</v>
      </c>
      <c r="BC35" s="303">
        <f t="shared" si="27"/>
        <v>1206.366554828425</v>
      </c>
      <c r="BD35" s="305">
        <f t="shared" si="28"/>
        <v>0.99472253702413815</v>
      </c>
      <c r="BF35" s="330">
        <f t="shared" si="29"/>
        <v>94.964660782497845</v>
      </c>
      <c r="BG35" s="331">
        <f t="shared" si="30"/>
        <v>106.27163322509091</v>
      </c>
      <c r="BH35" s="331">
        <f t="shared" si="31"/>
        <v>114.76332080401534</v>
      </c>
      <c r="BI35" s="331">
        <f t="shared" si="32"/>
        <v>92.658711769056453</v>
      </c>
      <c r="BJ35" s="331">
        <f t="shared" si="33"/>
        <v>88.71093734986647</v>
      </c>
      <c r="BK35" s="331">
        <f t="shared" si="34"/>
        <v>103.96886649226545</v>
      </c>
      <c r="BL35" s="331">
        <f t="shared" si="35"/>
        <v>105.10912418603881</v>
      </c>
      <c r="BM35" s="331">
        <f t="shared" si="36"/>
        <v>80.588261573598558</v>
      </c>
      <c r="BN35" s="331">
        <f t="shared" si="37"/>
        <v>106.50233520123251</v>
      </c>
      <c r="BO35" s="331">
        <f t="shared" si="38"/>
        <v>106.858473105474</v>
      </c>
      <c r="BP35" s="331">
        <f t="shared" si="39"/>
        <v>104.72779847966486</v>
      </c>
      <c r="BQ35" s="332">
        <f t="shared" si="40"/>
        <v>94.875877031198883</v>
      </c>
      <c r="BR35" s="304">
        <f t="shared" si="41"/>
        <v>1200</v>
      </c>
    </row>
    <row r="36" spans="1:70" x14ac:dyDescent="0.55000000000000004">
      <c r="A36" s="300"/>
      <c r="B36" s="106">
        <v>2009</v>
      </c>
      <c r="C36" s="278">
        <v>75.5</v>
      </c>
      <c r="D36" s="278">
        <v>59.9</v>
      </c>
      <c r="E36" s="278">
        <v>69.3</v>
      </c>
      <c r="F36" s="278">
        <v>63.9</v>
      </c>
      <c r="G36" s="278">
        <v>75.900000000000006</v>
      </c>
      <c r="H36" s="278">
        <v>97.6</v>
      </c>
      <c r="I36" s="278">
        <v>106.2</v>
      </c>
      <c r="J36" s="278">
        <v>81.099999999999994</v>
      </c>
      <c r="K36" s="278">
        <v>119.1</v>
      </c>
      <c r="L36" s="278">
        <v>118</v>
      </c>
      <c r="M36" s="278">
        <v>123.5</v>
      </c>
      <c r="N36" s="279">
        <v>113.5</v>
      </c>
      <c r="O36" s="278"/>
      <c r="P36" s="278"/>
      <c r="Q36" s="301">
        <v>100.2083333333333</v>
      </c>
      <c r="R36" s="278">
        <v>96.720833333333317</v>
      </c>
      <c r="S36" s="278">
        <v>94.0625</v>
      </c>
      <c r="T36" s="278">
        <v>91.554166666666674</v>
      </c>
      <c r="U36" s="278">
        <v>90.579166666666666</v>
      </c>
      <c r="V36" s="278">
        <v>91.345833333333346</v>
      </c>
      <c r="W36" s="278">
        <v>93.354166666666671</v>
      </c>
      <c r="X36" s="278">
        <v>97.324999999999989</v>
      </c>
      <c r="Y36" s="278">
        <v>102.73750000000001</v>
      </c>
      <c r="Z36" s="278">
        <v>107.35416666666667</v>
      </c>
      <c r="AA36" s="278">
        <v>110.27083333333333</v>
      </c>
      <c r="AB36" s="279">
        <v>112.55416666666666</v>
      </c>
      <c r="AD36" s="302">
        <f t="shared" si="1"/>
        <v>75.343035343035368</v>
      </c>
      <c r="AE36" s="303">
        <f t="shared" si="2"/>
        <v>61.930814629733341</v>
      </c>
      <c r="AF36" s="303">
        <f t="shared" si="3"/>
        <v>73.674418604651166</v>
      </c>
      <c r="AG36" s="303">
        <f t="shared" si="4"/>
        <v>69.794748099940833</v>
      </c>
      <c r="AH36" s="303">
        <f t="shared" si="5"/>
        <v>83.794102764616596</v>
      </c>
      <c r="AI36" s="303">
        <f t="shared" si="6"/>
        <v>106.84669069014274</v>
      </c>
      <c r="AJ36" s="303">
        <f t="shared" si="7"/>
        <v>113.76032135683998</v>
      </c>
      <c r="AK36" s="303">
        <f t="shared" si="8"/>
        <v>83.329052144875419</v>
      </c>
      <c r="AL36" s="303">
        <f t="shared" si="9"/>
        <v>115.92651174108769</v>
      </c>
      <c r="AM36" s="303">
        <f t="shared" si="10"/>
        <v>109.91655346400155</v>
      </c>
      <c r="AN36" s="303">
        <f t="shared" si="11"/>
        <v>111.99697713961837</v>
      </c>
      <c r="AO36" s="304">
        <f t="shared" si="12"/>
        <v>100.84033613445378</v>
      </c>
      <c r="AQ36" s="302">
        <f t="shared" si="15"/>
        <v>93.374540418999288</v>
      </c>
      <c r="AR36" s="303">
        <f t="shared" si="16"/>
        <v>103.61032866917522</v>
      </c>
      <c r="AS36" s="303">
        <f t="shared" si="17"/>
        <v>111.68829822403673</v>
      </c>
      <c r="AT36" s="303">
        <f t="shared" si="18"/>
        <v>90.89056586795364</v>
      </c>
      <c r="AU36" s="303">
        <f t="shared" si="19"/>
        <v>88.001327129486484</v>
      </c>
      <c r="AV36" s="303">
        <f t="shared" si="20"/>
        <v>104.39510392279317</v>
      </c>
      <c r="AW36" s="303">
        <f t="shared" si="21"/>
        <v>105.72491119142221</v>
      </c>
      <c r="AX36" s="303">
        <f t="shared" si="22"/>
        <v>81.822851603696506</v>
      </c>
      <c r="AY36" s="303">
        <f t="shared" si="23"/>
        <v>108.05226773400358</v>
      </c>
      <c r="AZ36" s="303">
        <f t="shared" si="24"/>
        <v>107.86197917021161</v>
      </c>
      <c r="BA36" s="303">
        <f t="shared" si="25"/>
        <v>106.58441333684448</v>
      </c>
      <c r="BB36" s="304">
        <f t="shared" si="26"/>
        <v>95.740956012311969</v>
      </c>
      <c r="BC36" s="303">
        <f t="shared" si="27"/>
        <v>1197.7475432809347</v>
      </c>
      <c r="BD36" s="305">
        <f t="shared" si="28"/>
        <v>1.0018805771981758</v>
      </c>
      <c r="BF36" s="330">
        <f t="shared" si="29"/>
        <v>93.550138450601409</v>
      </c>
      <c r="BG36" s="331">
        <f t="shared" si="30"/>
        <v>103.80517589076597</v>
      </c>
      <c r="BH36" s="331">
        <f t="shared" si="31"/>
        <v>111.89833669097992</v>
      </c>
      <c r="BI36" s="331">
        <f t="shared" si="32"/>
        <v>91.061492593654208</v>
      </c>
      <c r="BJ36" s="331">
        <f t="shared" si="33"/>
        <v>88.166820418695409</v>
      </c>
      <c r="BK36" s="331">
        <f t="shared" si="34"/>
        <v>104.59142697483156</v>
      </c>
      <c r="BL36" s="331">
        <f t="shared" si="35"/>
        <v>105.92373504868796</v>
      </c>
      <c r="BM36" s="331">
        <f t="shared" si="36"/>
        <v>81.976725792712145</v>
      </c>
      <c r="BN36" s="331">
        <f t="shared" si="37"/>
        <v>108.25546836491533</v>
      </c>
      <c r="BO36" s="331">
        <f t="shared" si="38"/>
        <v>108.06482194878923</v>
      </c>
      <c r="BP36" s="331">
        <f t="shared" si="39"/>
        <v>106.78485355424669</v>
      </c>
      <c r="BQ36" s="332">
        <f t="shared" si="40"/>
        <v>95.921004271120282</v>
      </c>
      <c r="BR36" s="304">
        <f t="shared" si="41"/>
        <v>1200</v>
      </c>
    </row>
    <row r="37" spans="1:70" x14ac:dyDescent="0.55000000000000004">
      <c r="A37" s="300"/>
      <c r="B37" s="106">
        <v>2010</v>
      </c>
      <c r="C37" s="278">
        <v>109</v>
      </c>
      <c r="D37" s="278">
        <v>121.7</v>
      </c>
      <c r="E37" s="278">
        <v>137.4</v>
      </c>
      <c r="F37" s="278">
        <v>106.6</v>
      </c>
      <c r="G37" s="278">
        <v>103.2</v>
      </c>
      <c r="H37" s="278">
        <v>125.1</v>
      </c>
      <c r="I37" s="278">
        <v>126.6</v>
      </c>
      <c r="J37" s="278">
        <v>100.8</v>
      </c>
      <c r="K37" s="278">
        <v>134.6</v>
      </c>
      <c r="L37" s="278">
        <v>109.7</v>
      </c>
      <c r="M37" s="278">
        <v>117.5</v>
      </c>
      <c r="N37" s="279">
        <v>109.5</v>
      </c>
      <c r="O37" s="278"/>
      <c r="P37" s="278"/>
      <c r="Q37" s="301">
        <v>114.55</v>
      </c>
      <c r="R37" s="278">
        <v>116.22083333333332</v>
      </c>
      <c r="S37" s="278">
        <v>117.68749999999999</v>
      </c>
      <c r="T37" s="278">
        <v>117.9875</v>
      </c>
      <c r="U37" s="278">
        <v>117.39166666666667</v>
      </c>
      <c r="V37" s="278">
        <v>116.97500000000001</v>
      </c>
      <c r="W37" s="278">
        <v>116.58333333333333</v>
      </c>
      <c r="X37" s="278">
        <v>116.13333333333333</v>
      </c>
      <c r="Y37" s="278">
        <v>112.64999999999998</v>
      </c>
      <c r="Z37" s="278">
        <v>106.70416666666665</v>
      </c>
      <c r="AA37" s="278">
        <v>102.58749999999999</v>
      </c>
      <c r="AB37" s="279">
        <v>100.33750000000002</v>
      </c>
      <c r="AD37" s="302">
        <f t="shared" si="1"/>
        <v>95.154954168485389</v>
      </c>
      <c r="AE37" s="303">
        <f t="shared" si="2"/>
        <v>104.71444448427923</v>
      </c>
      <c r="AF37" s="303">
        <f t="shared" si="3"/>
        <v>116.74986723313863</v>
      </c>
      <c r="AG37" s="303">
        <f t="shared" si="4"/>
        <v>90.34855387223223</v>
      </c>
      <c r="AH37" s="303">
        <f t="shared" si="5"/>
        <v>87.910839781358703</v>
      </c>
      <c r="AI37" s="303">
        <f t="shared" si="6"/>
        <v>106.94592861722589</v>
      </c>
      <c r="AJ37" s="303">
        <f t="shared" si="7"/>
        <v>108.59185132237312</v>
      </c>
      <c r="AK37" s="303">
        <f t="shared" si="8"/>
        <v>86.79678530424799</v>
      </c>
      <c r="AL37" s="303">
        <f t="shared" si="9"/>
        <v>119.48513093652909</v>
      </c>
      <c r="AM37" s="303">
        <f t="shared" si="10"/>
        <v>102.80760670076927</v>
      </c>
      <c r="AN37" s="303">
        <f t="shared" si="11"/>
        <v>114.5363713902766</v>
      </c>
      <c r="AO37" s="304">
        <f t="shared" si="12"/>
        <v>109.13168057804907</v>
      </c>
      <c r="AQ37" s="302">
        <f t="shared" si="15"/>
        <v>93.195453899432536</v>
      </c>
      <c r="AR37" s="303">
        <f t="shared" si="16"/>
        <v>103.25505642882787</v>
      </c>
      <c r="AS37" s="303">
        <f t="shared" si="17"/>
        <v>111.86588618720965</v>
      </c>
      <c r="AT37" s="303">
        <f t="shared" si="18"/>
        <v>90.912017034585176</v>
      </c>
      <c r="AU37" s="303">
        <f t="shared" si="19"/>
        <v>88.292679114746363</v>
      </c>
      <c r="AV37" s="303">
        <f t="shared" si="20"/>
        <v>104.58645455616708</v>
      </c>
      <c r="AW37" s="303">
        <f t="shared" si="21"/>
        <v>105.61898193835547</v>
      </c>
      <c r="AX37" s="303">
        <f t="shared" si="22"/>
        <v>82.961136996793087</v>
      </c>
      <c r="AY37" s="303">
        <f t="shared" si="23"/>
        <v>109.24752025447656</v>
      </c>
      <c r="AZ37" s="303">
        <f t="shared" si="24"/>
        <v>107.03530277979257</v>
      </c>
      <c r="BA37" s="303">
        <f t="shared" si="25"/>
        <v>107.42087410189042</v>
      </c>
      <c r="BB37" s="304">
        <f t="shared" si="26"/>
        <v>96.765478941130951</v>
      </c>
      <c r="BC37" s="303">
        <f t="shared" si="27"/>
        <v>1201.1568422334078</v>
      </c>
      <c r="BD37" s="305">
        <f t="shared" si="28"/>
        <v>0.99903689327427314</v>
      </c>
      <c r="BF37" s="330">
        <f t="shared" si="29"/>
        <v>93.105696730974827</v>
      </c>
      <c r="BG37" s="331">
        <f t="shared" si="30"/>
        <v>103.15561078951596</v>
      </c>
      <c r="BH37" s="331">
        <f t="shared" si="31"/>
        <v>111.75814739984335</v>
      </c>
      <c r="BI37" s="331">
        <f t="shared" si="32"/>
        <v>90.824459059529772</v>
      </c>
      <c r="BJ37" s="331">
        <f t="shared" si="33"/>
        <v>88.207643841658509</v>
      </c>
      <c r="BK37" s="331">
        <f t="shared" si="34"/>
        <v>104.48572663836411</v>
      </c>
      <c r="BL37" s="331">
        <f t="shared" si="35"/>
        <v>105.51725958648622</v>
      </c>
      <c r="BM37" s="331">
        <f t="shared" si="36"/>
        <v>82.881236567777535</v>
      </c>
      <c r="BN37" s="331">
        <f t="shared" si="37"/>
        <v>109.14230323295048</v>
      </c>
      <c r="BO37" s="331">
        <f t="shared" si="38"/>
        <v>106.93221635979515</v>
      </c>
      <c r="BP37" s="331">
        <f t="shared" si="39"/>
        <v>107.31741633555943</v>
      </c>
      <c r="BQ37" s="332">
        <f t="shared" si="40"/>
        <v>96.672283457544566</v>
      </c>
      <c r="BR37" s="304">
        <f t="shared" si="41"/>
        <v>1200</v>
      </c>
    </row>
    <row r="38" spans="1:70" x14ac:dyDescent="0.55000000000000004">
      <c r="A38" s="300"/>
      <c r="B38" s="106">
        <v>2011</v>
      </c>
      <c r="C38" s="278">
        <v>103.6</v>
      </c>
      <c r="D38" s="278">
        <v>116.3</v>
      </c>
      <c r="E38" s="278">
        <v>59.2</v>
      </c>
      <c r="F38" s="278">
        <v>42.1</v>
      </c>
      <c r="G38" s="278">
        <v>68.900000000000006</v>
      </c>
      <c r="H38" s="278">
        <v>105.4</v>
      </c>
      <c r="I38" s="278">
        <v>112.4</v>
      </c>
      <c r="J38" s="278">
        <v>102.2</v>
      </c>
      <c r="K38" s="278">
        <v>127.7</v>
      </c>
      <c r="L38" s="278">
        <v>130.80000000000001</v>
      </c>
      <c r="M38" s="278">
        <v>119.1</v>
      </c>
      <c r="N38" s="279">
        <v>121.2</v>
      </c>
      <c r="O38" s="278"/>
      <c r="P38" s="278"/>
      <c r="Q38" s="301">
        <v>98.924999999999997</v>
      </c>
      <c r="R38" s="278">
        <v>98.391666666666666</v>
      </c>
      <c r="S38" s="278">
        <v>98.16249999999998</v>
      </c>
      <c r="T38" s="278">
        <v>98.754166666666663</v>
      </c>
      <c r="U38" s="278">
        <v>99.7</v>
      </c>
      <c r="V38" s="278">
        <v>100.25416666666666</v>
      </c>
      <c r="W38" s="278">
        <v>101.40833333333332</v>
      </c>
      <c r="X38" s="278">
        <v>102.87916666666668</v>
      </c>
      <c r="Y38" s="278">
        <v>107.07083333333333</v>
      </c>
      <c r="Z38" s="278">
        <v>113.47500000000001</v>
      </c>
      <c r="AA38" s="278">
        <v>118.20416666666667</v>
      </c>
      <c r="AB38" s="279">
        <v>120.73333333333335</v>
      </c>
      <c r="AD38" s="302">
        <f t="shared" si="1"/>
        <v>104.72580237553701</v>
      </c>
      <c r="AE38" s="303">
        <f t="shared" si="2"/>
        <v>118.20106716354704</v>
      </c>
      <c r="AF38" s="303">
        <f t="shared" si="3"/>
        <v>60.308162485674274</v>
      </c>
      <c r="AG38" s="303">
        <f t="shared" si="4"/>
        <v>42.631112611282227</v>
      </c>
      <c r="AH38" s="303">
        <f t="shared" si="5"/>
        <v>69.107321965897697</v>
      </c>
      <c r="AI38" s="303">
        <f t="shared" si="6"/>
        <v>105.13278749844146</v>
      </c>
      <c r="AJ38" s="303">
        <f t="shared" si="7"/>
        <v>110.83901717478841</v>
      </c>
      <c r="AK38" s="303">
        <f t="shared" si="8"/>
        <v>99.339840427686198</v>
      </c>
      <c r="AL38" s="303">
        <f t="shared" si="9"/>
        <v>119.26684048721641</v>
      </c>
      <c r="AM38" s="303">
        <f t="shared" si="10"/>
        <v>115.26768010575017</v>
      </c>
      <c r="AN38" s="303">
        <f t="shared" si="11"/>
        <v>100.75786950544608</v>
      </c>
      <c r="AO38" s="304">
        <f t="shared" si="12"/>
        <v>100.38652678078408</v>
      </c>
      <c r="AQ38" s="302">
        <f t="shared" si="15"/>
        <v>94.029937734397549</v>
      </c>
      <c r="AR38" s="303">
        <f t="shared" si="16"/>
        <v>104.16830673478485</v>
      </c>
      <c r="AS38" s="303">
        <f t="shared" si="17"/>
        <v>106.93054075332354</v>
      </c>
      <c r="AT38" s="303">
        <f t="shared" si="18"/>
        <v>87.346035105458483</v>
      </c>
      <c r="AU38" s="303">
        <f t="shared" si="19"/>
        <v>87.017269747800995</v>
      </c>
      <c r="AV38" s="303">
        <f t="shared" si="20"/>
        <v>104.77469196418546</v>
      </c>
      <c r="AW38" s="303">
        <f t="shared" si="21"/>
        <v>106.10842524588099</v>
      </c>
      <c r="AX38" s="303">
        <f t="shared" si="22"/>
        <v>84.619744456608188</v>
      </c>
      <c r="AY38" s="303">
        <f t="shared" si="23"/>
        <v>109.76742379024972</v>
      </c>
      <c r="AZ38" s="303">
        <f t="shared" si="24"/>
        <v>108.03603028258487</v>
      </c>
      <c r="BA38" s="303">
        <f t="shared" si="25"/>
        <v>106.85738869085981</v>
      </c>
      <c r="BB38" s="304">
        <f t="shared" si="26"/>
        <v>97.427178810798068</v>
      </c>
      <c r="BC38" s="303">
        <f t="shared" si="27"/>
        <v>1197.0829733169326</v>
      </c>
      <c r="BD38" s="305">
        <f t="shared" si="28"/>
        <v>1.0024367790270918</v>
      </c>
      <c r="BF38" s="330">
        <f t="shared" si="29"/>
        <v>94.259067914587476</v>
      </c>
      <c r="BG38" s="331">
        <f t="shared" si="30"/>
        <v>104.42214187992384</v>
      </c>
      <c r="BH38" s="331">
        <f t="shared" si="31"/>
        <v>107.19110685238682</v>
      </c>
      <c r="BI38" s="331">
        <f t="shared" si="32"/>
        <v>87.558878091903097</v>
      </c>
      <c r="BJ38" s="331">
        <f t="shared" si="33"/>
        <v>87.229311605717228</v>
      </c>
      <c r="BK38" s="331">
        <f t="shared" si="34"/>
        <v>105.0300047361338</v>
      </c>
      <c r="BL38" s="331">
        <f t="shared" si="35"/>
        <v>106.3669880311179</v>
      </c>
      <c r="BM38" s="331">
        <f t="shared" si="36"/>
        <v>84.825944075177915</v>
      </c>
      <c r="BN38" s="331">
        <f t="shared" si="37"/>
        <v>110.03490274639971</v>
      </c>
      <c r="BO38" s="331">
        <f t="shared" si="38"/>
        <v>108.29929021534774</v>
      </c>
      <c r="BP38" s="331">
        <f t="shared" si="39"/>
        <v>107.11777653451149</v>
      </c>
      <c r="BQ38" s="332">
        <f t="shared" si="40"/>
        <v>97.664587316792947</v>
      </c>
      <c r="BR38" s="304">
        <f t="shared" si="41"/>
        <v>1199.9999999999998</v>
      </c>
    </row>
    <row r="39" spans="1:70" x14ac:dyDescent="0.55000000000000004">
      <c r="A39" s="300"/>
      <c r="B39" s="106">
        <v>2012</v>
      </c>
      <c r="C39" s="278">
        <v>119.6</v>
      </c>
      <c r="D39" s="278">
        <v>135.6</v>
      </c>
      <c r="E39" s="278">
        <v>140.5</v>
      </c>
      <c r="F39" s="278">
        <v>114.5</v>
      </c>
      <c r="G39" s="278">
        <v>110</v>
      </c>
      <c r="H39" s="278">
        <v>125</v>
      </c>
      <c r="I39" s="278">
        <v>131.1</v>
      </c>
      <c r="J39" s="278">
        <v>103.9</v>
      </c>
      <c r="K39" s="278">
        <v>109</v>
      </c>
      <c r="L39" s="278">
        <v>112.4</v>
      </c>
      <c r="M39" s="278">
        <v>107.5</v>
      </c>
      <c r="N39" s="279">
        <v>99.1</v>
      </c>
      <c r="O39" s="278"/>
      <c r="P39" s="278"/>
      <c r="Q39" s="301">
        <v>122.32916666666669</v>
      </c>
      <c r="R39" s="278">
        <v>123.17916666666666</v>
      </c>
      <c r="S39" s="278">
        <v>122.47083333333335</v>
      </c>
      <c r="T39" s="278">
        <v>120.92500000000001</v>
      </c>
      <c r="U39" s="278">
        <v>119.67500000000001</v>
      </c>
      <c r="V39" s="278">
        <v>118.27083333333333</v>
      </c>
      <c r="W39" s="278">
        <v>116.89999999999999</v>
      </c>
      <c r="X39" s="278">
        <v>115.66666666666667</v>
      </c>
      <c r="Y39" s="278">
        <v>113.96249999999999</v>
      </c>
      <c r="Z39" s="278">
        <v>112.78750000000001</v>
      </c>
      <c r="AA39" s="278">
        <v>112.36250000000001</v>
      </c>
      <c r="AB39" s="279">
        <v>111.8</v>
      </c>
      <c r="AD39" s="302">
        <f t="shared" si="1"/>
        <v>97.76899758166148</v>
      </c>
      <c r="AE39" s="303">
        <f t="shared" si="2"/>
        <v>110.08355038392585</v>
      </c>
      <c r="AF39" s="303">
        <f t="shared" si="3"/>
        <v>114.72119212057292</v>
      </c>
      <c r="AG39" s="303">
        <f t="shared" si="4"/>
        <v>94.686789332230717</v>
      </c>
      <c r="AH39" s="303">
        <f t="shared" si="5"/>
        <v>91.915604762899505</v>
      </c>
      <c r="AI39" s="303">
        <f t="shared" si="6"/>
        <v>105.68962480183195</v>
      </c>
      <c r="AJ39" s="303">
        <f t="shared" si="7"/>
        <v>112.14713430282292</v>
      </c>
      <c r="AK39" s="303">
        <f t="shared" si="8"/>
        <v>89.827089337175792</v>
      </c>
      <c r="AL39" s="303">
        <f t="shared" si="9"/>
        <v>95.645497422397725</v>
      </c>
      <c r="AM39" s="303">
        <f t="shared" si="10"/>
        <v>99.656433558683361</v>
      </c>
      <c r="AN39" s="303">
        <f t="shared" si="11"/>
        <v>95.672488597174308</v>
      </c>
      <c r="AO39" s="304">
        <f t="shared" si="12"/>
        <v>88.640429338103758</v>
      </c>
      <c r="AQ39" s="302">
        <f t="shared" si="15"/>
        <v>94.768204487669607</v>
      </c>
      <c r="AR39" s="303">
        <f t="shared" si="16"/>
        <v>104.25918457766522</v>
      </c>
      <c r="AS39" s="303">
        <f t="shared" si="17"/>
        <v>106.45468574310134</v>
      </c>
      <c r="AT39" s="303">
        <f t="shared" si="18"/>
        <v>87.401614019884093</v>
      </c>
      <c r="AU39" s="303">
        <f t="shared" si="19"/>
        <v>87.251490846216072</v>
      </c>
      <c r="AV39" s="303">
        <f t="shared" si="20"/>
        <v>104.4510279203505</v>
      </c>
      <c r="AW39" s="303">
        <f t="shared" si="21"/>
        <v>106.65301930214639</v>
      </c>
      <c r="AX39" s="303">
        <f t="shared" si="22"/>
        <v>85.221999945879858</v>
      </c>
      <c r="AY39" s="303">
        <f t="shared" si="23"/>
        <v>109.46407705753865</v>
      </c>
      <c r="AZ39" s="303">
        <f t="shared" si="24"/>
        <v>107.70815000531155</v>
      </c>
      <c r="BA39" s="303">
        <f t="shared" si="25"/>
        <v>106.07091433475857</v>
      </c>
      <c r="BB39" s="304">
        <f t="shared" si="26"/>
        <v>96.695390898822495</v>
      </c>
      <c r="BC39" s="303">
        <f t="shared" si="27"/>
        <v>1196.3997591393445</v>
      </c>
      <c r="BD39" s="305">
        <f t="shared" si="28"/>
        <v>1.0030092290082417</v>
      </c>
      <c r="BF39" s="330">
        <f t="shared" si="29"/>
        <v>95.053383717672887</v>
      </c>
      <c r="BG39" s="331">
        <f t="shared" si="30"/>
        <v>104.57292434027197</v>
      </c>
      <c r="BH39" s="331">
        <f t="shared" si="31"/>
        <v>106.77503227150274</v>
      </c>
      <c r="BI39" s="331">
        <f t="shared" si="32"/>
        <v>87.664625492159871</v>
      </c>
      <c r="BJ39" s="331">
        <f t="shared" si="33"/>
        <v>87.51405056348284</v>
      </c>
      <c r="BK39" s="331">
        <f t="shared" si="34"/>
        <v>104.76534498350908</v>
      </c>
      <c r="BL39" s="331">
        <f t="shared" si="35"/>
        <v>106.97396266164698</v>
      </c>
      <c r="BM39" s="331">
        <f t="shared" si="36"/>
        <v>85.478452460257373</v>
      </c>
      <c r="BN39" s="331">
        <f t="shared" si="37"/>
        <v>109.79347953358059</v>
      </c>
      <c r="BO39" s="331">
        <f t="shared" si="38"/>
        <v>108.03226849473158</v>
      </c>
      <c r="BP39" s="331">
        <f t="shared" si="39"/>
        <v>106.39010600710544</v>
      </c>
      <c r="BQ39" s="332">
        <f t="shared" si="40"/>
        <v>96.986369474078501</v>
      </c>
      <c r="BR39" s="304">
        <f t="shared" si="41"/>
        <v>1199.9999999999998</v>
      </c>
    </row>
    <row r="40" spans="1:70" x14ac:dyDescent="0.55000000000000004">
      <c r="A40" s="300">
        <v>12</v>
      </c>
      <c r="B40" s="106">
        <v>2013</v>
      </c>
      <c r="C40" s="278">
        <v>108.8</v>
      </c>
      <c r="D40" s="278">
        <v>116.8</v>
      </c>
      <c r="E40" s="278">
        <v>118.4</v>
      </c>
      <c r="F40" s="278">
        <v>108.4</v>
      </c>
      <c r="G40" s="278">
        <v>105.9</v>
      </c>
      <c r="H40" s="278">
        <v>115.6</v>
      </c>
      <c r="I40" s="278">
        <v>131.5</v>
      </c>
      <c r="J40" s="278">
        <v>97.6</v>
      </c>
      <c r="K40" s="278">
        <v>127.3</v>
      </c>
      <c r="L40" s="278">
        <v>127.8</v>
      </c>
      <c r="M40" s="278">
        <v>120.5</v>
      </c>
      <c r="N40" s="279">
        <v>111.2</v>
      </c>
      <c r="O40" s="278"/>
      <c r="P40" s="278"/>
      <c r="Q40" s="301">
        <v>111.42499999999997</v>
      </c>
      <c r="R40" s="278">
        <v>111.17916666666666</v>
      </c>
      <c r="S40" s="278">
        <v>111.67916666666667</v>
      </c>
      <c r="T40" s="278">
        <v>113.08333333333333</v>
      </c>
      <c r="U40" s="278">
        <v>114.26666666666667</v>
      </c>
      <c r="V40" s="278">
        <v>115.31249999999999</v>
      </c>
      <c r="W40" s="278">
        <v>116.42083333333335</v>
      </c>
      <c r="X40" s="278">
        <v>117.325</v>
      </c>
      <c r="Y40" s="278">
        <v>118.20416666666667</v>
      </c>
      <c r="Z40" s="278">
        <v>118.83333333333333</v>
      </c>
      <c r="AA40" s="278">
        <v>119.03749999999998</v>
      </c>
      <c r="AB40" s="279">
        <v>119.46249999999998</v>
      </c>
      <c r="AD40" s="302">
        <f t="shared" si="1"/>
        <v>97.644155261386615</v>
      </c>
      <c r="AE40" s="303">
        <f t="shared" si="2"/>
        <v>105.05565341228498</v>
      </c>
      <c r="AF40" s="303">
        <f t="shared" si="3"/>
        <v>106.01798306159758</v>
      </c>
      <c r="AG40" s="303">
        <f t="shared" si="4"/>
        <v>95.858511422254992</v>
      </c>
      <c r="AH40" s="303">
        <f t="shared" si="5"/>
        <v>92.677946324387406</v>
      </c>
      <c r="AI40" s="303">
        <f t="shared" si="6"/>
        <v>100.24932249322494</v>
      </c>
      <c r="AJ40" s="303">
        <f t="shared" si="7"/>
        <v>112.95229233026734</v>
      </c>
      <c r="AK40" s="303">
        <f t="shared" si="8"/>
        <v>83.187726401022786</v>
      </c>
      <c r="AL40" s="303">
        <f t="shared" si="9"/>
        <v>107.6950192111107</v>
      </c>
      <c r="AM40" s="303">
        <f t="shared" si="10"/>
        <v>107.54558204768583</v>
      </c>
      <c r="AN40" s="303">
        <f t="shared" si="11"/>
        <v>101.2286044313767</v>
      </c>
      <c r="AO40" s="304">
        <f t="shared" si="12"/>
        <v>93.083603641310049</v>
      </c>
      <c r="AQ40" s="302">
        <f t="shared" si="15"/>
        <v>95.410867927724439</v>
      </c>
      <c r="AR40" s="303">
        <f t="shared" si="16"/>
        <v>103.9602918804852</v>
      </c>
      <c r="AS40" s="303">
        <f t="shared" si="17"/>
        <v>105.73341895008603</v>
      </c>
      <c r="AT40" s="303">
        <f t="shared" si="18"/>
        <v>87.827524743638151</v>
      </c>
      <c r="AU40" s="303">
        <f t="shared" si="19"/>
        <v>87.617266207831463</v>
      </c>
      <c r="AV40" s="303">
        <f t="shared" si="20"/>
        <v>104.09406205401598</v>
      </c>
      <c r="AW40" s="303">
        <f t="shared" si="21"/>
        <v>106.95795493795634</v>
      </c>
      <c r="AX40" s="303">
        <f t="shared" si="22"/>
        <v>84.877582649350686</v>
      </c>
      <c r="AY40" s="303">
        <f t="shared" si="23"/>
        <v>109.96308812481732</v>
      </c>
      <c r="AZ40" s="303">
        <f t="shared" si="24"/>
        <v>107.71342339227259</v>
      </c>
      <c r="BA40" s="303">
        <f t="shared" si="25"/>
        <v>106.05351972436989</v>
      </c>
      <c r="BB40" s="304">
        <f t="shared" si="26"/>
        <v>97.136983972043581</v>
      </c>
      <c r="BC40" s="303">
        <f t="shared" si="27"/>
        <v>1197.3459845645916</v>
      </c>
      <c r="BD40" s="305">
        <f t="shared" si="28"/>
        <v>1.0022165818983169</v>
      </c>
      <c r="BF40" s="330">
        <f t="shared" si="29"/>
        <v>95.62235393047574</v>
      </c>
      <c r="BG40" s="331">
        <f t="shared" si="30"/>
        <v>104.19072838161122</v>
      </c>
      <c r="BH40" s="331">
        <f t="shared" si="31"/>
        <v>105.96778573257795</v>
      </c>
      <c r="BI40" s="331">
        <f t="shared" si="32"/>
        <v>88.022201645158873</v>
      </c>
      <c r="BJ40" s="331">
        <f t="shared" si="33"/>
        <v>87.811477054087746</v>
      </c>
      <c r="BK40" s="331">
        <f t="shared" si="34"/>
        <v>104.32479506768718</v>
      </c>
      <c r="BL40" s="331">
        <f t="shared" si="35"/>
        <v>107.19503600475281</v>
      </c>
      <c r="BM40" s="331">
        <f t="shared" si="36"/>
        <v>85.065720762624125</v>
      </c>
      <c r="BN40" s="331">
        <f t="shared" si="37"/>
        <v>110.20683031543781</v>
      </c>
      <c r="BO40" s="331">
        <f t="shared" si="38"/>
        <v>107.95217901676963</v>
      </c>
      <c r="BP40" s="331">
        <f t="shared" si="39"/>
        <v>106.28859603644372</v>
      </c>
      <c r="BQ40" s="332">
        <f t="shared" si="40"/>
        <v>97.352296052373106</v>
      </c>
      <c r="BR40" s="304">
        <f t="shared" si="41"/>
        <v>1200</v>
      </c>
    </row>
    <row r="41" spans="1:70" x14ac:dyDescent="0.55000000000000004">
      <c r="A41" s="300">
        <v>11</v>
      </c>
      <c r="B41" s="106">
        <v>2014</v>
      </c>
      <c r="C41" s="278">
        <v>123.3</v>
      </c>
      <c r="D41" s="278">
        <v>124</v>
      </c>
      <c r="E41" s="278">
        <v>132.30000000000001</v>
      </c>
      <c r="F41" s="278">
        <v>109.6</v>
      </c>
      <c r="G41" s="278">
        <v>109.6</v>
      </c>
      <c r="H41" s="278">
        <v>122.1</v>
      </c>
      <c r="I41" s="278">
        <v>129.1</v>
      </c>
      <c r="J41" s="278">
        <v>91.2</v>
      </c>
      <c r="K41" s="278">
        <v>123.3</v>
      </c>
      <c r="L41" s="278">
        <v>116.8</v>
      </c>
      <c r="M41" s="278">
        <v>105.4</v>
      </c>
      <c r="N41" s="279">
        <v>108.4</v>
      </c>
      <c r="O41" s="278"/>
      <c r="P41" s="278"/>
      <c r="Q41" s="301">
        <v>119.63333333333331</v>
      </c>
      <c r="R41" s="278">
        <v>119.26666666666665</v>
      </c>
      <c r="S41" s="278">
        <v>118.83333333333333</v>
      </c>
      <c r="T41" s="278">
        <v>118.20833333333336</v>
      </c>
      <c r="U41" s="278">
        <v>117.12083333333334</v>
      </c>
      <c r="V41" s="278">
        <v>116.37500000000001</v>
      </c>
      <c r="W41" s="278">
        <v>115.7166666666667</v>
      </c>
      <c r="X41" s="278">
        <v>114.92916666666667</v>
      </c>
      <c r="Y41" s="278">
        <v>114.39999999999999</v>
      </c>
      <c r="Z41" s="278">
        <v>113.82083333333331</v>
      </c>
      <c r="AA41" s="278">
        <v>112.89166666666665</v>
      </c>
      <c r="AB41" s="279">
        <v>112.17916666666666</v>
      </c>
      <c r="AD41" s="302">
        <f t="shared" si="1"/>
        <v>103.06492059069382</v>
      </c>
      <c r="AE41" s="303">
        <f t="shared" si="2"/>
        <v>103.9686975964226</v>
      </c>
      <c r="AF41" s="303">
        <f t="shared" si="3"/>
        <v>111.33239831697057</v>
      </c>
      <c r="AG41" s="303">
        <f t="shared" si="4"/>
        <v>92.717659499471253</v>
      </c>
      <c r="AH41" s="303">
        <f t="shared" si="5"/>
        <v>93.578569141556073</v>
      </c>
      <c r="AI41" s="303">
        <f t="shared" si="6"/>
        <v>104.91944146079481</v>
      </c>
      <c r="AJ41" s="303">
        <f t="shared" si="7"/>
        <v>111.56560564597433</v>
      </c>
      <c r="AK41" s="303">
        <f t="shared" si="8"/>
        <v>79.35322481238444</v>
      </c>
      <c r="AL41" s="303">
        <f t="shared" si="9"/>
        <v>107.77972027972029</v>
      </c>
      <c r="AM41" s="303">
        <f t="shared" si="10"/>
        <v>102.61741772522606</v>
      </c>
      <c r="AN41" s="303">
        <f t="shared" si="11"/>
        <v>93.3638443935927</v>
      </c>
      <c r="AO41" s="304">
        <f t="shared" si="12"/>
        <v>96.631133231809244</v>
      </c>
      <c r="AQ41" s="302">
        <f t="shared" si="15"/>
        <v>96.128578720496023</v>
      </c>
      <c r="AR41" s="303">
        <f t="shared" si="16"/>
        <v>103.67235124827884</v>
      </c>
      <c r="AS41" s="303">
        <f t="shared" si="17"/>
        <v>105.55207470348654</v>
      </c>
      <c r="AT41" s="303">
        <f t="shared" si="18"/>
        <v>87.731957296555038</v>
      </c>
      <c r="AU41" s="303">
        <f t="shared" si="19"/>
        <v>87.469714509899504</v>
      </c>
      <c r="AV41" s="303">
        <f t="shared" si="20"/>
        <v>104.69197604361447</v>
      </c>
      <c r="AW41" s="303">
        <f t="shared" si="21"/>
        <v>107.32035533671909</v>
      </c>
      <c r="AX41" s="303">
        <f t="shared" si="22"/>
        <v>84.647565497885637</v>
      </c>
      <c r="AY41" s="303">
        <f t="shared" si="23"/>
        <v>110.13402854702353</v>
      </c>
      <c r="AZ41" s="303">
        <f t="shared" si="24"/>
        <v>107.28800160387983</v>
      </c>
      <c r="BA41" s="303">
        <f t="shared" si="25"/>
        <v>104.81775052277072</v>
      </c>
      <c r="BB41" s="304">
        <f t="shared" si="26"/>
        <v>97.01163586863936</v>
      </c>
      <c r="BC41" s="303">
        <f t="shared" si="27"/>
        <v>1196.4659898992486</v>
      </c>
      <c r="BD41" s="305">
        <f t="shared" si="28"/>
        <v>1.0029537071095929</v>
      </c>
      <c r="BF41" s="330">
        <f t="shared" si="29"/>
        <v>96.412514386897811</v>
      </c>
      <c r="BG41" s="331">
        <f t="shared" si="30"/>
        <v>103.97856900922909</v>
      </c>
      <c r="BH41" s="331">
        <f t="shared" si="31"/>
        <v>105.86384461697051</v>
      </c>
      <c r="BI41" s="331">
        <f t="shared" si="32"/>
        <v>87.991091802560376</v>
      </c>
      <c r="BJ41" s="331">
        <f t="shared" si="33"/>
        <v>87.728074427521449</v>
      </c>
      <c r="BK41" s="331">
        <f t="shared" si="34"/>
        <v>105.00120547757183</v>
      </c>
      <c r="BL41" s="331">
        <f t="shared" si="35"/>
        <v>107.63734823328119</v>
      </c>
      <c r="BM41" s="331">
        <f t="shared" si="36"/>
        <v>84.897589613906476</v>
      </c>
      <c r="BN41" s="331">
        <f t="shared" si="37"/>
        <v>110.45933221015098</v>
      </c>
      <c r="BO41" s="331">
        <f t="shared" si="38"/>
        <v>107.60489893699122</v>
      </c>
      <c r="BP41" s="331">
        <f t="shared" si="39"/>
        <v>105.12735145770137</v>
      </c>
      <c r="BQ41" s="332">
        <f t="shared" si="40"/>
        <v>97.298179827217794</v>
      </c>
      <c r="BR41" s="304">
        <f t="shared" si="41"/>
        <v>1200.0000000000002</v>
      </c>
    </row>
    <row r="42" spans="1:70" x14ac:dyDescent="0.55000000000000004">
      <c r="A42" s="300">
        <v>10</v>
      </c>
      <c r="B42" s="106">
        <v>2015</v>
      </c>
      <c r="C42" s="278">
        <v>110.3</v>
      </c>
      <c r="D42" s="278">
        <v>118.1</v>
      </c>
      <c r="E42" s="278">
        <v>125.5</v>
      </c>
      <c r="F42" s="278">
        <v>102.5</v>
      </c>
      <c r="G42" s="278">
        <v>94.4</v>
      </c>
      <c r="H42" s="278">
        <v>120.2</v>
      </c>
      <c r="I42" s="278">
        <v>125.5</v>
      </c>
      <c r="J42" s="278">
        <v>89.4</v>
      </c>
      <c r="K42" s="278">
        <v>123.2</v>
      </c>
      <c r="L42" s="278">
        <v>121.8</v>
      </c>
      <c r="M42" s="278">
        <v>117.6</v>
      </c>
      <c r="N42" s="279">
        <v>112.5</v>
      </c>
      <c r="O42" s="278"/>
      <c r="P42" s="278"/>
      <c r="Q42" s="301">
        <v>111.95</v>
      </c>
      <c r="R42" s="278">
        <v>111.72499999999998</v>
      </c>
      <c r="S42" s="278">
        <v>111.64583333333333</v>
      </c>
      <c r="T42" s="278">
        <v>111.85000000000002</v>
      </c>
      <c r="U42" s="278">
        <v>112.56666666666666</v>
      </c>
      <c r="V42" s="278">
        <v>113.24583333333334</v>
      </c>
      <c r="W42" s="278">
        <v>113.43750000000001</v>
      </c>
      <c r="X42" s="278">
        <v>113.24583333333332</v>
      </c>
      <c r="Y42" s="278">
        <v>113.32916666666667</v>
      </c>
      <c r="Z42" s="278">
        <v>113.39999999999999</v>
      </c>
      <c r="AA42" s="278">
        <v>113.40416666666665</v>
      </c>
      <c r="AB42" s="279">
        <v>113.77083333333331</v>
      </c>
      <c r="AD42" s="302">
        <f t="shared" si="1"/>
        <v>98.526127735596248</v>
      </c>
      <c r="AE42" s="303">
        <f t="shared" si="2"/>
        <v>105.70597449093759</v>
      </c>
      <c r="AF42" s="303">
        <f t="shared" si="3"/>
        <v>112.4090315357343</v>
      </c>
      <c r="AG42" s="303">
        <f t="shared" si="4"/>
        <v>91.640590075994623</v>
      </c>
      <c r="AH42" s="303">
        <f t="shared" si="5"/>
        <v>83.861415457506666</v>
      </c>
      <c r="AI42" s="303">
        <f t="shared" si="6"/>
        <v>106.14077044777217</v>
      </c>
      <c r="AJ42" s="303">
        <f t="shared" si="7"/>
        <v>110.63360881542698</v>
      </c>
      <c r="AK42" s="303">
        <f t="shared" si="8"/>
        <v>78.943301813900447</v>
      </c>
      <c r="AL42" s="303">
        <f t="shared" si="9"/>
        <v>108.70987903967058</v>
      </c>
      <c r="AM42" s="303">
        <f t="shared" si="10"/>
        <v>107.40740740740742</v>
      </c>
      <c r="AN42" s="303">
        <f t="shared" si="11"/>
        <v>103.69989344894735</v>
      </c>
      <c r="AO42" s="304">
        <f t="shared" si="12"/>
        <v>98.882988463651373</v>
      </c>
      <c r="AQ42" s="302">
        <f t="shared" si="15"/>
        <v>96.032309076133117</v>
      </c>
      <c r="AR42" s="303">
        <f t="shared" si="16"/>
        <v>103.78294661555985</v>
      </c>
      <c r="AS42" s="303">
        <f t="shared" si="17"/>
        <v>105.89956538421082</v>
      </c>
      <c r="AT42" s="303">
        <f t="shared" si="18"/>
        <v>87.869694036841182</v>
      </c>
      <c r="AU42" s="303">
        <f t="shared" si="19"/>
        <v>86.923486189263087</v>
      </c>
      <c r="AV42" s="303">
        <f t="shared" si="20"/>
        <v>105.14584950478103</v>
      </c>
      <c r="AW42" s="303">
        <f t="shared" si="21"/>
        <v>107.69979581406479</v>
      </c>
      <c r="AX42" s="303">
        <f t="shared" si="22"/>
        <v>84.626031963466403</v>
      </c>
      <c r="AY42" s="303">
        <f t="shared" si="23"/>
        <v>110.23796125306573</v>
      </c>
      <c r="AZ42" s="303">
        <f t="shared" si="24"/>
        <v>107.11862477169763</v>
      </c>
      <c r="BA42" s="303">
        <f t="shared" si="25"/>
        <v>105.09737093385466</v>
      </c>
      <c r="BB42" s="304">
        <f t="shared" si="26"/>
        <v>97.371370738419259</v>
      </c>
      <c r="BC42" s="303">
        <f t="shared" si="27"/>
        <v>1197.8050062813575</v>
      </c>
      <c r="BD42" s="305">
        <f t="shared" si="28"/>
        <v>1.0018325133950283</v>
      </c>
      <c r="BF42" s="330">
        <f t="shared" si="29"/>
        <v>96.208289568870626</v>
      </c>
      <c r="BG42" s="331">
        <f t="shared" si="30"/>
        <v>103.97313025540838</v>
      </c>
      <c r="BH42" s="331">
        <f t="shared" si="31"/>
        <v>106.09362775630507</v>
      </c>
      <c r="BI42" s="331">
        <f t="shared" si="32"/>
        <v>88.030716428180739</v>
      </c>
      <c r="BJ42" s="331">
        <f t="shared" si="33"/>
        <v>87.082774642047468</v>
      </c>
      <c r="BK42" s="331">
        <f t="shared" si="34"/>
        <v>105.33853068243018</v>
      </c>
      <c r="BL42" s="331">
        <f t="shared" si="35"/>
        <v>107.89715713253588</v>
      </c>
      <c r="BM42" s="331">
        <f t="shared" si="36"/>
        <v>84.781110300607551</v>
      </c>
      <c r="BN42" s="331">
        <f t="shared" si="37"/>
        <v>110.43997379370259</v>
      </c>
      <c r="BO42" s="331">
        <f t="shared" si="38"/>
        <v>107.31492108644878</v>
      </c>
      <c r="BP42" s="331">
        <f t="shared" si="39"/>
        <v>105.28996327387321</v>
      </c>
      <c r="BQ42" s="332">
        <f t="shared" si="40"/>
        <v>97.549805079589675</v>
      </c>
      <c r="BR42" s="304">
        <f t="shared" si="41"/>
        <v>1200.0000000000002</v>
      </c>
    </row>
    <row r="43" spans="1:70" x14ac:dyDescent="0.55000000000000004">
      <c r="A43" s="300">
        <v>9</v>
      </c>
      <c r="B43" s="106">
        <v>2016</v>
      </c>
      <c r="C43" s="278">
        <v>110.8</v>
      </c>
      <c r="D43" s="278">
        <v>113</v>
      </c>
      <c r="E43" s="278">
        <v>132.6</v>
      </c>
      <c r="F43" s="278">
        <v>97.1</v>
      </c>
      <c r="G43" s="278">
        <v>99.9</v>
      </c>
      <c r="H43" s="278">
        <v>123.5</v>
      </c>
      <c r="I43" s="278">
        <v>124.1</v>
      </c>
      <c r="J43" s="278">
        <v>100.7</v>
      </c>
      <c r="K43" s="278">
        <v>129.4</v>
      </c>
      <c r="L43" s="278">
        <v>121.2</v>
      </c>
      <c r="M43" s="278">
        <v>130.80000000000001</v>
      </c>
      <c r="N43" s="279">
        <v>119.2</v>
      </c>
      <c r="O43" s="278"/>
      <c r="P43" s="278"/>
      <c r="Q43" s="301">
        <v>113.85000000000001</v>
      </c>
      <c r="R43" s="278">
        <v>114.26249999999999</v>
      </c>
      <c r="S43" s="278">
        <v>114.99166666666667</v>
      </c>
      <c r="T43" s="278">
        <v>115.22500000000001</v>
      </c>
      <c r="U43" s="278">
        <v>115.75000000000001</v>
      </c>
      <c r="V43" s="278">
        <v>116.57916666666667</v>
      </c>
      <c r="W43" s="278">
        <v>116.98750000000001</v>
      </c>
      <c r="X43" s="278">
        <v>117.63750000000003</v>
      </c>
      <c r="Y43" s="278">
        <v>118.42916666666667</v>
      </c>
      <c r="Z43" s="278">
        <v>119.36666666666667</v>
      </c>
      <c r="AA43" s="278">
        <v>120.22500000000001</v>
      </c>
      <c r="AB43" s="279">
        <v>120.7</v>
      </c>
      <c r="AD43" s="302">
        <f t="shared" si="1"/>
        <v>97.321036451471215</v>
      </c>
      <c r="AE43" s="303">
        <f t="shared" si="2"/>
        <v>98.895088064763172</v>
      </c>
      <c r="AF43" s="303">
        <f t="shared" si="3"/>
        <v>115.31270381911732</v>
      </c>
      <c r="AG43" s="303">
        <f t="shared" si="4"/>
        <v>84.269906704274234</v>
      </c>
      <c r="AH43" s="303">
        <f t="shared" si="5"/>
        <v>86.306695464362846</v>
      </c>
      <c r="AI43" s="303">
        <f t="shared" si="6"/>
        <v>105.93659530362058</v>
      </c>
      <c r="AJ43" s="303">
        <f t="shared" si="7"/>
        <v>106.07970937065924</v>
      </c>
      <c r="AK43" s="303">
        <f t="shared" si="8"/>
        <v>85.60195515885664</v>
      </c>
      <c r="AL43" s="303">
        <f t="shared" si="9"/>
        <v>109.26362452943039</v>
      </c>
      <c r="AM43" s="303">
        <f t="shared" si="10"/>
        <v>101.53588383133203</v>
      </c>
      <c r="AN43" s="303">
        <f t="shared" si="11"/>
        <v>108.79600748596383</v>
      </c>
      <c r="AO43" s="304">
        <f t="shared" si="12"/>
        <v>98.757249378624692</v>
      </c>
      <c r="AQ43" s="302">
        <f t="shared" si="15"/>
        <v>96.177536665414763</v>
      </c>
      <c r="AR43" s="303">
        <f t="shared" si="16"/>
        <v>103.26719291756133</v>
      </c>
      <c r="AS43" s="303">
        <f t="shared" si="17"/>
        <v>105.77517733383338</v>
      </c>
      <c r="AT43" s="303">
        <f t="shared" si="18"/>
        <v>86.752567694367215</v>
      </c>
      <c r="AU43" s="303">
        <f t="shared" si="19"/>
        <v>87.006740138492873</v>
      </c>
      <c r="AV43" s="303">
        <f t="shared" si="20"/>
        <v>105.06460604645291</v>
      </c>
      <c r="AW43" s="303">
        <f t="shared" si="21"/>
        <v>107.74903556799289</v>
      </c>
      <c r="AX43" s="303">
        <f t="shared" si="22"/>
        <v>85.129536085531342</v>
      </c>
      <c r="AY43" s="303">
        <f t="shared" si="23"/>
        <v>110.19703033515782</v>
      </c>
      <c r="AZ43" s="303">
        <f t="shared" si="24"/>
        <v>107.11914706149498</v>
      </c>
      <c r="BA43" s="303">
        <f t="shared" si="25"/>
        <v>105.50621719059711</v>
      </c>
      <c r="BB43" s="304">
        <f t="shared" si="26"/>
        <v>98.152115052604969</v>
      </c>
      <c r="BC43" s="303">
        <f t="shared" si="27"/>
        <v>1197.8969020895015</v>
      </c>
      <c r="BD43" s="305">
        <f t="shared" si="28"/>
        <v>1.0017556585268983</v>
      </c>
      <c r="BF43" s="330">
        <f t="shared" si="29"/>
        <v>96.346391577757473</v>
      </c>
      <c r="BG43" s="331">
        <f t="shared" si="30"/>
        <v>103.4484948453559</v>
      </c>
      <c r="BH43" s="331">
        <f t="shared" si="31"/>
        <v>105.96088242585371</v>
      </c>
      <c r="BI43" s="331">
        <f t="shared" si="32"/>
        <v>86.90487557957016</v>
      </c>
      <c r="BJ43" s="331">
        <f t="shared" si="33"/>
        <v>87.159494263714649</v>
      </c>
      <c r="BK43" s="331">
        <f t="shared" si="34"/>
        <v>105.24906361793357</v>
      </c>
      <c r="BL43" s="331">
        <f t="shared" si="35"/>
        <v>107.93820608105291</v>
      </c>
      <c r="BM43" s="331">
        <f t="shared" si="36"/>
        <v>85.278994481450795</v>
      </c>
      <c r="BN43" s="331">
        <f t="shared" si="37"/>
        <v>110.39049869110461</v>
      </c>
      <c r="BO43" s="331">
        <f t="shared" si="38"/>
        <v>107.30721170542758</v>
      </c>
      <c r="BP43" s="331">
        <f t="shared" si="39"/>
        <v>105.69145008044856</v>
      </c>
      <c r="BQ43" s="332">
        <f t="shared" si="40"/>
        <v>98.324436650330185</v>
      </c>
      <c r="BR43" s="304">
        <f t="shared" si="41"/>
        <v>1200.0000000000002</v>
      </c>
    </row>
    <row r="44" spans="1:70" x14ac:dyDescent="0.55000000000000004">
      <c r="A44" s="300">
        <v>8</v>
      </c>
      <c r="B44" s="106">
        <v>2017</v>
      </c>
      <c r="C44" s="278">
        <v>113.9</v>
      </c>
      <c r="D44" s="278">
        <v>125.5</v>
      </c>
      <c r="E44" s="278">
        <v>139.1</v>
      </c>
      <c r="F44" s="278">
        <v>113.1</v>
      </c>
      <c r="G44" s="278">
        <v>104.5</v>
      </c>
      <c r="H44" s="278">
        <v>130.30000000000001</v>
      </c>
      <c r="I44" s="278">
        <v>125</v>
      </c>
      <c r="J44" s="278">
        <v>105.3</v>
      </c>
      <c r="K44" s="278">
        <v>130.5</v>
      </c>
      <c r="L44" s="278">
        <v>127.7</v>
      </c>
      <c r="M44" s="278">
        <v>130.1</v>
      </c>
      <c r="N44" s="279">
        <v>121.4</v>
      </c>
      <c r="O44" s="278"/>
      <c r="P44" s="278"/>
      <c r="Q44" s="301">
        <v>121.02083333333333</v>
      </c>
      <c r="R44" s="278">
        <v>121.25</v>
      </c>
      <c r="S44" s="278">
        <v>121.48750000000001</v>
      </c>
      <c r="T44" s="278">
        <v>121.80416666666666</v>
      </c>
      <c r="U44" s="278">
        <v>122.04583333333335</v>
      </c>
      <c r="V44" s="278">
        <v>122.10833333333333</v>
      </c>
      <c r="W44" s="278">
        <v>122.06666666666666</v>
      </c>
      <c r="X44" s="278">
        <v>122.14583333333333</v>
      </c>
      <c r="Y44" s="278">
        <v>122.50833333333333</v>
      </c>
      <c r="Z44" s="278">
        <v>122.86666666666666</v>
      </c>
      <c r="AA44" s="278">
        <v>123.22500000000001</v>
      </c>
      <c r="AB44" s="279">
        <v>123.10833333333333</v>
      </c>
      <c r="AD44" s="302">
        <f t="shared" si="1"/>
        <v>94.11602685488036</v>
      </c>
      <c r="AE44" s="303">
        <f t="shared" si="2"/>
        <v>103.50515463917527</v>
      </c>
      <c r="AF44" s="303">
        <f t="shared" si="3"/>
        <v>114.49737627327914</v>
      </c>
      <c r="AG44" s="303">
        <f t="shared" si="4"/>
        <v>92.853966407826775</v>
      </c>
      <c r="AH44" s="303">
        <f t="shared" si="5"/>
        <v>85.62357037998018</v>
      </c>
      <c r="AI44" s="303">
        <f t="shared" si="6"/>
        <v>106.70852385177099</v>
      </c>
      <c r="AJ44" s="303">
        <f t="shared" si="7"/>
        <v>102.40305843801202</v>
      </c>
      <c r="AK44" s="303">
        <f t="shared" si="8"/>
        <v>86.208425720620838</v>
      </c>
      <c r="AL44" s="303">
        <f t="shared" si="9"/>
        <v>106.52336575743146</v>
      </c>
      <c r="AM44" s="303">
        <f t="shared" si="10"/>
        <v>103.93380358111774</v>
      </c>
      <c r="AN44" s="303">
        <f t="shared" si="11"/>
        <v>105.57922499492796</v>
      </c>
      <c r="AO44" s="304">
        <f t="shared" si="12"/>
        <v>98.612333310769657</v>
      </c>
      <c r="AQ44" s="302">
        <f t="shared" si="15"/>
        <v>96.005271727748948</v>
      </c>
      <c r="AR44" s="303">
        <f t="shared" si="16"/>
        <v>102.89099737367339</v>
      </c>
      <c r="AS44" s="303">
        <f t="shared" si="17"/>
        <v>105.49859742600995</v>
      </c>
      <c r="AT44" s="303">
        <f t="shared" si="18"/>
        <v>86.256348175480056</v>
      </c>
      <c r="AU44" s="303">
        <f t="shared" si="19"/>
        <v>86.912783099131161</v>
      </c>
      <c r="AV44" s="303">
        <f t="shared" si="20"/>
        <v>105.24708066311024</v>
      </c>
      <c r="AW44" s="303">
        <f t="shared" si="21"/>
        <v>107.86943665385336</v>
      </c>
      <c r="AX44" s="303">
        <f t="shared" si="22"/>
        <v>85.792729630759865</v>
      </c>
      <c r="AY44" s="303">
        <f t="shared" si="23"/>
        <v>110.10093073988408</v>
      </c>
      <c r="AZ44" s="303">
        <f t="shared" si="24"/>
        <v>107.81524605442515</v>
      </c>
      <c r="BA44" s="303">
        <f t="shared" si="25"/>
        <v>105.48907749516131</v>
      </c>
      <c r="BB44" s="304">
        <f t="shared" si="26"/>
        <v>98.296831916394112</v>
      </c>
      <c r="BC44" s="303">
        <f t="shared" si="27"/>
        <v>1198.1753309556316</v>
      </c>
      <c r="BD44" s="305">
        <f t="shared" si="28"/>
        <v>1.0015228731532246</v>
      </c>
      <c r="BF44" s="330">
        <f t="shared" si="29"/>
        <v>96.151475578631178</v>
      </c>
      <c r="BG44" s="331">
        <f t="shared" si="30"/>
        <v>103.04768731128226</v>
      </c>
      <c r="BH44" s="331">
        <f t="shared" si="31"/>
        <v>105.65925840773288</v>
      </c>
      <c r="BI44" s="331">
        <f t="shared" si="32"/>
        <v>86.387705652411697</v>
      </c>
      <c r="BJ44" s="331">
        <f t="shared" si="33"/>
        <v>87.045140243184861</v>
      </c>
      <c r="BK44" s="331">
        <f t="shared" si="34"/>
        <v>105.40735861670736</v>
      </c>
      <c r="BL44" s="331">
        <f t="shared" si="35"/>
        <v>108.03370812298698</v>
      </c>
      <c r="BM44" s="331">
        <f t="shared" si="36"/>
        <v>85.923381075456405</v>
      </c>
      <c r="BN44" s="331">
        <f t="shared" si="37"/>
        <v>110.26860049145289</v>
      </c>
      <c r="BO44" s="331">
        <f t="shared" si="38"/>
        <v>107.97943499814974</v>
      </c>
      <c r="BP44" s="331">
        <f t="shared" si="39"/>
        <v>105.64972397923712</v>
      </c>
      <c r="BQ44" s="332">
        <f t="shared" si="40"/>
        <v>98.44652552276662</v>
      </c>
      <c r="BR44" s="304">
        <f t="shared" si="41"/>
        <v>1199.9999999999998</v>
      </c>
    </row>
    <row r="45" spans="1:70" x14ac:dyDescent="0.55000000000000004">
      <c r="A45" s="300">
        <v>7</v>
      </c>
      <c r="B45" s="106">
        <v>2018</v>
      </c>
      <c r="C45" s="278">
        <v>110.7</v>
      </c>
      <c r="D45" s="278">
        <v>130.6</v>
      </c>
      <c r="E45" s="278">
        <v>142.69999999999999</v>
      </c>
      <c r="F45" s="278">
        <v>118.1</v>
      </c>
      <c r="G45" s="278">
        <v>108.1</v>
      </c>
      <c r="H45" s="278">
        <v>123.9</v>
      </c>
      <c r="I45" s="278">
        <v>119.6</v>
      </c>
      <c r="J45" s="278">
        <v>104.7</v>
      </c>
      <c r="K45" s="278">
        <v>120.3</v>
      </c>
      <c r="L45" s="278">
        <v>133.9</v>
      </c>
      <c r="M45" s="278">
        <v>134.4</v>
      </c>
      <c r="N45" s="279">
        <v>119.6</v>
      </c>
      <c r="O45" s="278"/>
      <c r="P45" s="278"/>
      <c r="Q45" s="301">
        <v>122.61666666666666</v>
      </c>
      <c r="R45" s="278">
        <v>122.36666666666667</v>
      </c>
      <c r="S45" s="278">
        <v>121.91666666666669</v>
      </c>
      <c r="T45" s="278">
        <v>121.75</v>
      </c>
      <c r="U45" s="278">
        <v>122.1875</v>
      </c>
      <c r="V45" s="278">
        <v>122.29166666666669</v>
      </c>
      <c r="W45" s="278">
        <v>122.5125</v>
      </c>
      <c r="X45" s="278">
        <v>122.8625</v>
      </c>
      <c r="Y45" s="278">
        <v>122.66249999999998</v>
      </c>
      <c r="Z45" s="278">
        <v>122.63749999999999</v>
      </c>
      <c r="AA45" s="278">
        <v>123.30833333333329</v>
      </c>
      <c r="AB45" s="279">
        <v>123.71249999999999</v>
      </c>
      <c r="AD45" s="302">
        <f t="shared" si="1"/>
        <v>90.281364686692953</v>
      </c>
      <c r="AE45" s="303">
        <f t="shared" si="2"/>
        <v>106.72841187687278</v>
      </c>
      <c r="AF45" s="303">
        <f t="shared" si="3"/>
        <v>117.0471633629528</v>
      </c>
      <c r="AG45" s="303">
        <f t="shared" si="4"/>
        <v>97.002053388090346</v>
      </c>
      <c r="AH45" s="303">
        <f t="shared" si="5"/>
        <v>88.470588235294116</v>
      </c>
      <c r="AI45" s="303">
        <f t="shared" si="6"/>
        <v>101.31516183986371</v>
      </c>
      <c r="AJ45" s="303">
        <f t="shared" si="7"/>
        <v>97.622691562085492</v>
      </c>
      <c r="AK45" s="303">
        <f t="shared" si="8"/>
        <v>85.217214365652666</v>
      </c>
      <c r="AL45" s="303">
        <f t="shared" si="9"/>
        <v>98.07398349128708</v>
      </c>
      <c r="AM45" s="303">
        <f t="shared" si="10"/>
        <v>109.18356946284784</v>
      </c>
      <c r="AN45" s="303">
        <f t="shared" si="11"/>
        <v>108.99506656754751</v>
      </c>
      <c r="AO45" s="304">
        <f t="shared" si="12"/>
        <v>96.675760331413557</v>
      </c>
      <c r="AQ45" s="302">
        <f t="shared" si="15"/>
        <v>95.528983896320128</v>
      </c>
      <c r="AR45" s="303">
        <f t="shared" si="16"/>
        <v>102.78667373287094</v>
      </c>
      <c r="AS45" s="303">
        <f t="shared" si="17"/>
        <v>105.27957851615072</v>
      </c>
      <c r="AT45" s="303">
        <f t="shared" si="18"/>
        <v>86.27814733822926</v>
      </c>
      <c r="AU45" s="303">
        <f t="shared" si="19"/>
        <v>87.177051863961935</v>
      </c>
      <c r="AV45" s="303">
        <f t="shared" si="20"/>
        <v>104.93465682298297</v>
      </c>
      <c r="AW45" s="303">
        <f t="shared" si="21"/>
        <v>107.73379638297767</v>
      </c>
      <c r="AX45" s="303">
        <f t="shared" si="22"/>
        <v>85.972975008983397</v>
      </c>
      <c r="AY45" s="303">
        <f t="shared" si="23"/>
        <v>109.71701698515153</v>
      </c>
      <c r="AZ45" s="303">
        <f t="shared" si="24"/>
        <v>108.186783916762</v>
      </c>
      <c r="BA45" s="303">
        <f t="shared" si="25"/>
        <v>105.43079358629826</v>
      </c>
      <c r="BB45" s="304">
        <f t="shared" si="26"/>
        <v>97.910614961819419</v>
      </c>
      <c r="BC45" s="303">
        <f t="shared" si="27"/>
        <v>1196.9370730125083</v>
      </c>
      <c r="BD45" s="305">
        <f t="shared" si="28"/>
        <v>1.0025589707734448</v>
      </c>
      <c r="BF45" s="330">
        <f t="shared" si="29"/>
        <v>95.773439774127695</v>
      </c>
      <c r="BG45" s="331">
        <f t="shared" si="30"/>
        <v>103.04970182685297</v>
      </c>
      <c r="BH45" s="331">
        <f t="shared" si="31"/>
        <v>105.54898588061414</v>
      </c>
      <c r="BI45" s="331">
        <f t="shared" si="32"/>
        <v>86.498930595654755</v>
      </c>
      <c r="BJ45" s="331">
        <f t="shared" si="33"/>
        <v>87.400135391796894</v>
      </c>
      <c r="BK45" s="331">
        <f t="shared" si="34"/>
        <v>105.20318154291445</v>
      </c>
      <c r="BL45" s="331">
        <f t="shared" si="35"/>
        <v>108.00948401923397</v>
      </c>
      <c r="BM45" s="331">
        <f t="shared" si="36"/>
        <v>86.192977339337489</v>
      </c>
      <c r="BN45" s="331">
        <f t="shared" si="37"/>
        <v>109.99777962496609</v>
      </c>
      <c r="BO45" s="331">
        <f t="shared" si="38"/>
        <v>108.46363073487798</v>
      </c>
      <c r="BP45" s="331">
        <f t="shared" si="39"/>
        <v>105.7005879057067</v>
      </c>
      <c r="BQ45" s="332">
        <f t="shared" si="40"/>
        <v>98.161165363916723</v>
      </c>
      <c r="BR45" s="304">
        <f t="shared" si="41"/>
        <v>1199.9999999999998</v>
      </c>
    </row>
    <row r="46" spans="1:70" ht="14" thickBot="1" x14ac:dyDescent="0.6">
      <c r="A46" s="300">
        <v>6</v>
      </c>
      <c r="B46" s="106">
        <v>2019</v>
      </c>
      <c r="C46" s="278">
        <v>117.8</v>
      </c>
      <c r="D46" s="278">
        <v>131.9</v>
      </c>
      <c r="E46" s="278">
        <v>136.6</v>
      </c>
      <c r="F46" s="278">
        <v>123.6</v>
      </c>
      <c r="G46" s="278">
        <v>118.7</v>
      </c>
      <c r="H46" s="278">
        <v>123</v>
      </c>
      <c r="I46" s="278">
        <v>137.9</v>
      </c>
      <c r="J46" s="278">
        <v>103.1</v>
      </c>
      <c r="K46" s="278">
        <v>126.5</v>
      </c>
      <c r="L46" s="278">
        <v>118.5</v>
      </c>
      <c r="M46" s="278">
        <v>122.4</v>
      </c>
      <c r="N46" s="279">
        <v>109.7</v>
      </c>
      <c r="O46" s="278"/>
      <c r="P46" s="278"/>
      <c r="Q46" s="301">
        <v>124.4375</v>
      </c>
      <c r="R46" s="278">
        <v>125.13333333333333</v>
      </c>
      <c r="S46" s="278">
        <v>125.325</v>
      </c>
      <c r="T46" s="278">
        <v>124.94166666666668</v>
      </c>
      <c r="U46" s="278">
        <v>123.80000000000001</v>
      </c>
      <c r="V46" s="278">
        <v>122.88749999999999</v>
      </c>
      <c r="W46" s="278">
        <v>122.38333333333334</v>
      </c>
      <c r="X46" s="278">
        <v>121.64583333333333</v>
      </c>
      <c r="Y46" s="278">
        <v>120.45833333333333</v>
      </c>
      <c r="Z46" s="278">
        <v>117.30833333333334</v>
      </c>
      <c r="AA46" s="278">
        <v>111.44583333333333</v>
      </c>
      <c r="AB46" s="279">
        <v>105.94166666666666</v>
      </c>
      <c r="AD46" s="302">
        <f t="shared" si="1"/>
        <v>94.665996986438969</v>
      </c>
      <c r="AE46" s="303">
        <f t="shared" si="2"/>
        <v>105.40756526371871</v>
      </c>
      <c r="AF46" s="303">
        <f t="shared" si="3"/>
        <v>108.9966088170756</v>
      </c>
      <c r="AG46" s="303">
        <f t="shared" si="4"/>
        <v>98.92616554392049</v>
      </c>
      <c r="AH46" s="303">
        <f t="shared" si="5"/>
        <v>95.880452342487871</v>
      </c>
      <c r="AI46" s="303">
        <f t="shared" si="6"/>
        <v>100.09154714678058</v>
      </c>
      <c r="AJ46" s="303">
        <f t="shared" si="7"/>
        <v>112.67874165872259</v>
      </c>
      <c r="AK46" s="303">
        <f t="shared" si="8"/>
        <v>84.754238739510185</v>
      </c>
      <c r="AL46" s="303">
        <f t="shared" si="9"/>
        <v>105.01556554825319</v>
      </c>
      <c r="AM46" s="303">
        <f t="shared" si="10"/>
        <v>101.01584144348938</v>
      </c>
      <c r="AN46" s="303">
        <f t="shared" si="11"/>
        <v>109.82913971660375</v>
      </c>
      <c r="AO46" s="304">
        <f t="shared" si="12"/>
        <v>103.54754975222214</v>
      </c>
      <c r="AQ46" s="302">
        <f t="shared" si="15"/>
        <v>95.499382349871723</v>
      </c>
      <c r="AR46" s="303">
        <f t="shared" si="16"/>
        <v>102.71677192539089</v>
      </c>
      <c r="AS46" s="303">
        <f t="shared" si="17"/>
        <v>104.96904658919074</v>
      </c>
      <c r="AT46" s="303">
        <f t="shared" si="18"/>
        <v>86.871067987510955</v>
      </c>
      <c r="AU46" s="303">
        <f t="shared" si="19"/>
        <v>87.714555105984189</v>
      </c>
      <c r="AV46" s="303">
        <f t="shared" si="20"/>
        <v>104.74534277716062</v>
      </c>
      <c r="AW46" s="303">
        <f t="shared" si="21"/>
        <v>109.62909487420414</v>
      </c>
      <c r="AX46" s="303">
        <f t="shared" si="22"/>
        <v>85.724050079982945</v>
      </c>
      <c r="AY46" s="303">
        <f t="shared" si="23"/>
        <v>109.86771005836937</v>
      </c>
      <c r="AZ46" s="303">
        <f t="shared" si="24"/>
        <v>107.2635288343249</v>
      </c>
      <c r="BA46" s="303">
        <f t="shared" si="25"/>
        <v>105.32876715617205</v>
      </c>
      <c r="BB46" s="304">
        <f t="shared" si="26"/>
        <v>98.2987079499825</v>
      </c>
      <c r="BC46" s="303">
        <f t="shared" si="27"/>
        <v>1198.628025688145</v>
      </c>
      <c r="BD46" s="305">
        <f t="shared" si="28"/>
        <v>1.0011446205849119</v>
      </c>
      <c r="BF46" s="330">
        <f t="shared" si="29"/>
        <v>95.608692908755756</v>
      </c>
      <c r="BG46" s="331">
        <f t="shared" si="30"/>
        <v>102.8343436569524</v>
      </c>
      <c r="BH46" s="331">
        <f t="shared" si="31"/>
        <v>105.08919632069531</v>
      </c>
      <c r="BI46" s="331">
        <f t="shared" si="32"/>
        <v>86.970502400162744</v>
      </c>
      <c r="BJ46" s="331">
        <f t="shared" si="33"/>
        <v>87.814954991354895</v>
      </c>
      <c r="BK46" s="331">
        <f t="shared" si="34"/>
        <v>104.86523645267701</v>
      </c>
      <c r="BL46" s="331">
        <f t="shared" si="35"/>
        <v>109.75457859290242</v>
      </c>
      <c r="BM46" s="331">
        <f t="shared" si="36"/>
        <v>85.822171592326512</v>
      </c>
      <c r="BN46" s="331">
        <f t="shared" si="37"/>
        <v>109.99346690091932</v>
      </c>
      <c r="BO46" s="331">
        <f t="shared" si="38"/>
        <v>107.38630487743896</v>
      </c>
      <c r="BP46" s="331">
        <f t="shared" si="39"/>
        <v>105.44932863124239</v>
      </c>
      <c r="BQ46" s="332">
        <f t="shared" si="40"/>
        <v>98.411222674572301</v>
      </c>
      <c r="BR46" s="304">
        <f t="shared" si="41"/>
        <v>1200.0000000000002</v>
      </c>
    </row>
    <row r="47" spans="1:70" ht="14" thickBot="1" x14ac:dyDescent="0.6">
      <c r="A47" s="300">
        <v>5</v>
      </c>
      <c r="B47" s="306">
        <v>2020</v>
      </c>
      <c r="C47" s="307">
        <v>115.6</v>
      </c>
      <c r="D47" s="307">
        <v>116.4</v>
      </c>
      <c r="E47" s="307">
        <v>123.6</v>
      </c>
      <c r="F47" s="307">
        <v>61</v>
      </c>
      <c r="G47" s="307">
        <v>40.6</v>
      </c>
      <c r="H47" s="307">
        <v>69</v>
      </c>
      <c r="I47" s="307">
        <v>102.9</v>
      </c>
      <c r="J47" s="307">
        <v>83.5</v>
      </c>
      <c r="K47" s="307">
        <v>125.1</v>
      </c>
      <c r="L47" s="307">
        <v>128.30000000000001</v>
      </c>
      <c r="M47" s="307">
        <v>120.3</v>
      </c>
      <c r="N47" s="308">
        <v>113.7</v>
      </c>
      <c r="O47" s="278"/>
      <c r="P47" s="278"/>
      <c r="Q47" s="309">
        <v>102.23333333333335</v>
      </c>
      <c r="R47" s="307">
        <v>99.958333333333329</v>
      </c>
      <c r="S47" s="307">
        <v>99.083333333333329</v>
      </c>
      <c r="T47" s="307">
        <v>99.433333333333337</v>
      </c>
      <c r="U47" s="307">
        <v>99.754166666666677</v>
      </c>
      <c r="V47" s="307">
        <v>99.833333333333314</v>
      </c>
      <c r="W47" s="307">
        <v>99.404166666666683</v>
      </c>
      <c r="X47" s="307">
        <v>98.254166666666663</v>
      </c>
      <c r="Y47" s="307">
        <v>97.891666666666652</v>
      </c>
      <c r="Z47" s="307">
        <v>99.966666666666654</v>
      </c>
      <c r="AA47" s="307">
        <v>103.27916666666668</v>
      </c>
      <c r="AB47" s="308">
        <v>106.50000000000001</v>
      </c>
      <c r="AD47" s="302">
        <f t="shared" si="1"/>
        <v>113.07466579719593</v>
      </c>
      <c r="AE47" s="303">
        <f t="shared" si="2"/>
        <v>116.448520216757</v>
      </c>
      <c r="AF47" s="303">
        <f t="shared" si="3"/>
        <v>124.74348191757781</v>
      </c>
      <c r="AG47" s="303">
        <f t="shared" si="4"/>
        <v>61.347636607442169</v>
      </c>
      <c r="AH47" s="303">
        <f t="shared" si="5"/>
        <v>40.700054300154541</v>
      </c>
      <c r="AI47" s="303">
        <f t="shared" si="6"/>
        <v>69.115191986644419</v>
      </c>
      <c r="AJ47" s="303">
        <f t="shared" si="7"/>
        <v>103.51678752567379</v>
      </c>
      <c r="AK47" s="303">
        <f t="shared" si="8"/>
        <v>84.983673296297866</v>
      </c>
      <c r="AL47" s="303">
        <f t="shared" si="9"/>
        <v>127.79433046735338</v>
      </c>
      <c r="AM47" s="303">
        <f t="shared" si="10"/>
        <v>128.34278092697568</v>
      </c>
      <c r="AN47" s="303">
        <f t="shared" si="11"/>
        <v>116.48041311978051</v>
      </c>
      <c r="AO47" s="304">
        <f t="shared" si="12"/>
        <v>106.76056338028168</v>
      </c>
      <c r="AQ47" s="302">
        <f t="shared" si="15"/>
        <v>96.807256986089612</v>
      </c>
      <c r="AR47" s="303">
        <f t="shared" si="16"/>
        <v>103.38707851853479</v>
      </c>
      <c r="AS47" s="303">
        <f t="shared" si="17"/>
        <v>106.31753229569519</v>
      </c>
      <c r="AT47" s="303">
        <f t="shared" si="18"/>
        <v>84.33980779708007</v>
      </c>
      <c r="AU47" s="303">
        <f t="shared" si="19"/>
        <v>83.318930076708511</v>
      </c>
      <c r="AV47" s="303">
        <f t="shared" si="20"/>
        <v>101.59096551150954</v>
      </c>
      <c r="AW47" s="303">
        <f t="shared" si="21"/>
        <v>108.56590162530385</v>
      </c>
      <c r="AX47" s="303">
        <f t="shared" si="22"/>
        <v>85.628543960185937</v>
      </c>
      <c r="AY47" s="303">
        <f t="shared" si="23"/>
        <v>110.09828907595733</v>
      </c>
      <c r="AZ47" s="303">
        <f t="shared" si="24"/>
        <v>107.43588002127386</v>
      </c>
      <c r="BA47" s="303">
        <f t="shared" si="25"/>
        <v>105.91132506593796</v>
      </c>
      <c r="BB47" s="304">
        <f t="shared" si="26"/>
        <v>99.329179526789403</v>
      </c>
      <c r="BC47" s="303">
        <f t="shared" si="27"/>
        <v>1192.7306904610662</v>
      </c>
      <c r="BD47" s="305">
        <f t="shared" si="28"/>
        <v>1.0060946780334157</v>
      </c>
      <c r="BF47" s="330">
        <f t="shared" si="29"/>
        <v>97.397266048717952</v>
      </c>
      <c r="BG47" s="331">
        <f t="shared" si="30"/>
        <v>104.01718947492073</v>
      </c>
      <c r="BH47" s="331">
        <f t="shared" si="31"/>
        <v>106.96550342434472</v>
      </c>
      <c r="BI47" s="331">
        <f t="shared" si="32"/>
        <v>84.853831771003428</v>
      </c>
      <c r="BJ47" s="331">
        <f t="shared" si="33"/>
        <v>83.826732129614726</v>
      </c>
      <c r="BK47" s="331">
        <f t="shared" si="34"/>
        <v>102.21012973740602</v>
      </c>
      <c r="BL47" s="331">
        <f t="shared" si="35"/>
        <v>109.22757584111756</v>
      </c>
      <c r="BM47" s="331">
        <f t="shared" si="36"/>
        <v>86.150422366093451</v>
      </c>
      <c r="BN47" s="331">
        <f t="shared" si="37"/>
        <v>110.76930269990521</v>
      </c>
      <c r="BO47" s="331">
        <f t="shared" si="38"/>
        <v>108.09066711924019</v>
      </c>
      <c r="BP47" s="331">
        <f t="shared" si="39"/>
        <v>106.55682049230728</v>
      </c>
      <c r="BQ47" s="332">
        <f t="shared" si="40"/>
        <v>99.934558895328536</v>
      </c>
      <c r="BR47" s="304">
        <f t="shared" si="41"/>
        <v>1199.9999999999998</v>
      </c>
    </row>
    <row r="48" spans="1:70" x14ac:dyDescent="0.55000000000000004">
      <c r="A48" s="300">
        <v>4</v>
      </c>
      <c r="B48" s="106">
        <v>2021</v>
      </c>
      <c r="C48" s="278">
        <v>101.3</v>
      </c>
      <c r="D48" s="278">
        <v>103.1</v>
      </c>
      <c r="E48" s="278">
        <v>128.19999999999999</v>
      </c>
      <c r="F48" s="278">
        <v>106.2</v>
      </c>
      <c r="G48" s="278">
        <v>74.900000000000006</v>
      </c>
      <c r="H48" s="278">
        <v>112</v>
      </c>
      <c r="I48" s="278">
        <v>109</v>
      </c>
      <c r="J48" s="278">
        <v>71.2</v>
      </c>
      <c r="K48" s="278">
        <v>60.1</v>
      </c>
      <c r="L48" s="278">
        <v>72.599999999999994</v>
      </c>
      <c r="M48" s="278">
        <v>113.9</v>
      </c>
      <c r="N48" s="279">
        <v>105.9</v>
      </c>
      <c r="O48" s="278"/>
      <c r="P48" s="278"/>
      <c r="Q48" s="301">
        <v>108.54583333333335</v>
      </c>
      <c r="R48" s="278">
        <v>108.28749999999998</v>
      </c>
      <c r="S48" s="278">
        <v>105.06666666666666</v>
      </c>
      <c r="T48" s="278">
        <v>100.03749999999998</v>
      </c>
      <c r="U48" s="278">
        <v>97.45</v>
      </c>
      <c r="V48" s="278">
        <v>96.858333333333334</v>
      </c>
      <c r="W48" s="278">
        <v>95.687500000000014</v>
      </c>
      <c r="X48" s="278">
        <v>94.6875</v>
      </c>
      <c r="Y48" s="278">
        <v>93.512499999999989</v>
      </c>
      <c r="Z48" s="278">
        <v>91.570833333333326</v>
      </c>
      <c r="AA48" s="278">
        <v>90.11666666666666</v>
      </c>
      <c r="AB48" s="279">
        <v>89.020833333333329</v>
      </c>
      <c r="AD48" s="302">
        <f t="shared" si="1"/>
        <v>93.324632451729286</v>
      </c>
      <c r="AE48" s="303">
        <f t="shared" si="2"/>
        <v>95.209511716495456</v>
      </c>
      <c r="AF48" s="303">
        <f t="shared" si="3"/>
        <v>122.01776649746192</v>
      </c>
      <c r="AG48" s="303">
        <f t="shared" si="4"/>
        <v>106.16018992877673</v>
      </c>
      <c r="AH48" s="303">
        <f t="shared" si="5"/>
        <v>76.859928168291432</v>
      </c>
      <c r="AI48" s="303">
        <f t="shared" si="6"/>
        <v>115.63279704035104</v>
      </c>
      <c r="AJ48" s="303">
        <f t="shared" si="7"/>
        <v>113.91247550620507</v>
      </c>
      <c r="AK48" s="303">
        <f t="shared" si="8"/>
        <v>75.194719471947195</v>
      </c>
      <c r="AL48" s="303">
        <f t="shared" si="9"/>
        <v>64.269482689480029</v>
      </c>
      <c r="AM48" s="303">
        <f t="shared" si="10"/>
        <v>79.282886654229429</v>
      </c>
      <c r="AN48" s="303">
        <f t="shared" si="11"/>
        <v>126.39171444423896</v>
      </c>
      <c r="AO48" s="304">
        <f t="shared" si="12"/>
        <v>118.96091738825183</v>
      </c>
      <c r="AQ48" s="302">
        <f t="shared" si="15"/>
        <v>98.3057234118141</v>
      </c>
      <c r="AR48" s="303">
        <f t="shared" si="16"/>
        <v>106.16030327576497</v>
      </c>
      <c r="AS48" s="303">
        <f t="shared" si="17"/>
        <v>110.34614462009607</v>
      </c>
      <c r="AT48" s="303">
        <f t="shared" si="18"/>
        <v>87.370261282816386</v>
      </c>
      <c r="AU48" s="303">
        <f t="shared" si="19"/>
        <v>82.741082193681407</v>
      </c>
      <c r="AV48" s="303">
        <f t="shared" si="20"/>
        <v>102.32314104069356</v>
      </c>
      <c r="AW48" s="303">
        <f t="shared" si="21"/>
        <v>108.57858113775096</v>
      </c>
      <c r="AX48" s="303">
        <f t="shared" si="22"/>
        <v>84.950682904108604</v>
      </c>
      <c r="AY48" s="303">
        <f t="shared" si="23"/>
        <v>105.79353665499004</v>
      </c>
      <c r="AZ48" s="303">
        <f t="shared" si="24"/>
        <v>104.88307445379286</v>
      </c>
      <c r="BA48" s="303">
        <f t="shared" si="25"/>
        <v>107.11088650798968</v>
      </c>
      <c r="BB48" s="304">
        <f t="shared" si="26"/>
        <v>100.83922796460593</v>
      </c>
      <c r="BC48" s="303">
        <f t="shared" si="27"/>
        <v>1199.4026454481045</v>
      </c>
      <c r="BD48" s="305">
        <f t="shared" si="28"/>
        <v>1.0004980433836481</v>
      </c>
      <c r="BF48" s="330">
        <f t="shared" si="29"/>
        <v>98.354683926934101</v>
      </c>
      <c r="BG48" s="331">
        <f t="shared" si="30"/>
        <v>106.21317571241755</v>
      </c>
      <c r="BH48" s="331">
        <f t="shared" si="31"/>
        <v>110.40110178733519</v>
      </c>
      <c r="BI48" s="331">
        <f t="shared" si="32"/>
        <v>87.413775463375899</v>
      </c>
      <c r="BJ48" s="331">
        <f t="shared" si="33"/>
        <v>82.782290842223858</v>
      </c>
      <c r="BK48" s="331">
        <f t="shared" si="34"/>
        <v>102.37410240408296</v>
      </c>
      <c r="BL48" s="331">
        <f t="shared" si="35"/>
        <v>108.63265798169252</v>
      </c>
      <c r="BM48" s="331">
        <f t="shared" si="36"/>
        <v>84.992992029665388</v>
      </c>
      <c r="BN48" s="331">
        <f t="shared" si="37"/>
        <v>105.84622642595379</v>
      </c>
      <c r="BO48" s="331">
        <f t="shared" si="38"/>
        <v>104.93531077508125</v>
      </c>
      <c r="BP48" s="331">
        <f t="shared" si="39"/>
        <v>107.16423237633167</v>
      </c>
      <c r="BQ48" s="332">
        <f t="shared" si="40"/>
        <v>100.88945027490588</v>
      </c>
      <c r="BR48" s="304">
        <f t="shared" si="41"/>
        <v>1200</v>
      </c>
    </row>
    <row r="49" spans="1:70" x14ac:dyDescent="0.55000000000000004">
      <c r="A49" s="300">
        <v>3</v>
      </c>
      <c r="B49" s="106">
        <v>2022</v>
      </c>
      <c r="C49" s="278">
        <v>81</v>
      </c>
      <c r="D49" s="278">
        <v>99.4</v>
      </c>
      <c r="E49" s="278">
        <v>103.7</v>
      </c>
      <c r="F49" s="278">
        <v>84.1</v>
      </c>
      <c r="G49" s="278">
        <v>62.1</v>
      </c>
      <c r="H49" s="278">
        <v>98.5</v>
      </c>
      <c r="I49" s="278">
        <v>103.7</v>
      </c>
      <c r="J49" s="278">
        <v>86.3</v>
      </c>
      <c r="K49" s="278">
        <v>110.7</v>
      </c>
      <c r="L49" s="278">
        <v>99.3</v>
      </c>
      <c r="M49" s="278">
        <v>112.6</v>
      </c>
      <c r="N49" s="279">
        <v>100.3</v>
      </c>
      <c r="O49" s="278"/>
      <c r="P49" s="278"/>
      <c r="Q49" s="301">
        <v>88.237500000000011</v>
      </c>
      <c r="R49" s="278">
        <v>88.645833333333357</v>
      </c>
      <c r="S49" s="278">
        <v>91.383333333333326</v>
      </c>
      <c r="T49" s="278">
        <v>94.604166666666671</v>
      </c>
      <c r="U49" s="278">
        <v>95.662500000000009</v>
      </c>
      <c r="V49" s="278">
        <v>95.375000000000014</v>
      </c>
      <c r="W49" s="278">
        <v>95.470833333333346</v>
      </c>
      <c r="X49" s="278">
        <v>96.27500000000002</v>
      </c>
      <c r="Y49" s="278">
        <v>97.854166666666643</v>
      </c>
      <c r="Z49" s="278">
        <v>100.01249999999999</v>
      </c>
      <c r="AA49" s="278">
        <v>102.54166666666667</v>
      </c>
      <c r="AB49" s="279">
        <v>104.93333333333334</v>
      </c>
      <c r="AD49" s="302">
        <f t="shared" si="1"/>
        <v>91.797705057373562</v>
      </c>
      <c r="AE49" s="303">
        <f t="shared" si="2"/>
        <v>112.13160987074029</v>
      </c>
      <c r="AF49" s="303">
        <f t="shared" si="3"/>
        <v>113.47802298012037</v>
      </c>
      <c r="AG49" s="303">
        <f t="shared" si="4"/>
        <v>88.896718784408719</v>
      </c>
      <c r="AH49" s="303">
        <f t="shared" si="5"/>
        <v>64.915719325754608</v>
      </c>
      <c r="AI49" s="303">
        <f t="shared" si="6"/>
        <v>103.27653997378768</v>
      </c>
      <c r="AJ49" s="303">
        <f t="shared" si="7"/>
        <v>108.61956094793348</v>
      </c>
      <c r="AK49" s="303">
        <f t="shared" si="8"/>
        <v>89.639054790963371</v>
      </c>
      <c r="AL49" s="303">
        <f t="shared" si="9"/>
        <v>113.12752820949545</v>
      </c>
      <c r="AM49" s="303">
        <f t="shared" si="10"/>
        <v>99.287589051368585</v>
      </c>
      <c r="AN49" s="303">
        <f t="shared" si="11"/>
        <v>109.8090207232832</v>
      </c>
      <c r="AO49" s="304">
        <f t="shared" si="12"/>
        <v>95.58449809402795</v>
      </c>
      <c r="AQ49" s="302">
        <f t="shared" si="15"/>
        <v>98.025952652554793</v>
      </c>
      <c r="AR49" s="303">
        <f t="shared" si="16"/>
        <v>106.77840039130341</v>
      </c>
      <c r="AS49" s="303">
        <f t="shared" si="17"/>
        <v>110.07349093234455</v>
      </c>
      <c r="AT49" s="303">
        <f t="shared" si="18"/>
        <v>87.249275025497766</v>
      </c>
      <c r="AU49" s="303">
        <f t="shared" si="19"/>
        <v>80.824822155714401</v>
      </c>
      <c r="AV49" s="303">
        <f t="shared" si="20"/>
        <v>102.01735865374036</v>
      </c>
      <c r="AW49" s="303">
        <f t="shared" si="21"/>
        <v>108.58089027321431</v>
      </c>
      <c r="AX49" s="303">
        <f t="shared" si="22"/>
        <v>85.187538694668206</v>
      </c>
      <c r="AY49" s="303">
        <f t="shared" si="23"/>
        <v>105.26373642773724</v>
      </c>
      <c r="AZ49" s="303">
        <f t="shared" si="24"/>
        <v>104.58973964967613</v>
      </c>
      <c r="BA49" s="303">
        <f t="shared" si="25"/>
        <v>106.71694061907358</v>
      </c>
      <c r="BB49" s="304">
        <f t="shared" si="26"/>
        <v>99.710296090937504</v>
      </c>
      <c r="BC49" s="303">
        <f t="shared" si="27"/>
        <v>1195.0184415664621</v>
      </c>
      <c r="BD49" s="305">
        <f t="shared" si="28"/>
        <v>1.004168603814187</v>
      </c>
      <c r="BF49" s="330">
        <f t="shared" si="29"/>
        <v>98.43458401267155</v>
      </c>
      <c r="BG49" s="331">
        <f t="shared" si="30"/>
        <v>107.22351723844739</v>
      </c>
      <c r="BH49" s="331">
        <f t="shared" si="31"/>
        <v>110.532343706486</v>
      </c>
      <c r="BI49" s="331">
        <f t="shared" si="32"/>
        <v>87.612982686154112</v>
      </c>
      <c r="BJ49" s="331">
        <f t="shared" si="33"/>
        <v>81.161748817633708</v>
      </c>
      <c r="BK49" s="331">
        <f t="shared" si="34"/>
        <v>102.44262860413762</v>
      </c>
      <c r="BL49" s="331">
        <f t="shared" si="35"/>
        <v>109.03352098655506</v>
      </c>
      <c r="BM49" s="331">
        <f t="shared" si="36"/>
        <v>85.542651793392011</v>
      </c>
      <c r="BN49" s="331">
        <f t="shared" si="37"/>
        <v>105.70253924090549</v>
      </c>
      <c r="BO49" s="331">
        <f t="shared" si="38"/>
        <v>105.0257328373046</v>
      </c>
      <c r="BP49" s="331">
        <f t="shared" si="39"/>
        <v>107.16180126477663</v>
      </c>
      <c r="BQ49" s="332">
        <f t="shared" si="40"/>
        <v>100.12594881153591</v>
      </c>
      <c r="BR49" s="304">
        <f t="shared" si="41"/>
        <v>1200.0000000000002</v>
      </c>
    </row>
    <row r="50" spans="1:70" x14ac:dyDescent="0.55000000000000004">
      <c r="A50" s="300">
        <v>2</v>
      </c>
      <c r="B50" s="106">
        <v>2023</v>
      </c>
      <c r="C50" s="278">
        <v>88.9</v>
      </c>
      <c r="D50" s="278">
        <v>110.8</v>
      </c>
      <c r="E50" s="278">
        <v>130.19999999999999</v>
      </c>
      <c r="F50" s="278">
        <v>109.4</v>
      </c>
      <c r="G50" s="278">
        <v>97.5</v>
      </c>
      <c r="H50" s="278">
        <v>120.5</v>
      </c>
      <c r="I50" s="278">
        <v>122.8</v>
      </c>
      <c r="J50" s="278">
        <v>94.9</v>
      </c>
      <c r="K50" s="278">
        <v>130.19999999999999</v>
      </c>
      <c r="L50" s="278">
        <v>124.8</v>
      </c>
      <c r="M50" s="278">
        <v>131.1</v>
      </c>
      <c r="N50" s="279">
        <v>114.6</v>
      </c>
      <c r="O50" s="278"/>
      <c r="P50" s="278"/>
      <c r="Q50" s="301">
        <v>106.64583333333333</v>
      </c>
      <c r="R50" s="278">
        <v>107.8</v>
      </c>
      <c r="S50" s="278">
        <v>108.97083333333332</v>
      </c>
      <c r="T50" s="278">
        <v>110.84583333333335</v>
      </c>
      <c r="U50" s="278">
        <v>112.67916666666666</v>
      </c>
      <c r="V50" s="278">
        <v>114.04583333333331</v>
      </c>
      <c r="W50" s="278">
        <v>114.81249999999999</v>
      </c>
      <c r="X50" s="278">
        <v>114.61666666666666</v>
      </c>
      <c r="Y50" s="278">
        <v>113.43333333333332</v>
      </c>
      <c r="Z50" s="278">
        <v>112.22500000000001</v>
      </c>
      <c r="AA50" s="278">
        <v>111.95416666666667</v>
      </c>
      <c r="AB50" s="279">
        <v>111.47500000000001</v>
      </c>
      <c r="AD50" s="302">
        <f t="shared" si="1"/>
        <v>83.360031256104719</v>
      </c>
      <c r="AE50" s="303">
        <f t="shared" si="2"/>
        <v>102.78293135435992</v>
      </c>
      <c r="AF50" s="303">
        <f t="shared" si="3"/>
        <v>119.48151263717357</v>
      </c>
      <c r="AG50" s="303">
        <f t="shared" si="4"/>
        <v>98.695635830545427</v>
      </c>
      <c r="AH50" s="303">
        <f t="shared" si="5"/>
        <v>86.528861442887262</v>
      </c>
      <c r="AI50" s="303">
        <f t="shared" si="6"/>
        <v>105.65927441452634</v>
      </c>
      <c r="AJ50" s="303">
        <f t="shared" si="7"/>
        <v>106.95699510070769</v>
      </c>
      <c r="AK50" s="303">
        <f t="shared" si="8"/>
        <v>82.797731568998117</v>
      </c>
      <c r="AL50" s="303">
        <f t="shared" si="9"/>
        <v>114.78107552159859</v>
      </c>
      <c r="AM50" s="303">
        <f t="shared" si="10"/>
        <v>111.2051681889062</v>
      </c>
      <c r="AN50" s="303">
        <f t="shared" si="11"/>
        <v>117.10149242621608</v>
      </c>
      <c r="AO50" s="304">
        <f t="shared" si="12"/>
        <v>102.80331912984973</v>
      </c>
      <c r="AQ50" s="302">
        <f t="shared" si="15"/>
        <v>96.245471725935431</v>
      </c>
      <c r="AR50" s="303">
        <f t="shared" si="16"/>
        <v>105.49355574053781</v>
      </c>
      <c r="AS50" s="303">
        <f t="shared" si="17"/>
        <v>115.00460344496952</v>
      </c>
      <c r="AT50" s="303">
        <f t="shared" si="18"/>
        <v>91.921318627103048</v>
      </c>
      <c r="AU50" s="303">
        <f t="shared" si="19"/>
        <v>82.276617112130211</v>
      </c>
      <c r="AV50" s="303">
        <f t="shared" si="20"/>
        <v>102.06123256341412</v>
      </c>
      <c r="AW50" s="303">
        <f t="shared" si="21"/>
        <v>108.25738843370759</v>
      </c>
      <c r="AX50" s="303">
        <f t="shared" si="22"/>
        <v>83.809029623110845</v>
      </c>
      <c r="AY50" s="303">
        <f t="shared" si="23"/>
        <v>104.88992268060241</v>
      </c>
      <c r="AZ50" s="303">
        <f t="shared" si="24"/>
        <v>104.25119698993912</v>
      </c>
      <c r="BA50" s="303">
        <f t="shared" si="25"/>
        <v>108.0789091958044</v>
      </c>
      <c r="BB50" s="304">
        <f t="shared" si="26"/>
        <v>99.911695453359656</v>
      </c>
      <c r="BC50" s="303">
        <f t="shared" si="27"/>
        <v>1202.2009415906141</v>
      </c>
      <c r="BD50" s="305">
        <f t="shared" si="28"/>
        <v>0.99816923983797412</v>
      </c>
      <c r="BF50" s="330">
        <f t="shared" si="29"/>
        <v>96.069269350524195</v>
      </c>
      <c r="BG50" s="331">
        <f t="shared" si="30"/>
        <v>105.30042234133758</v>
      </c>
      <c r="BH50" s="331">
        <f t="shared" si="31"/>
        <v>114.79405759853289</v>
      </c>
      <c r="BI50" s="331">
        <f t="shared" si="32"/>
        <v>91.753032738919657</v>
      </c>
      <c r="BJ50" s="331">
        <f t="shared" si="33"/>
        <v>82.125988359255061</v>
      </c>
      <c r="BK50" s="331">
        <f t="shared" si="34"/>
        <v>101.87438292474977</v>
      </c>
      <c r="BL50" s="331">
        <f t="shared" si="35"/>
        <v>108.0591951197182</v>
      </c>
      <c r="BM50" s="331">
        <f t="shared" si="36"/>
        <v>83.655595390458814</v>
      </c>
      <c r="BN50" s="331">
        <f t="shared" si="37"/>
        <v>104.69789438876079</v>
      </c>
      <c r="BO50" s="331">
        <f t="shared" si="38"/>
        <v>104.06033805164643</v>
      </c>
      <c r="BP50" s="331">
        <f t="shared" si="39"/>
        <v>107.88104263449351</v>
      </c>
      <c r="BQ50" s="332">
        <f t="shared" si="40"/>
        <v>99.72878110160319</v>
      </c>
      <c r="BR50" s="304">
        <f t="shared" si="41"/>
        <v>1200</v>
      </c>
    </row>
    <row r="51" spans="1:70" x14ac:dyDescent="0.55000000000000004">
      <c r="A51" s="300">
        <v>1</v>
      </c>
      <c r="B51" s="106">
        <v>2024</v>
      </c>
      <c r="C51" s="310">
        <v>93</v>
      </c>
      <c r="D51" s="310">
        <v>102</v>
      </c>
      <c r="E51" s="310">
        <v>110.6</v>
      </c>
      <c r="F51" s="310">
        <v>100</v>
      </c>
      <c r="G51" s="310">
        <v>100.4</v>
      </c>
      <c r="H51" s="310">
        <v>106.1</v>
      </c>
      <c r="I51" s="310">
        <v>123.8</v>
      </c>
      <c r="J51" s="310">
        <v>80.5</v>
      </c>
      <c r="K51" s="310">
        <v>115.9</v>
      </c>
      <c r="L51" s="310">
        <v>125.6</v>
      </c>
      <c r="M51" s="310">
        <v>115.4</v>
      </c>
      <c r="N51" s="311">
        <v>105</v>
      </c>
      <c r="O51" s="278"/>
      <c r="P51" s="278"/>
      <c r="Q51" s="301">
        <v>110.91666666666669</v>
      </c>
      <c r="R51" s="278">
        <v>110.35833333333333</v>
      </c>
      <c r="S51" s="278">
        <v>109.16250000000001</v>
      </c>
      <c r="T51" s="278">
        <v>108.60000000000001</v>
      </c>
      <c r="U51" s="278">
        <v>107.97916666666667</v>
      </c>
      <c r="V51" s="278">
        <v>106.925</v>
      </c>
      <c r="W51" s="278">
        <v>107.06666666666666</v>
      </c>
      <c r="X51" s="278">
        <v>108.04166666666667</v>
      </c>
      <c r="Y51" s="278">
        <v>108.52083333333333</v>
      </c>
      <c r="Z51" s="278">
        <v>108.69166666666668</v>
      </c>
      <c r="AA51" s="278">
        <v>108.64166666666665</v>
      </c>
      <c r="AB51" s="279"/>
      <c r="AD51" s="302">
        <f t="shared" si="1"/>
        <v>83.846731780616068</v>
      </c>
      <c r="AE51" s="303">
        <f t="shared" si="2"/>
        <v>92.426187419768937</v>
      </c>
      <c r="AF51" s="303">
        <f t="shared" si="3"/>
        <v>101.31684415435703</v>
      </c>
      <c r="AG51" s="303">
        <f t="shared" si="4"/>
        <v>92.081031307550646</v>
      </c>
      <c r="AH51" s="303">
        <f t="shared" si="5"/>
        <v>92.980899093189279</v>
      </c>
      <c r="AI51" s="303">
        <f t="shared" si="6"/>
        <v>99.228431143324755</v>
      </c>
      <c r="AJ51" s="303">
        <f t="shared" si="7"/>
        <v>115.62889165628891</v>
      </c>
      <c r="AK51" s="303">
        <f t="shared" si="8"/>
        <v>74.508291554184339</v>
      </c>
      <c r="AL51" s="303">
        <f t="shared" si="9"/>
        <v>106.79976962948743</v>
      </c>
      <c r="AM51" s="303">
        <f t="shared" si="10"/>
        <v>115.5562370620256</v>
      </c>
      <c r="AN51" s="303">
        <f t="shared" si="11"/>
        <v>106.22075630896681</v>
      </c>
      <c r="AO51" s="304"/>
      <c r="AQ51" s="300"/>
      <c r="AR51" s="59"/>
      <c r="AS51" s="59"/>
      <c r="AT51" s="59"/>
      <c r="AU51" s="59"/>
      <c r="AV51" s="59"/>
      <c r="AW51" s="59"/>
      <c r="AX51" s="59"/>
      <c r="AY51" s="59"/>
      <c r="AZ51" s="59"/>
      <c r="BA51" s="59"/>
      <c r="BB51" s="104"/>
      <c r="BC51" s="59"/>
      <c r="BD51" s="305"/>
      <c r="BF51" s="300"/>
      <c r="BG51" s="59"/>
      <c r="BH51" s="59"/>
      <c r="BI51" s="59"/>
      <c r="BJ51" s="59"/>
      <c r="BK51" s="59"/>
      <c r="BL51" s="59"/>
      <c r="BM51" s="59"/>
      <c r="BN51" s="59"/>
      <c r="BO51" s="59"/>
      <c r="BP51" s="59"/>
      <c r="BQ51" s="104"/>
      <c r="BR51" s="104"/>
    </row>
    <row r="52" spans="1:70" ht="14" thickBot="1" x14ac:dyDescent="0.6">
      <c r="A52" s="312"/>
      <c r="B52" s="107">
        <v>2025</v>
      </c>
      <c r="C52" s="280">
        <v>106</v>
      </c>
      <c r="D52" s="280">
        <v>112.4</v>
      </c>
      <c r="E52" s="280">
        <v>111.7</v>
      </c>
      <c r="F52" s="280">
        <v>103</v>
      </c>
      <c r="G52" s="280">
        <v>96.2</v>
      </c>
      <c r="H52" s="280"/>
      <c r="I52" s="280"/>
      <c r="J52" s="280"/>
      <c r="K52" s="280"/>
      <c r="L52" s="280"/>
      <c r="M52" s="280"/>
      <c r="N52" s="281"/>
      <c r="O52" s="278"/>
      <c r="P52" s="278"/>
      <c r="Q52" s="313"/>
      <c r="R52" s="280"/>
      <c r="S52" s="280"/>
      <c r="T52" s="280"/>
      <c r="U52" s="280"/>
      <c r="V52" s="280"/>
      <c r="W52" s="280"/>
      <c r="X52" s="280"/>
      <c r="Y52" s="280"/>
      <c r="Z52" s="280"/>
      <c r="AA52" s="280"/>
      <c r="AB52" s="281"/>
      <c r="AD52" s="314"/>
      <c r="AE52" s="315"/>
      <c r="AF52" s="315"/>
      <c r="AG52" s="315"/>
      <c r="AH52" s="315"/>
      <c r="AI52" s="315"/>
      <c r="AJ52" s="315"/>
      <c r="AK52" s="315"/>
      <c r="AL52" s="315"/>
      <c r="AM52" s="315"/>
      <c r="AN52" s="315"/>
      <c r="AO52" s="316"/>
      <c r="AQ52" s="312"/>
      <c r="AR52" s="110"/>
      <c r="AS52" s="110"/>
      <c r="AT52" s="110"/>
      <c r="AU52" s="110"/>
      <c r="AV52" s="110"/>
      <c r="AW52" s="110"/>
      <c r="AX52" s="110"/>
      <c r="AY52" s="110"/>
      <c r="AZ52" s="110"/>
      <c r="BA52" s="110"/>
      <c r="BB52" s="108"/>
      <c r="BC52" s="110"/>
      <c r="BD52" s="317"/>
      <c r="BF52" s="312"/>
      <c r="BG52" s="110"/>
      <c r="BH52" s="110"/>
      <c r="BI52" s="110"/>
      <c r="BJ52" s="110"/>
      <c r="BK52" s="110"/>
      <c r="BL52" s="110"/>
      <c r="BM52" s="110"/>
      <c r="BN52" s="110"/>
      <c r="BO52" s="110"/>
      <c r="BP52" s="110"/>
      <c r="BQ52" s="108"/>
      <c r="BR52" s="108"/>
    </row>
    <row r="58" spans="1:70" s="60" customFormat="1" ht="29" customHeight="1" thickBot="1" x14ac:dyDescent="0.45">
      <c r="C58" s="60" t="s">
        <v>30</v>
      </c>
      <c r="D58" s="318"/>
      <c r="E58" s="318"/>
      <c r="F58" s="318"/>
      <c r="G58" s="318"/>
      <c r="H58" s="318"/>
      <c r="I58" s="318"/>
      <c r="J58" s="318"/>
      <c r="K58" s="318"/>
      <c r="L58" s="318"/>
      <c r="M58" s="318"/>
      <c r="N58" s="318"/>
      <c r="O58" s="319"/>
      <c r="P58" s="80"/>
      <c r="Q58" s="60" t="s">
        <v>54</v>
      </c>
      <c r="AC58" s="80"/>
      <c r="AD58" s="60" t="s">
        <v>55</v>
      </c>
      <c r="AQ58" s="60" t="s">
        <v>57</v>
      </c>
      <c r="BD58" s="320"/>
      <c r="BF58" s="60" t="s">
        <v>55</v>
      </c>
    </row>
    <row r="59" spans="1:70" ht="29" customHeight="1" thickBot="1" x14ac:dyDescent="0.6">
      <c r="A59" s="296"/>
      <c r="B59" s="42"/>
      <c r="C59" s="41">
        <v>1</v>
      </c>
      <c r="D59" s="41">
        <v>2</v>
      </c>
      <c r="E59" s="41">
        <v>3</v>
      </c>
      <c r="F59" s="41">
        <v>4</v>
      </c>
      <c r="G59" s="41">
        <v>5</v>
      </c>
      <c r="H59" s="41">
        <v>6</v>
      </c>
      <c r="I59" s="41">
        <v>7</v>
      </c>
      <c r="J59" s="41">
        <v>8</v>
      </c>
      <c r="K59" s="41">
        <v>9</v>
      </c>
      <c r="L59" s="41">
        <v>10</v>
      </c>
      <c r="M59" s="41">
        <v>11</v>
      </c>
      <c r="N59" s="42">
        <v>12</v>
      </c>
      <c r="Q59" s="40">
        <v>1</v>
      </c>
      <c r="R59" s="41">
        <v>2</v>
      </c>
      <c r="S59" s="41">
        <v>3</v>
      </c>
      <c r="T59" s="41">
        <v>4</v>
      </c>
      <c r="U59" s="41">
        <v>5</v>
      </c>
      <c r="V59" s="41">
        <v>6</v>
      </c>
      <c r="W59" s="41">
        <v>7</v>
      </c>
      <c r="X59" s="41">
        <v>8</v>
      </c>
      <c r="Y59" s="41">
        <v>9</v>
      </c>
      <c r="Z59" s="41">
        <v>10</v>
      </c>
      <c r="AA59" s="41">
        <v>11</v>
      </c>
      <c r="AB59" s="42">
        <v>12</v>
      </c>
      <c r="AD59" s="40">
        <v>1</v>
      </c>
      <c r="AE59" s="41">
        <v>2</v>
      </c>
      <c r="AF59" s="41">
        <v>3</v>
      </c>
      <c r="AG59" s="41">
        <v>4</v>
      </c>
      <c r="AH59" s="41">
        <v>5</v>
      </c>
      <c r="AI59" s="41">
        <v>6</v>
      </c>
      <c r="AJ59" s="41">
        <v>7</v>
      </c>
      <c r="AK59" s="41">
        <v>8</v>
      </c>
      <c r="AL59" s="41">
        <v>9</v>
      </c>
      <c r="AM59" s="41">
        <v>10</v>
      </c>
      <c r="AN59" s="41">
        <v>11</v>
      </c>
      <c r="AO59" s="42">
        <v>12</v>
      </c>
      <c r="AQ59" s="40">
        <v>1</v>
      </c>
      <c r="AR59" s="41">
        <v>2</v>
      </c>
      <c r="AS59" s="41">
        <v>3</v>
      </c>
      <c r="AT59" s="41">
        <v>4</v>
      </c>
      <c r="AU59" s="41">
        <v>5</v>
      </c>
      <c r="AV59" s="41">
        <v>6</v>
      </c>
      <c r="AW59" s="41">
        <v>7</v>
      </c>
      <c r="AX59" s="41">
        <v>8</v>
      </c>
      <c r="AY59" s="41">
        <v>9</v>
      </c>
      <c r="AZ59" s="41">
        <v>10</v>
      </c>
      <c r="BA59" s="41">
        <v>11</v>
      </c>
      <c r="BB59" s="42">
        <v>12</v>
      </c>
      <c r="BC59" s="297"/>
      <c r="BD59" s="298"/>
      <c r="BF59" s="40">
        <v>1</v>
      </c>
      <c r="BG59" s="41">
        <v>2</v>
      </c>
      <c r="BH59" s="41">
        <v>3</v>
      </c>
      <c r="BI59" s="41">
        <v>4</v>
      </c>
      <c r="BJ59" s="41">
        <v>5</v>
      </c>
      <c r="BK59" s="41">
        <v>6</v>
      </c>
      <c r="BL59" s="41">
        <v>7</v>
      </c>
      <c r="BM59" s="41">
        <v>8</v>
      </c>
      <c r="BN59" s="41">
        <v>9</v>
      </c>
      <c r="BO59" s="41">
        <v>10</v>
      </c>
      <c r="BP59" s="41">
        <v>11</v>
      </c>
      <c r="BQ59" s="42">
        <v>12</v>
      </c>
      <c r="BR59" s="299"/>
    </row>
    <row r="60" spans="1:70" x14ac:dyDescent="0.55000000000000004">
      <c r="A60" s="300"/>
      <c r="B60" s="106">
        <v>1978</v>
      </c>
      <c r="C60" s="278">
        <v>48.4</v>
      </c>
      <c r="D60" s="278">
        <v>49.9</v>
      </c>
      <c r="E60" s="278">
        <v>60.2</v>
      </c>
      <c r="F60" s="278">
        <v>54.7</v>
      </c>
      <c r="G60" s="278">
        <v>56</v>
      </c>
      <c r="H60" s="278">
        <v>59.2</v>
      </c>
      <c r="I60" s="278">
        <v>55.8</v>
      </c>
      <c r="J60" s="278">
        <v>45.9</v>
      </c>
      <c r="K60" s="278">
        <v>57.5</v>
      </c>
      <c r="L60" s="278">
        <v>58.5</v>
      </c>
      <c r="M60" s="278">
        <v>59.2</v>
      </c>
      <c r="N60" s="279">
        <v>54.1</v>
      </c>
      <c r="O60" s="278"/>
      <c r="P60" s="278"/>
      <c r="Q60" s="301"/>
      <c r="R60" s="278"/>
      <c r="S60" s="278"/>
      <c r="T60" s="278"/>
      <c r="U60" s="278"/>
      <c r="V60" s="278"/>
      <c r="W60" s="278">
        <v>55.016666666666673</v>
      </c>
      <c r="X60" s="278">
        <v>55.26250000000001</v>
      </c>
      <c r="Y60" s="278">
        <v>55.375</v>
      </c>
      <c r="Z60" s="278">
        <v>55.383333333333333</v>
      </c>
      <c r="AA60" s="278">
        <v>55.6875</v>
      </c>
      <c r="AB60" s="279">
        <v>56.029166666666669</v>
      </c>
      <c r="AD60" s="302"/>
      <c r="AE60" s="303"/>
      <c r="AF60" s="303"/>
      <c r="AG60" s="303"/>
      <c r="AH60" s="303"/>
      <c r="AI60" s="303"/>
      <c r="AJ60" s="303">
        <f t="shared" ref="AJ60:AJ106" si="42">+I60/W60*100</f>
        <v>101.42381096637381</v>
      </c>
      <c r="AK60" s="303">
        <f t="shared" ref="AK60:AK106" si="43">+J60/X60*100</f>
        <v>83.058131644424321</v>
      </c>
      <c r="AL60" s="303">
        <f t="shared" ref="AL60:AL106" si="44">+K60/Y60*100</f>
        <v>103.83747178329573</v>
      </c>
      <c r="AM60" s="303">
        <f t="shared" ref="AM60:AM106" si="45">+L60/Z60*100</f>
        <v>105.62744507974722</v>
      </c>
      <c r="AN60" s="303">
        <f t="shared" ref="AN60:AN106" si="46">+M60/AA60*100</f>
        <v>106.30751964085299</v>
      </c>
      <c r="AO60" s="304">
        <f t="shared" ref="AO60:AO105" si="47">+N60/AB60*100</f>
        <v>96.556852829627431</v>
      </c>
      <c r="AQ60" s="300"/>
      <c r="AR60" s="59"/>
      <c r="AS60" s="59"/>
      <c r="AT60" s="59"/>
      <c r="AU60" s="59"/>
      <c r="AV60" s="59"/>
      <c r="AW60" s="59"/>
      <c r="AX60" s="59"/>
      <c r="AY60" s="59"/>
      <c r="AZ60" s="59"/>
      <c r="BA60" s="59"/>
      <c r="BB60" s="104"/>
      <c r="BC60" s="59"/>
      <c r="BD60" s="305"/>
      <c r="BF60" s="300"/>
      <c r="BG60" s="59"/>
      <c r="BH60" s="59"/>
      <c r="BI60" s="59"/>
      <c r="BJ60" s="59"/>
      <c r="BK60" s="59"/>
      <c r="BL60" s="59"/>
      <c r="BM60" s="59"/>
      <c r="BN60" s="59"/>
      <c r="BO60" s="59"/>
      <c r="BP60" s="59"/>
      <c r="BQ60" s="104"/>
      <c r="BR60" s="104"/>
    </row>
    <row r="61" spans="1:70" x14ac:dyDescent="0.55000000000000004">
      <c r="A61" s="300">
        <v>12</v>
      </c>
      <c r="B61" s="106">
        <v>1979</v>
      </c>
      <c r="C61" s="278">
        <v>50</v>
      </c>
      <c r="D61" s="278">
        <v>54.2</v>
      </c>
      <c r="E61" s="278">
        <v>58.6</v>
      </c>
      <c r="F61" s="278">
        <v>56.5</v>
      </c>
      <c r="G61" s="278">
        <v>61.5</v>
      </c>
      <c r="H61" s="278">
        <v>61.9</v>
      </c>
      <c r="I61" s="278">
        <v>62</v>
      </c>
      <c r="J61" s="278">
        <v>49.9</v>
      </c>
      <c r="K61" s="278">
        <v>59.4</v>
      </c>
      <c r="L61" s="278">
        <v>67.7</v>
      </c>
      <c r="M61" s="278">
        <v>67.3</v>
      </c>
      <c r="N61" s="279">
        <v>62</v>
      </c>
      <c r="O61" s="278"/>
      <c r="P61" s="278"/>
      <c r="Q61" s="301">
        <v>56.4</v>
      </c>
      <c r="R61" s="278">
        <v>56.82500000000001</v>
      </c>
      <c r="S61" s="278">
        <v>57.070833333333333</v>
      </c>
      <c r="T61" s="278">
        <v>57.533333333333331</v>
      </c>
      <c r="U61" s="278">
        <v>58.254166666666663</v>
      </c>
      <c r="V61" s="278">
        <v>58.920833333333327</v>
      </c>
      <c r="W61" s="278">
        <v>59.533333333333324</v>
      </c>
      <c r="X61" s="278">
        <v>60.337499999999999</v>
      </c>
      <c r="Y61" s="278">
        <v>61.225000000000001</v>
      </c>
      <c r="Z61" s="278">
        <v>62.183333333333337</v>
      </c>
      <c r="AA61" s="278">
        <v>62.983333333333341</v>
      </c>
      <c r="AB61" s="279">
        <v>63.587500000000013</v>
      </c>
      <c r="AD61" s="302">
        <f t="shared" ref="AD61:AD106" si="48">+C61/Q61*100</f>
        <v>88.652482269503551</v>
      </c>
      <c r="AE61" s="303">
        <f t="shared" ref="AE61:AE106" si="49">+D61/R61*100</f>
        <v>95.380554333479978</v>
      </c>
      <c r="AF61" s="303">
        <f t="shared" ref="AF61:AF106" si="50">+E61/S61*100</f>
        <v>102.67941885084326</v>
      </c>
      <c r="AG61" s="303">
        <f t="shared" ref="AG61:AG106" si="51">+F61/T61*100</f>
        <v>98.203939745075317</v>
      </c>
      <c r="AH61" s="303">
        <f t="shared" ref="AH61:AH106" si="52">+G61/U61*100</f>
        <v>105.5718475073314</v>
      </c>
      <c r="AI61" s="303">
        <f t="shared" ref="AI61:AI106" si="53">+H61/V61*100</f>
        <v>105.05621950357119</v>
      </c>
      <c r="AJ61" s="303">
        <f t="shared" si="42"/>
        <v>104.14333706606944</v>
      </c>
      <c r="AK61" s="303">
        <f t="shared" si="43"/>
        <v>82.701470892894136</v>
      </c>
      <c r="AL61" s="303">
        <f t="shared" si="44"/>
        <v>97.019191506737428</v>
      </c>
      <c r="AM61" s="303">
        <f t="shared" si="45"/>
        <v>108.87161618868934</v>
      </c>
      <c r="AN61" s="303">
        <f t="shared" si="46"/>
        <v>106.85366499073827</v>
      </c>
      <c r="AO61" s="304">
        <f t="shared" si="47"/>
        <v>97.50344014153724</v>
      </c>
      <c r="AQ61" s="300"/>
      <c r="AR61" s="59"/>
      <c r="AS61" s="59"/>
      <c r="AT61" s="59"/>
      <c r="AU61" s="59"/>
      <c r="AV61" s="59"/>
      <c r="AW61" s="59"/>
      <c r="AX61" s="59"/>
      <c r="AY61" s="59"/>
      <c r="AZ61" s="59"/>
      <c r="BA61" s="59"/>
      <c r="BB61" s="104"/>
      <c r="BC61" s="59"/>
      <c r="BD61" s="305"/>
      <c r="BF61" s="300"/>
      <c r="BG61" s="59"/>
      <c r="BH61" s="59"/>
      <c r="BI61" s="59"/>
      <c r="BJ61" s="59"/>
      <c r="BK61" s="59"/>
      <c r="BL61" s="59"/>
      <c r="BM61" s="59"/>
      <c r="BN61" s="59"/>
      <c r="BO61" s="59"/>
      <c r="BP61" s="59"/>
      <c r="BQ61" s="104"/>
      <c r="BR61" s="104"/>
    </row>
    <row r="62" spans="1:70" x14ac:dyDescent="0.55000000000000004">
      <c r="A62" s="300">
        <v>11</v>
      </c>
      <c r="B62" s="106">
        <v>1980</v>
      </c>
      <c r="C62" s="278">
        <v>56.8</v>
      </c>
      <c r="D62" s="278">
        <v>66.7</v>
      </c>
      <c r="E62" s="278">
        <v>67.400000000000006</v>
      </c>
      <c r="F62" s="278">
        <v>70.7</v>
      </c>
      <c r="G62" s="278">
        <v>66.5</v>
      </c>
      <c r="H62" s="278">
        <v>71.400000000000006</v>
      </c>
      <c r="I62" s="278">
        <v>76</v>
      </c>
      <c r="J62" s="278">
        <v>51.6</v>
      </c>
      <c r="K62" s="278">
        <v>74.099999999999994</v>
      </c>
      <c r="L62" s="278">
        <v>73.400000000000006</v>
      </c>
      <c r="M62" s="278">
        <v>64.8</v>
      </c>
      <c r="N62" s="279">
        <v>67.5</v>
      </c>
      <c r="O62" s="278"/>
      <c r="P62" s="278"/>
      <c r="Q62" s="301">
        <v>64.566666666666677</v>
      </c>
      <c r="R62" s="278">
        <v>65.220833333333331</v>
      </c>
      <c r="S62" s="278">
        <v>65.904166666666654</v>
      </c>
      <c r="T62" s="278">
        <v>66.754166666666677</v>
      </c>
      <c r="U62" s="278">
        <v>66.887500000000003</v>
      </c>
      <c r="V62" s="278">
        <v>67.012500000000003</v>
      </c>
      <c r="W62" s="278">
        <v>67.454166666666666</v>
      </c>
      <c r="X62" s="278">
        <v>67.55416666666666</v>
      </c>
      <c r="Y62" s="278">
        <v>67.595833333333331</v>
      </c>
      <c r="Z62" s="278">
        <v>67.816666666666663</v>
      </c>
      <c r="AA62" s="278">
        <v>67.850000000000009</v>
      </c>
      <c r="AB62" s="279">
        <v>67.875</v>
      </c>
      <c r="AD62" s="302">
        <f t="shared" si="48"/>
        <v>87.971089313371181</v>
      </c>
      <c r="AE62" s="303">
        <f t="shared" si="49"/>
        <v>102.26793585894079</v>
      </c>
      <c r="AF62" s="303">
        <f t="shared" si="50"/>
        <v>102.26970980590507</v>
      </c>
      <c r="AG62" s="303">
        <f t="shared" si="51"/>
        <v>105.91099182323201</v>
      </c>
      <c r="AH62" s="303">
        <f t="shared" si="52"/>
        <v>99.420669033825448</v>
      </c>
      <c r="AI62" s="303">
        <f t="shared" si="53"/>
        <v>106.54728595411305</v>
      </c>
      <c r="AJ62" s="303">
        <f t="shared" si="42"/>
        <v>112.66909629995676</v>
      </c>
      <c r="AK62" s="303">
        <f t="shared" si="43"/>
        <v>76.383149324616056</v>
      </c>
      <c r="AL62" s="303">
        <f t="shared" si="44"/>
        <v>109.62214140417925</v>
      </c>
      <c r="AM62" s="303">
        <f t="shared" si="45"/>
        <v>108.23298107643157</v>
      </c>
      <c r="AN62" s="303">
        <f t="shared" si="46"/>
        <v>95.504789977892386</v>
      </c>
      <c r="AO62" s="304">
        <f t="shared" si="47"/>
        <v>99.447513812154696</v>
      </c>
      <c r="AQ62" s="300"/>
      <c r="AR62" s="59"/>
      <c r="AS62" s="59"/>
      <c r="AT62" s="59"/>
      <c r="AU62" s="59"/>
      <c r="AV62" s="59"/>
      <c r="AW62" s="59"/>
      <c r="AX62" s="59"/>
      <c r="AY62" s="59"/>
      <c r="AZ62" s="59"/>
      <c r="BA62" s="59"/>
      <c r="BB62" s="104"/>
      <c r="BC62" s="59"/>
      <c r="BD62" s="305"/>
      <c r="BF62" s="300"/>
      <c r="BG62" s="59"/>
      <c r="BH62" s="59"/>
      <c r="BI62" s="59"/>
      <c r="BJ62" s="59"/>
      <c r="BK62" s="59"/>
      <c r="BL62" s="59"/>
      <c r="BM62" s="59"/>
      <c r="BN62" s="59"/>
      <c r="BO62" s="59"/>
      <c r="BP62" s="59"/>
      <c r="BQ62" s="104"/>
      <c r="BR62" s="104"/>
    </row>
    <row r="63" spans="1:70" x14ac:dyDescent="0.55000000000000004">
      <c r="A63" s="300">
        <v>10</v>
      </c>
      <c r="B63" s="106">
        <v>1981</v>
      </c>
      <c r="C63" s="278">
        <v>61.9</v>
      </c>
      <c r="D63" s="278">
        <v>64</v>
      </c>
      <c r="E63" s="278">
        <v>71.099999999999994</v>
      </c>
      <c r="F63" s="278">
        <v>72.3</v>
      </c>
      <c r="G63" s="278">
        <v>65.7</v>
      </c>
      <c r="H63" s="278">
        <v>72.8</v>
      </c>
      <c r="I63" s="278">
        <v>72.8</v>
      </c>
      <c r="J63" s="278">
        <v>47.3</v>
      </c>
      <c r="K63" s="278">
        <v>69.8</v>
      </c>
      <c r="L63" s="278">
        <v>70.8</v>
      </c>
      <c r="M63" s="278">
        <v>68.900000000000006</v>
      </c>
      <c r="N63" s="279">
        <v>67.3</v>
      </c>
      <c r="O63" s="278"/>
      <c r="P63" s="278"/>
      <c r="Q63" s="301">
        <v>67.8</v>
      </c>
      <c r="R63" s="278">
        <v>67.487499999999983</v>
      </c>
      <c r="S63" s="278">
        <v>67.129166666666649</v>
      </c>
      <c r="T63" s="278">
        <v>66.841666666666654</v>
      </c>
      <c r="U63" s="278">
        <v>66.904166666666654</v>
      </c>
      <c r="V63" s="278">
        <v>67.066666666666649</v>
      </c>
      <c r="W63" s="278">
        <v>66.916666666666657</v>
      </c>
      <c r="X63" s="278">
        <v>66.820833333333326</v>
      </c>
      <c r="Y63" s="278">
        <v>66.987499999999997</v>
      </c>
      <c r="Z63" s="278">
        <v>67.00833333333334</v>
      </c>
      <c r="AA63" s="278">
        <v>66.837500000000006</v>
      </c>
      <c r="AB63" s="279">
        <v>66.762500000000003</v>
      </c>
      <c r="AD63" s="302">
        <f t="shared" si="48"/>
        <v>91.297935103244839</v>
      </c>
      <c r="AE63" s="303">
        <f t="shared" si="49"/>
        <v>94.832376365993724</v>
      </c>
      <c r="AF63" s="303">
        <f t="shared" si="50"/>
        <v>105.91521320836696</v>
      </c>
      <c r="AG63" s="303">
        <f t="shared" si="51"/>
        <v>108.16606408178532</v>
      </c>
      <c r="AH63" s="303">
        <f t="shared" si="52"/>
        <v>98.200161923148812</v>
      </c>
      <c r="AI63" s="303">
        <f t="shared" si="53"/>
        <v>108.54870775347916</v>
      </c>
      <c r="AJ63" s="303">
        <f t="shared" si="42"/>
        <v>108.79202988792032</v>
      </c>
      <c r="AK63" s="303">
        <f t="shared" si="43"/>
        <v>70.786306665835269</v>
      </c>
      <c r="AL63" s="303">
        <f t="shared" si="44"/>
        <v>104.19854450457176</v>
      </c>
      <c r="AM63" s="303">
        <f t="shared" si="45"/>
        <v>105.65850018654395</v>
      </c>
      <c r="AN63" s="303">
        <f t="shared" si="46"/>
        <v>103.08584252852067</v>
      </c>
      <c r="AO63" s="304">
        <f t="shared" si="47"/>
        <v>100.80509267927353</v>
      </c>
      <c r="AQ63" s="300"/>
      <c r="AR63" s="59"/>
      <c r="AS63" s="59"/>
      <c r="AT63" s="59"/>
      <c r="AU63" s="59"/>
      <c r="AV63" s="59"/>
      <c r="AW63" s="59"/>
      <c r="AX63" s="59"/>
      <c r="AY63" s="59"/>
      <c r="AZ63" s="59"/>
      <c r="BA63" s="59"/>
      <c r="BB63" s="104"/>
      <c r="BC63" s="59"/>
      <c r="BD63" s="305"/>
      <c r="BF63" s="300"/>
      <c r="BG63" s="59"/>
      <c r="BH63" s="59"/>
      <c r="BI63" s="59"/>
      <c r="BJ63" s="59"/>
      <c r="BK63" s="59"/>
      <c r="BL63" s="59"/>
      <c r="BM63" s="59"/>
      <c r="BN63" s="59"/>
      <c r="BO63" s="59"/>
      <c r="BP63" s="59"/>
      <c r="BQ63" s="104"/>
      <c r="BR63" s="104"/>
    </row>
    <row r="64" spans="1:70" x14ac:dyDescent="0.55000000000000004">
      <c r="A64" s="300">
        <v>9</v>
      </c>
      <c r="B64" s="106">
        <v>1982</v>
      </c>
      <c r="C64" s="278">
        <v>58.5</v>
      </c>
      <c r="D64" s="278">
        <v>65.099999999999994</v>
      </c>
      <c r="E64" s="278">
        <v>74</v>
      </c>
      <c r="F64" s="278">
        <v>69.900000000000006</v>
      </c>
      <c r="G64" s="278">
        <v>64</v>
      </c>
      <c r="H64" s="278">
        <v>72.7</v>
      </c>
      <c r="I64" s="278">
        <v>72.5</v>
      </c>
      <c r="J64" s="278">
        <v>49.8</v>
      </c>
      <c r="K64" s="278">
        <v>70.599999999999994</v>
      </c>
      <c r="L64" s="278">
        <v>66.900000000000006</v>
      </c>
      <c r="M64" s="278">
        <v>68.900000000000006</v>
      </c>
      <c r="N64" s="279">
        <v>63.4</v>
      </c>
      <c r="O64" s="278"/>
      <c r="P64" s="278"/>
      <c r="Q64" s="301">
        <v>66.745833333333323</v>
      </c>
      <c r="R64" s="278">
        <v>66.837499999999991</v>
      </c>
      <c r="S64" s="278">
        <v>66.974999999999994</v>
      </c>
      <c r="T64" s="278">
        <v>66.845833333333331</v>
      </c>
      <c r="U64" s="278">
        <v>66.683333333333337</v>
      </c>
      <c r="V64" s="278">
        <v>66.520833333333329</v>
      </c>
      <c r="W64" s="278">
        <v>66.466666666666654</v>
      </c>
      <c r="X64" s="278">
        <v>66.67916666666666</v>
      </c>
      <c r="Y64" s="278">
        <v>66.92916666666666</v>
      </c>
      <c r="Z64" s="278">
        <v>67.025000000000006</v>
      </c>
      <c r="AA64" s="278">
        <v>67.112499999999997</v>
      </c>
      <c r="AB64" s="279">
        <v>67.3125</v>
      </c>
      <c r="AD64" s="302">
        <f t="shared" si="48"/>
        <v>87.645920469442558</v>
      </c>
      <c r="AE64" s="303">
        <f t="shared" si="49"/>
        <v>97.400411445670471</v>
      </c>
      <c r="AF64" s="303">
        <f t="shared" si="50"/>
        <v>110.48898842851811</v>
      </c>
      <c r="AG64" s="303">
        <f t="shared" si="51"/>
        <v>104.56897089073117</v>
      </c>
      <c r="AH64" s="303">
        <f t="shared" si="52"/>
        <v>95.976005998500369</v>
      </c>
      <c r="AI64" s="303">
        <f t="shared" si="53"/>
        <v>109.28906984027562</v>
      </c>
      <c r="AJ64" s="303">
        <f t="shared" si="42"/>
        <v>109.07723169508527</v>
      </c>
      <c r="AK64" s="303">
        <f t="shared" si="43"/>
        <v>74.685996375679565</v>
      </c>
      <c r="AL64" s="303">
        <f t="shared" si="44"/>
        <v>105.48465417418913</v>
      </c>
      <c r="AM64" s="303">
        <f t="shared" si="45"/>
        <v>99.813502424468481</v>
      </c>
      <c r="AN64" s="303">
        <f t="shared" si="46"/>
        <v>102.66343825665859</v>
      </c>
      <c r="AO64" s="304">
        <f t="shared" si="47"/>
        <v>94.187558031569168</v>
      </c>
      <c r="AQ64" s="300"/>
      <c r="AR64" s="59"/>
      <c r="AS64" s="59"/>
      <c r="AT64" s="59"/>
      <c r="AU64" s="59"/>
      <c r="AV64" s="59"/>
      <c r="AW64" s="59"/>
      <c r="AX64" s="59"/>
      <c r="AY64" s="59"/>
      <c r="AZ64" s="59"/>
      <c r="BA64" s="59"/>
      <c r="BB64" s="104"/>
      <c r="BC64" s="59"/>
      <c r="BD64" s="305"/>
      <c r="BF64" s="300"/>
      <c r="BG64" s="59"/>
      <c r="BH64" s="59"/>
      <c r="BI64" s="59"/>
      <c r="BJ64" s="59"/>
      <c r="BK64" s="59"/>
      <c r="BL64" s="59"/>
      <c r="BM64" s="59"/>
      <c r="BN64" s="59"/>
      <c r="BO64" s="59"/>
      <c r="BP64" s="59"/>
      <c r="BQ64" s="104"/>
      <c r="BR64" s="104"/>
    </row>
    <row r="65" spans="1:70" x14ac:dyDescent="0.55000000000000004">
      <c r="A65" s="300">
        <v>8</v>
      </c>
      <c r="B65" s="106">
        <v>1983</v>
      </c>
      <c r="C65" s="278">
        <v>61.1</v>
      </c>
      <c r="D65" s="278">
        <v>67.599999999999994</v>
      </c>
      <c r="E65" s="278">
        <v>77.5</v>
      </c>
      <c r="F65" s="278">
        <v>68.7</v>
      </c>
      <c r="G65" s="278">
        <v>67.3</v>
      </c>
      <c r="H65" s="278">
        <v>74.2</v>
      </c>
      <c r="I65" s="278">
        <v>74.900000000000006</v>
      </c>
      <c r="J65" s="278">
        <v>54.4</v>
      </c>
      <c r="K65" s="278">
        <v>75.900000000000006</v>
      </c>
      <c r="L65" s="278">
        <v>68.7</v>
      </c>
      <c r="M65" s="278">
        <v>75.5</v>
      </c>
      <c r="N65" s="279">
        <v>69.8</v>
      </c>
      <c r="O65" s="278"/>
      <c r="P65" s="278"/>
      <c r="Q65" s="301">
        <v>67.475000000000009</v>
      </c>
      <c r="R65" s="278">
        <v>67.766666666666666</v>
      </c>
      <c r="S65" s="278">
        <v>68.17916666666666</v>
      </c>
      <c r="T65" s="278">
        <v>68.475000000000009</v>
      </c>
      <c r="U65" s="278">
        <v>68.825000000000003</v>
      </c>
      <c r="V65" s="278">
        <v>69.36666666666666</v>
      </c>
      <c r="W65" s="278">
        <v>69.695833333333326</v>
      </c>
      <c r="X65" s="278">
        <v>69.899999999999991</v>
      </c>
      <c r="Y65" s="278">
        <v>69.845833333333317</v>
      </c>
      <c r="Z65" s="278">
        <v>69.666666666666671</v>
      </c>
      <c r="AA65" s="278">
        <v>69.908333333333331</v>
      </c>
      <c r="AB65" s="279">
        <v>70.108333333333334</v>
      </c>
      <c r="AD65" s="302">
        <f t="shared" si="48"/>
        <v>90.552056317154495</v>
      </c>
      <c r="AE65" s="303">
        <f t="shared" si="49"/>
        <v>99.754058042302006</v>
      </c>
      <c r="AF65" s="303">
        <f t="shared" si="50"/>
        <v>113.67108720894703</v>
      </c>
      <c r="AG65" s="303">
        <f t="shared" si="51"/>
        <v>100.32858707557502</v>
      </c>
      <c r="AH65" s="303">
        <f t="shared" si="52"/>
        <v>97.784235379585894</v>
      </c>
      <c r="AI65" s="303">
        <f t="shared" si="53"/>
        <v>106.96780394041328</v>
      </c>
      <c r="AJ65" s="303">
        <f t="shared" si="42"/>
        <v>107.46696957015604</v>
      </c>
      <c r="AK65" s="303">
        <f t="shared" si="43"/>
        <v>77.825464949928474</v>
      </c>
      <c r="AL65" s="303">
        <f t="shared" si="44"/>
        <v>108.66789954065506</v>
      </c>
      <c r="AM65" s="303">
        <f t="shared" si="45"/>
        <v>98.612440191387563</v>
      </c>
      <c r="AN65" s="303">
        <f t="shared" si="46"/>
        <v>107.99856955537012</v>
      </c>
      <c r="AO65" s="304">
        <f t="shared" si="47"/>
        <v>99.560204445501014</v>
      </c>
      <c r="AQ65" s="300"/>
      <c r="AR65" s="59"/>
      <c r="AS65" s="59"/>
      <c r="AT65" s="59"/>
      <c r="AU65" s="59"/>
      <c r="AV65" s="59"/>
      <c r="AW65" s="59"/>
      <c r="AX65" s="59"/>
      <c r="AY65" s="59"/>
      <c r="AZ65" s="59"/>
      <c r="BA65" s="59"/>
      <c r="BB65" s="104"/>
      <c r="BC65" s="59"/>
      <c r="BD65" s="305"/>
      <c r="BF65" s="300"/>
      <c r="BG65" s="59"/>
      <c r="BH65" s="59"/>
      <c r="BI65" s="59"/>
      <c r="BJ65" s="59"/>
      <c r="BK65" s="59"/>
      <c r="BL65" s="59"/>
      <c r="BM65" s="59"/>
      <c r="BN65" s="59"/>
      <c r="BO65" s="59"/>
      <c r="BP65" s="59"/>
      <c r="BQ65" s="104"/>
      <c r="BR65" s="104"/>
    </row>
    <row r="66" spans="1:70" x14ac:dyDescent="0.55000000000000004">
      <c r="A66" s="300">
        <v>7</v>
      </c>
      <c r="B66" s="106">
        <v>1984</v>
      </c>
      <c r="C66" s="278">
        <v>62.6</v>
      </c>
      <c r="D66" s="278">
        <v>71</v>
      </c>
      <c r="E66" s="278">
        <v>72.8</v>
      </c>
      <c r="F66" s="278">
        <v>69.099999999999994</v>
      </c>
      <c r="G66" s="278">
        <v>72.7</v>
      </c>
      <c r="H66" s="278">
        <v>73.599999999999994</v>
      </c>
      <c r="I66" s="278">
        <v>73.5</v>
      </c>
      <c r="J66" s="278">
        <v>55.2</v>
      </c>
      <c r="K66" s="278">
        <v>66.900000000000006</v>
      </c>
      <c r="L66" s="278">
        <v>71.599999999999994</v>
      </c>
      <c r="M66" s="278">
        <v>71.5</v>
      </c>
      <c r="N66" s="279">
        <v>66</v>
      </c>
      <c r="O66" s="278"/>
      <c r="P66" s="278"/>
      <c r="Q66" s="301">
        <v>70.02500000000002</v>
      </c>
      <c r="R66" s="278">
        <v>70.000000000000014</v>
      </c>
      <c r="S66" s="278">
        <v>69.658333333333346</v>
      </c>
      <c r="T66" s="278">
        <v>69.404166666666654</v>
      </c>
      <c r="U66" s="278">
        <v>69.358333333333334</v>
      </c>
      <c r="V66" s="278">
        <v>69.033333333333331</v>
      </c>
      <c r="W66" s="278">
        <v>68.979166666666671</v>
      </c>
      <c r="X66" s="278">
        <v>69.11666666666666</v>
      </c>
      <c r="Y66" s="278">
        <v>69.354166666666671</v>
      </c>
      <c r="Z66" s="278">
        <v>69.916666666666671</v>
      </c>
      <c r="AA66" s="278">
        <v>70.366666666666688</v>
      </c>
      <c r="AB66" s="279">
        <v>70.55</v>
      </c>
      <c r="AD66" s="302">
        <f t="shared" si="48"/>
        <v>89.396644055694381</v>
      </c>
      <c r="AE66" s="303">
        <f t="shared" si="49"/>
        <v>101.4285714285714</v>
      </c>
      <c r="AF66" s="303">
        <f t="shared" si="50"/>
        <v>104.51010886469672</v>
      </c>
      <c r="AG66" s="303">
        <f t="shared" si="51"/>
        <v>99.561745812571303</v>
      </c>
      <c r="AH66" s="303">
        <f t="shared" si="52"/>
        <v>104.81797428811728</v>
      </c>
      <c r="AI66" s="303">
        <f t="shared" si="53"/>
        <v>106.61516175760501</v>
      </c>
      <c r="AJ66" s="303">
        <f t="shared" si="42"/>
        <v>106.55391120507399</v>
      </c>
      <c r="AK66" s="303">
        <f t="shared" si="43"/>
        <v>79.864962623583324</v>
      </c>
      <c r="AL66" s="303">
        <f t="shared" si="44"/>
        <v>96.461399819765688</v>
      </c>
      <c r="AM66" s="303">
        <f t="shared" si="45"/>
        <v>102.40762812872465</v>
      </c>
      <c r="AN66" s="303">
        <f t="shared" si="46"/>
        <v>101.6106110847939</v>
      </c>
      <c r="AO66" s="304">
        <f t="shared" si="47"/>
        <v>93.550673281360744</v>
      </c>
      <c r="AQ66" s="300"/>
      <c r="AR66" s="59"/>
      <c r="AS66" s="59"/>
      <c r="AT66" s="59"/>
      <c r="AU66" s="59"/>
      <c r="AV66" s="59"/>
      <c r="AW66" s="59"/>
      <c r="AX66" s="59"/>
      <c r="AY66" s="59"/>
      <c r="AZ66" s="59"/>
      <c r="BA66" s="59"/>
      <c r="BB66" s="104"/>
      <c r="BC66" s="59"/>
      <c r="BD66" s="305"/>
      <c r="BF66" s="300"/>
      <c r="BG66" s="59"/>
      <c r="BH66" s="59"/>
      <c r="BI66" s="59"/>
      <c r="BJ66" s="59"/>
      <c r="BK66" s="59"/>
      <c r="BL66" s="59"/>
      <c r="BM66" s="59"/>
      <c r="BN66" s="59"/>
      <c r="BO66" s="59"/>
      <c r="BP66" s="59"/>
      <c r="BQ66" s="104"/>
      <c r="BR66" s="104"/>
    </row>
    <row r="67" spans="1:70" x14ac:dyDescent="0.55000000000000004">
      <c r="A67" s="300">
        <v>6</v>
      </c>
      <c r="B67" s="106">
        <v>1985</v>
      </c>
      <c r="C67" s="278">
        <v>65.099999999999994</v>
      </c>
      <c r="D67" s="278">
        <v>71.8</v>
      </c>
      <c r="E67" s="278">
        <v>77.7</v>
      </c>
      <c r="F67" s="278">
        <v>77.7</v>
      </c>
      <c r="G67" s="278">
        <v>74.900000000000006</v>
      </c>
      <c r="H67" s="278">
        <v>75.8</v>
      </c>
      <c r="I67" s="278">
        <v>80.2</v>
      </c>
      <c r="J67" s="278">
        <v>59.2</v>
      </c>
      <c r="K67" s="278">
        <v>74.099999999999994</v>
      </c>
      <c r="L67" s="278">
        <v>83.6</v>
      </c>
      <c r="M67" s="278">
        <v>79.099999999999994</v>
      </c>
      <c r="N67" s="279">
        <v>74.8</v>
      </c>
      <c r="O67" s="278"/>
      <c r="P67" s="278"/>
      <c r="Q67" s="301">
        <v>70.920833333333334</v>
      </c>
      <c r="R67" s="278">
        <v>71.366666666666674</v>
      </c>
      <c r="S67" s="278">
        <v>71.833333333333329</v>
      </c>
      <c r="T67" s="278">
        <v>72.633333333333326</v>
      </c>
      <c r="U67" s="278">
        <v>73.45</v>
      </c>
      <c r="V67" s="278">
        <v>74.13333333333334</v>
      </c>
      <c r="W67" s="278">
        <v>74.775000000000006</v>
      </c>
      <c r="X67" s="278">
        <v>75.225000000000009</v>
      </c>
      <c r="Y67" s="278">
        <v>75.475000000000009</v>
      </c>
      <c r="Z67" s="278">
        <v>75.63333333333334</v>
      </c>
      <c r="AA67" s="278">
        <v>75.754166666666677</v>
      </c>
      <c r="AB67" s="279">
        <v>75.979166666666671</v>
      </c>
      <c r="AD67" s="302">
        <f t="shared" si="48"/>
        <v>91.792491627988952</v>
      </c>
      <c r="AE67" s="303">
        <f t="shared" si="49"/>
        <v>100.60719290051377</v>
      </c>
      <c r="AF67" s="303">
        <f t="shared" si="50"/>
        <v>108.16705336426915</v>
      </c>
      <c r="AG67" s="303">
        <f t="shared" si="51"/>
        <v>106.97567691601652</v>
      </c>
      <c r="AH67" s="303">
        <f t="shared" si="52"/>
        <v>101.97413206262765</v>
      </c>
      <c r="AI67" s="303">
        <f t="shared" si="53"/>
        <v>102.24820143884892</v>
      </c>
      <c r="AJ67" s="303">
        <f t="shared" si="42"/>
        <v>107.255098629221</v>
      </c>
      <c r="AK67" s="303">
        <f t="shared" si="43"/>
        <v>78.697241608507809</v>
      </c>
      <c r="AL67" s="303">
        <f t="shared" si="44"/>
        <v>98.178204703544196</v>
      </c>
      <c r="AM67" s="303">
        <f t="shared" si="45"/>
        <v>110.53327457029528</v>
      </c>
      <c r="AN67" s="303">
        <f t="shared" si="46"/>
        <v>104.41669875144379</v>
      </c>
      <c r="AO67" s="304">
        <f t="shared" si="47"/>
        <v>98.448039484507817</v>
      </c>
      <c r="AQ67" s="300"/>
      <c r="AR67" s="59"/>
      <c r="AS67" s="59"/>
      <c r="AT67" s="59"/>
      <c r="AU67" s="59"/>
      <c r="AV67" s="59"/>
      <c r="AW67" s="59"/>
      <c r="AX67" s="59"/>
      <c r="AY67" s="59"/>
      <c r="AZ67" s="59"/>
      <c r="BA67" s="59"/>
      <c r="BB67" s="104"/>
      <c r="BC67" s="59"/>
      <c r="BD67" s="305"/>
      <c r="BF67" s="300"/>
      <c r="BG67" s="59"/>
      <c r="BH67" s="59"/>
      <c r="BI67" s="59"/>
      <c r="BJ67" s="59"/>
      <c r="BK67" s="59"/>
      <c r="BL67" s="59"/>
      <c r="BM67" s="59"/>
      <c r="BN67" s="59"/>
      <c r="BO67" s="59"/>
      <c r="BP67" s="59"/>
      <c r="BQ67" s="104"/>
      <c r="BR67" s="104"/>
    </row>
    <row r="68" spans="1:70" x14ac:dyDescent="0.55000000000000004">
      <c r="A68" s="300">
        <v>5</v>
      </c>
      <c r="B68" s="106">
        <v>1986</v>
      </c>
      <c r="C68" s="278">
        <v>71.7</v>
      </c>
      <c r="D68" s="278">
        <v>76</v>
      </c>
      <c r="E68" s="278">
        <v>79.5</v>
      </c>
      <c r="F68" s="278">
        <v>79.7</v>
      </c>
      <c r="G68" s="278">
        <v>75.8</v>
      </c>
      <c r="H68" s="278">
        <v>80.3</v>
      </c>
      <c r="I68" s="278">
        <v>86.9</v>
      </c>
      <c r="J68" s="278">
        <v>58</v>
      </c>
      <c r="K68" s="278">
        <v>79.7</v>
      </c>
      <c r="L68" s="278">
        <v>80.3</v>
      </c>
      <c r="M68" s="278">
        <v>71.900000000000006</v>
      </c>
      <c r="N68" s="279">
        <v>73.599999999999994</v>
      </c>
      <c r="O68" s="278"/>
      <c r="P68" s="278"/>
      <c r="Q68" s="301">
        <v>76.44583333333334</v>
      </c>
      <c r="R68" s="278">
        <v>76.674999999999997</v>
      </c>
      <c r="S68" s="278">
        <v>76.85833333333332</v>
      </c>
      <c r="T68" s="278">
        <v>76.954166666666652</v>
      </c>
      <c r="U68" s="278">
        <v>76.516666666666666</v>
      </c>
      <c r="V68" s="278">
        <v>76.166666666666657</v>
      </c>
      <c r="W68" s="278">
        <v>76.016666666666666</v>
      </c>
      <c r="X68" s="278">
        <v>75.904166666666669</v>
      </c>
      <c r="Y68" s="278">
        <v>76.041666666666671</v>
      </c>
      <c r="Z68" s="278">
        <v>76.037500000000009</v>
      </c>
      <c r="AA68" s="278">
        <v>75.541666666666671</v>
      </c>
      <c r="AB68" s="279">
        <v>75.26666666666668</v>
      </c>
      <c r="AD68" s="302">
        <f t="shared" si="48"/>
        <v>93.79190058320161</v>
      </c>
      <c r="AE68" s="303">
        <f t="shared" si="49"/>
        <v>99.119660906423221</v>
      </c>
      <c r="AF68" s="303">
        <f t="shared" si="50"/>
        <v>103.43705952510032</v>
      </c>
      <c r="AG68" s="303">
        <f t="shared" si="51"/>
        <v>103.56814120959447</v>
      </c>
      <c r="AH68" s="303">
        <f t="shared" si="52"/>
        <v>99.063384883467648</v>
      </c>
      <c r="AI68" s="303">
        <f t="shared" si="53"/>
        <v>105.42669584245077</v>
      </c>
      <c r="AJ68" s="303">
        <f t="shared" si="42"/>
        <v>114.31703573777681</v>
      </c>
      <c r="AK68" s="303">
        <f t="shared" si="43"/>
        <v>76.412142504254263</v>
      </c>
      <c r="AL68" s="303">
        <f t="shared" si="44"/>
        <v>104.81095890410958</v>
      </c>
      <c r="AM68" s="303">
        <f t="shared" si="45"/>
        <v>105.60578661844484</v>
      </c>
      <c r="AN68" s="303">
        <f t="shared" si="46"/>
        <v>95.179260893546612</v>
      </c>
      <c r="AO68" s="304">
        <f t="shared" si="47"/>
        <v>97.785651018600504</v>
      </c>
      <c r="AQ68" s="300"/>
      <c r="AR68" s="59"/>
      <c r="AS68" s="59"/>
      <c r="AT68" s="59"/>
      <c r="AU68" s="59"/>
      <c r="AV68" s="59"/>
      <c r="AW68" s="59"/>
      <c r="AX68" s="59"/>
      <c r="AY68" s="59"/>
      <c r="AZ68" s="59"/>
      <c r="BA68" s="59"/>
      <c r="BB68" s="104"/>
      <c r="BC68" s="59"/>
      <c r="BD68" s="305"/>
      <c r="BF68" s="300"/>
      <c r="BG68" s="59"/>
      <c r="BH68" s="59"/>
      <c r="BI68" s="59"/>
      <c r="BJ68" s="59"/>
      <c r="BK68" s="59"/>
      <c r="BL68" s="59"/>
      <c r="BM68" s="59"/>
      <c r="BN68" s="59"/>
      <c r="BO68" s="59"/>
      <c r="BP68" s="59"/>
      <c r="BQ68" s="104"/>
      <c r="BR68" s="104"/>
    </row>
    <row r="69" spans="1:70" x14ac:dyDescent="0.55000000000000004">
      <c r="A69" s="300">
        <v>4</v>
      </c>
      <c r="B69" s="106">
        <v>1987</v>
      </c>
      <c r="C69" s="278">
        <v>69.3</v>
      </c>
      <c r="D69" s="278">
        <v>75.7</v>
      </c>
      <c r="E69" s="278">
        <v>83.1</v>
      </c>
      <c r="F69" s="278">
        <v>76</v>
      </c>
      <c r="G69" s="278">
        <v>67.599999999999994</v>
      </c>
      <c r="H69" s="278">
        <v>81.900000000000006</v>
      </c>
      <c r="I69" s="278">
        <v>85.9</v>
      </c>
      <c r="J69" s="278">
        <v>62</v>
      </c>
      <c r="K69" s="278">
        <v>86.9</v>
      </c>
      <c r="L69" s="278">
        <v>86</v>
      </c>
      <c r="M69" s="278">
        <v>78.7</v>
      </c>
      <c r="N69" s="279">
        <v>77.400000000000006</v>
      </c>
      <c r="O69" s="278"/>
      <c r="P69" s="278"/>
      <c r="Q69" s="301">
        <v>75.291666666666671</v>
      </c>
      <c r="R69" s="278">
        <v>75.416666666666671</v>
      </c>
      <c r="S69" s="278">
        <v>75.88333333333334</v>
      </c>
      <c r="T69" s="278">
        <v>76.420833333333334</v>
      </c>
      <c r="U69" s="278">
        <v>76.941666666666663</v>
      </c>
      <c r="V69" s="278">
        <v>77.38333333333334</v>
      </c>
      <c r="W69" s="278">
        <v>77.629166666666663</v>
      </c>
      <c r="X69" s="278">
        <v>78.016666666666666</v>
      </c>
      <c r="Y69" s="278">
        <v>78.591666666666654</v>
      </c>
      <c r="Z69" s="278">
        <v>79.120833333333323</v>
      </c>
      <c r="AA69" s="278">
        <v>79.5</v>
      </c>
      <c r="AB69" s="279">
        <v>79.779166666666669</v>
      </c>
      <c r="AD69" s="302">
        <f t="shared" si="48"/>
        <v>92.042058660763686</v>
      </c>
      <c r="AE69" s="303">
        <f t="shared" si="49"/>
        <v>100.37569060773481</v>
      </c>
      <c r="AF69" s="303">
        <f t="shared" si="50"/>
        <v>109.51021304634305</v>
      </c>
      <c r="AG69" s="303">
        <f t="shared" si="51"/>
        <v>99.449321192955679</v>
      </c>
      <c r="AH69" s="303">
        <f t="shared" si="52"/>
        <v>87.858767464529393</v>
      </c>
      <c r="AI69" s="303">
        <f t="shared" si="53"/>
        <v>105.83674348481584</v>
      </c>
      <c r="AJ69" s="303">
        <f t="shared" si="42"/>
        <v>110.65428586763997</v>
      </c>
      <c r="AK69" s="303">
        <f t="shared" si="43"/>
        <v>79.47019867549669</v>
      </c>
      <c r="AL69" s="303">
        <f t="shared" si="44"/>
        <v>110.57151945710955</v>
      </c>
      <c r="AM69" s="303">
        <f t="shared" si="45"/>
        <v>108.69450734635844</v>
      </c>
      <c r="AN69" s="303">
        <f t="shared" si="46"/>
        <v>98.993710691823907</v>
      </c>
      <c r="AO69" s="304">
        <f t="shared" si="47"/>
        <v>97.017809578524052</v>
      </c>
      <c r="AQ69" s="300"/>
      <c r="AR69" s="59"/>
      <c r="AS69" s="59"/>
      <c r="AT69" s="59"/>
      <c r="AU69" s="59"/>
      <c r="AV69" s="59"/>
      <c r="AW69" s="59"/>
      <c r="AX69" s="59"/>
      <c r="AY69" s="59"/>
      <c r="AZ69" s="59"/>
      <c r="BA69" s="59"/>
      <c r="BB69" s="104"/>
      <c r="BC69" s="59"/>
      <c r="BD69" s="305"/>
      <c r="BF69" s="300"/>
      <c r="BG69" s="59"/>
      <c r="BH69" s="59"/>
      <c r="BI69" s="59"/>
      <c r="BJ69" s="59"/>
      <c r="BK69" s="59"/>
      <c r="BL69" s="59"/>
      <c r="BM69" s="59"/>
      <c r="BN69" s="59"/>
      <c r="BO69" s="59"/>
      <c r="BP69" s="59"/>
      <c r="BQ69" s="104"/>
      <c r="BR69" s="104"/>
    </row>
    <row r="70" spans="1:70" ht="14" thickBot="1" x14ac:dyDescent="0.6">
      <c r="A70" s="300">
        <v>3</v>
      </c>
      <c r="B70" s="106">
        <v>1988</v>
      </c>
      <c r="C70" s="278">
        <v>71.400000000000006</v>
      </c>
      <c r="D70" s="278">
        <v>82.9</v>
      </c>
      <c r="E70" s="278">
        <v>89.7</v>
      </c>
      <c r="F70" s="278">
        <v>82.1</v>
      </c>
      <c r="G70" s="278">
        <v>70.599999999999994</v>
      </c>
      <c r="H70" s="278">
        <v>85.6</v>
      </c>
      <c r="I70" s="278">
        <v>84.4</v>
      </c>
      <c r="J70" s="278">
        <v>61</v>
      </c>
      <c r="K70" s="278">
        <v>91</v>
      </c>
      <c r="L70" s="278">
        <v>86.9</v>
      </c>
      <c r="M70" s="278">
        <v>89.6</v>
      </c>
      <c r="N70" s="279">
        <v>82.6</v>
      </c>
      <c r="O70" s="278"/>
      <c r="P70" s="278"/>
      <c r="Q70" s="301">
        <v>79.870833333333351</v>
      </c>
      <c r="R70" s="278">
        <v>79.766666666666666</v>
      </c>
      <c r="S70" s="278">
        <v>79.895833333333329</v>
      </c>
      <c r="T70" s="278">
        <v>80.104166666666671</v>
      </c>
      <c r="U70" s="278">
        <v>80.595833333333331</v>
      </c>
      <c r="V70" s="278">
        <v>81.266666666666666</v>
      </c>
      <c r="W70" s="278">
        <v>81.912500000000009</v>
      </c>
      <c r="X70" s="278">
        <v>82.412500000000009</v>
      </c>
      <c r="Y70" s="278">
        <v>83.037500000000009</v>
      </c>
      <c r="Z70" s="278">
        <v>83.966666666666669</v>
      </c>
      <c r="AA70" s="278">
        <v>84.88333333333334</v>
      </c>
      <c r="AB70" s="279">
        <v>86.066666666666677</v>
      </c>
      <c r="AD70" s="302">
        <f t="shared" si="48"/>
        <v>89.394334602743996</v>
      </c>
      <c r="AE70" s="303">
        <f t="shared" si="49"/>
        <v>103.92812369410782</v>
      </c>
      <c r="AF70" s="303">
        <f t="shared" si="50"/>
        <v>112.27118644067798</v>
      </c>
      <c r="AG70" s="303">
        <f t="shared" si="51"/>
        <v>102.49154746423925</v>
      </c>
      <c r="AH70" s="303">
        <f t="shared" si="52"/>
        <v>87.59758052008479</v>
      </c>
      <c r="AI70" s="303">
        <f t="shared" si="53"/>
        <v>105.33223954060705</v>
      </c>
      <c r="AJ70" s="303">
        <f t="shared" si="42"/>
        <v>103.03677704867999</v>
      </c>
      <c r="AK70" s="303">
        <f t="shared" si="43"/>
        <v>74.017897770362495</v>
      </c>
      <c r="AL70" s="303">
        <f t="shared" si="44"/>
        <v>109.58904109589041</v>
      </c>
      <c r="AM70" s="303">
        <f t="shared" si="45"/>
        <v>103.49344978165939</v>
      </c>
      <c r="AN70" s="303">
        <f t="shared" si="46"/>
        <v>105.55664637738072</v>
      </c>
      <c r="AO70" s="304">
        <f t="shared" si="47"/>
        <v>95.97211463981408</v>
      </c>
      <c r="AQ70" s="300"/>
      <c r="AR70" s="59"/>
      <c r="AS70" s="59"/>
      <c r="AT70" s="59"/>
      <c r="AU70" s="59"/>
      <c r="AV70" s="59"/>
      <c r="AW70" s="59"/>
      <c r="AX70" s="59"/>
      <c r="AY70" s="59"/>
      <c r="AZ70" s="59"/>
      <c r="BA70" s="59"/>
      <c r="BB70" s="104"/>
      <c r="BC70" s="59"/>
      <c r="BD70" s="305"/>
      <c r="BF70" s="300"/>
      <c r="BG70" s="59"/>
      <c r="BH70" s="59"/>
      <c r="BI70" s="59"/>
      <c r="BJ70" s="59"/>
      <c r="BK70" s="59"/>
      <c r="BL70" s="59"/>
      <c r="BM70" s="59"/>
      <c r="BN70" s="59"/>
      <c r="BO70" s="59"/>
      <c r="BP70" s="59"/>
      <c r="BQ70" s="104"/>
      <c r="BR70" s="104"/>
    </row>
    <row r="71" spans="1:70" ht="14" thickBot="1" x14ac:dyDescent="0.6">
      <c r="A71" s="300">
        <v>2</v>
      </c>
      <c r="B71" s="306">
        <v>1989</v>
      </c>
      <c r="C71" s="278">
        <v>81.7</v>
      </c>
      <c r="D71" s="278">
        <v>84.6</v>
      </c>
      <c r="E71" s="278">
        <v>103</v>
      </c>
      <c r="F71" s="278">
        <v>91.1</v>
      </c>
      <c r="G71" s="278">
        <v>83.6</v>
      </c>
      <c r="H71" s="278">
        <v>101</v>
      </c>
      <c r="I71" s="278">
        <v>95.9</v>
      </c>
      <c r="J71" s="278">
        <v>80.8</v>
      </c>
      <c r="K71" s="278">
        <v>100.8</v>
      </c>
      <c r="L71" s="278">
        <v>100.3</v>
      </c>
      <c r="M71" s="278">
        <v>102</v>
      </c>
      <c r="N71" s="279">
        <v>96.1</v>
      </c>
      <c r="O71" s="278"/>
      <c r="P71" s="278"/>
      <c r="Q71" s="301">
        <v>87.1875</v>
      </c>
      <c r="R71" s="278">
        <v>88.491666666666674</v>
      </c>
      <c r="S71" s="278">
        <v>89.725000000000009</v>
      </c>
      <c r="T71" s="278">
        <v>90.691666666666663</v>
      </c>
      <c r="U71" s="278">
        <v>91.766666666666652</v>
      </c>
      <c r="V71" s="278">
        <v>92.845833333333303</v>
      </c>
      <c r="W71" s="278">
        <v>93.616666666666632</v>
      </c>
      <c r="X71" s="278">
        <v>94.595833333333317</v>
      </c>
      <c r="Y71" s="278">
        <v>95.766666666666666</v>
      </c>
      <c r="Z71" s="278">
        <v>96.587499999999991</v>
      </c>
      <c r="AA71" s="278">
        <v>97.641666666666666</v>
      </c>
      <c r="AB71" s="279">
        <v>98.52500000000002</v>
      </c>
      <c r="AD71" s="302">
        <f t="shared" si="48"/>
        <v>93.70609318996415</v>
      </c>
      <c r="AE71" s="303">
        <f t="shared" si="49"/>
        <v>95.602222431490716</v>
      </c>
      <c r="AF71" s="303">
        <f t="shared" si="50"/>
        <v>114.79520757871273</v>
      </c>
      <c r="AG71" s="303">
        <f t="shared" si="51"/>
        <v>100.4502434990352</v>
      </c>
      <c r="AH71" s="303">
        <f t="shared" si="52"/>
        <v>91.100617508172917</v>
      </c>
      <c r="AI71" s="303">
        <f t="shared" si="53"/>
        <v>108.78247991742586</v>
      </c>
      <c r="AJ71" s="303">
        <f t="shared" si="42"/>
        <v>102.43902439024394</v>
      </c>
      <c r="AK71" s="303">
        <f t="shared" si="43"/>
        <v>85.416024313967327</v>
      </c>
      <c r="AL71" s="303">
        <f t="shared" si="44"/>
        <v>105.25583014270796</v>
      </c>
      <c r="AM71" s="303">
        <f t="shared" si="45"/>
        <v>103.84366507053191</v>
      </c>
      <c r="AN71" s="303">
        <f t="shared" si="46"/>
        <v>104.46359989758471</v>
      </c>
      <c r="AO71" s="304">
        <f t="shared" si="47"/>
        <v>97.538695762496815</v>
      </c>
      <c r="AQ71" s="300"/>
      <c r="AR71" s="59"/>
      <c r="AS71" s="59"/>
      <c r="AT71" s="59"/>
      <c r="AU71" s="59"/>
      <c r="AV71" s="59"/>
      <c r="AW71" s="59"/>
      <c r="AX71" s="59"/>
      <c r="AY71" s="59"/>
      <c r="AZ71" s="59"/>
      <c r="BA71" s="59"/>
      <c r="BB71" s="104"/>
      <c r="BC71" s="59"/>
      <c r="BD71" s="305"/>
      <c r="BF71" s="300"/>
      <c r="BG71" s="59"/>
      <c r="BH71" s="59"/>
      <c r="BI71" s="59"/>
      <c r="BJ71" s="59"/>
      <c r="BK71" s="59"/>
      <c r="BL71" s="59"/>
      <c r="BM71" s="59"/>
      <c r="BN71" s="59"/>
      <c r="BO71" s="59"/>
      <c r="BP71" s="59"/>
      <c r="BQ71" s="104"/>
      <c r="BR71" s="104"/>
    </row>
    <row r="72" spans="1:70" x14ac:dyDescent="0.55000000000000004">
      <c r="A72" s="300">
        <v>1</v>
      </c>
      <c r="B72" s="106">
        <v>1990</v>
      </c>
      <c r="C72" s="278">
        <v>86.7</v>
      </c>
      <c r="D72" s="278">
        <v>103.1</v>
      </c>
      <c r="E72" s="278">
        <v>112.6</v>
      </c>
      <c r="F72" s="278">
        <v>101.2</v>
      </c>
      <c r="G72" s="278">
        <v>98.8</v>
      </c>
      <c r="H72" s="278">
        <v>107</v>
      </c>
      <c r="I72" s="278">
        <v>110.6</v>
      </c>
      <c r="J72" s="278">
        <v>90.1</v>
      </c>
      <c r="K72" s="278">
        <v>105</v>
      </c>
      <c r="L72" s="278">
        <v>118.3</v>
      </c>
      <c r="M72" s="278">
        <v>109</v>
      </c>
      <c r="N72" s="279">
        <v>103</v>
      </c>
      <c r="O72" s="278"/>
      <c r="P72" s="278"/>
      <c r="Q72" s="301">
        <v>99.387500000000003</v>
      </c>
      <c r="R72" s="278">
        <v>100.3875</v>
      </c>
      <c r="S72" s="278">
        <v>100.95</v>
      </c>
      <c r="T72" s="278">
        <v>101.87500000000001</v>
      </c>
      <c r="U72" s="278">
        <v>102.91666666666667</v>
      </c>
      <c r="V72" s="278">
        <v>103.49583333333334</v>
      </c>
      <c r="W72" s="278">
        <v>104.30833333333334</v>
      </c>
      <c r="X72" s="278">
        <v>104.94583333333333</v>
      </c>
      <c r="Y72" s="278">
        <v>104.81249999999999</v>
      </c>
      <c r="Z72" s="278">
        <v>104.32083333333333</v>
      </c>
      <c r="AA72" s="278">
        <v>103.92916666666667</v>
      </c>
      <c r="AB72" s="279">
        <v>103.44999999999999</v>
      </c>
      <c r="AD72" s="302">
        <f t="shared" si="48"/>
        <v>87.234310149666712</v>
      </c>
      <c r="AE72" s="303">
        <f t="shared" si="49"/>
        <v>102.70202963516373</v>
      </c>
      <c r="AF72" s="303">
        <f t="shared" si="50"/>
        <v>111.54036651807824</v>
      </c>
      <c r="AG72" s="303">
        <f t="shared" si="51"/>
        <v>99.337423312883416</v>
      </c>
      <c r="AH72" s="303">
        <f t="shared" si="52"/>
        <v>96</v>
      </c>
      <c r="AI72" s="303">
        <f t="shared" si="53"/>
        <v>103.38580458150489</v>
      </c>
      <c r="AJ72" s="303">
        <f t="shared" si="42"/>
        <v>106.03179675641128</v>
      </c>
      <c r="AK72" s="303">
        <f t="shared" si="43"/>
        <v>85.85381347520547</v>
      </c>
      <c r="AL72" s="303">
        <f t="shared" si="44"/>
        <v>100.1788908765653</v>
      </c>
      <c r="AM72" s="303">
        <f t="shared" si="45"/>
        <v>113.40016775172745</v>
      </c>
      <c r="AN72" s="303">
        <f t="shared" si="46"/>
        <v>104.87912440364029</v>
      </c>
      <c r="AO72" s="304">
        <f t="shared" si="47"/>
        <v>99.565007249879173</v>
      </c>
      <c r="AQ72" s="302">
        <f>AVERAGE(AD65:AD72)</f>
        <v>90.988736148397251</v>
      </c>
      <c r="AR72" s="303">
        <f t="shared" ref="AR72:BB72" si="54">AVERAGE(AE65:AE72)</f>
        <v>100.43969370578844</v>
      </c>
      <c r="AS72" s="303">
        <f t="shared" si="54"/>
        <v>109.73778531835316</v>
      </c>
      <c r="AT72" s="303">
        <f t="shared" si="54"/>
        <v>101.52033581035884</v>
      </c>
      <c r="AU72" s="303">
        <f t="shared" si="54"/>
        <v>95.774586513323186</v>
      </c>
      <c r="AV72" s="303">
        <f t="shared" si="54"/>
        <v>105.57439131295895</v>
      </c>
      <c r="AW72" s="303">
        <f t="shared" si="54"/>
        <v>107.21936240065037</v>
      </c>
      <c r="AX72" s="303">
        <f t="shared" si="54"/>
        <v>79.694718240163226</v>
      </c>
      <c r="AY72" s="303">
        <f t="shared" si="54"/>
        <v>104.21421806754347</v>
      </c>
      <c r="AZ72" s="303">
        <f t="shared" si="54"/>
        <v>105.82386493239119</v>
      </c>
      <c r="BA72" s="303">
        <f t="shared" si="54"/>
        <v>102.887277706948</v>
      </c>
      <c r="BB72" s="304">
        <f t="shared" si="54"/>
        <v>97.429774432585518</v>
      </c>
      <c r="BC72" s="303">
        <f>SUM(AQ72:BB72)</f>
        <v>1201.3047445894615</v>
      </c>
      <c r="BD72" s="305">
        <f>1200/BC72</f>
        <v>0.99891389375149153</v>
      </c>
      <c r="BF72" s="330">
        <f>+$BD72*AQ72</f>
        <v>90.889912713522591</v>
      </c>
      <c r="BG72" s="331">
        <f t="shared" ref="BG72:BG105" si="55">+$BD72*AR72</f>
        <v>100.3306055268563</v>
      </c>
      <c r="BH72" s="331">
        <f t="shared" ref="BH72:BH105" si="56">+$BD72*AS72</f>
        <v>109.61859842402141</v>
      </c>
      <c r="BI72" s="331">
        <f t="shared" ref="BI72:BI105" si="57">+$BD72*AT72</f>
        <v>101.41007393928453</v>
      </c>
      <c r="BJ72" s="331">
        <f t="shared" ref="BJ72:BJ105" si="58">+$BD72*AU72</f>
        <v>95.670565136462756</v>
      </c>
      <c r="BK72" s="331">
        <f t="shared" ref="BK72:BK105" si="59">+$BD72*AV72</f>
        <v>105.45972630687147</v>
      </c>
      <c r="BL72" s="331">
        <f t="shared" ref="BL72:BL105" si="60">+$BD72*AW72</f>
        <v>107.10291078118593</v>
      </c>
      <c r="BM72" s="331">
        <f t="shared" ref="BM72:BM105" si="61">+$BD72*AX72</f>
        <v>79.608161308709469</v>
      </c>
      <c r="BN72" s="331">
        <f t="shared" ref="BN72:BN105" si="62">+$BD72*AY72</f>
        <v>104.10103035411689</v>
      </c>
      <c r="BO72" s="331">
        <f t="shared" ref="BO72:BO105" si="63">+$BD72*AZ72</f>
        <v>105.70892897144681</v>
      </c>
      <c r="BP72" s="331">
        <f t="shared" ref="BP72:BP105" si="64">+$BD72*BA72</f>
        <v>102.77553119173845</v>
      </c>
      <c r="BQ72" s="332">
        <f t="shared" ref="BQ72:BQ105" si="65">+$BD72*BB72</f>
        <v>97.323955345783517</v>
      </c>
      <c r="BR72" s="304">
        <f>SUM(BF72:BQ72)</f>
        <v>1200.0000000000002</v>
      </c>
    </row>
    <row r="73" spans="1:70" x14ac:dyDescent="0.55000000000000004">
      <c r="A73" s="300"/>
      <c r="B73" s="106">
        <v>1991</v>
      </c>
      <c r="C73" s="278">
        <v>99.3</v>
      </c>
      <c r="D73" s="278">
        <v>105.8</v>
      </c>
      <c r="E73" s="278">
        <v>106.7</v>
      </c>
      <c r="F73" s="278">
        <v>95.3</v>
      </c>
      <c r="G73" s="278">
        <v>95.3</v>
      </c>
      <c r="H73" s="278">
        <v>99</v>
      </c>
      <c r="I73" s="278">
        <v>117.7</v>
      </c>
      <c r="J73" s="278">
        <v>87.9</v>
      </c>
      <c r="K73" s="278">
        <v>106.4</v>
      </c>
      <c r="L73" s="278">
        <v>117.4</v>
      </c>
      <c r="M73" s="278">
        <v>117.4</v>
      </c>
      <c r="N73" s="279">
        <v>108.8</v>
      </c>
      <c r="O73" s="278"/>
      <c r="P73" s="278"/>
      <c r="Q73" s="301">
        <v>103.41249999999998</v>
      </c>
      <c r="R73" s="278">
        <v>103.61666666666666</v>
      </c>
      <c r="S73" s="278">
        <v>103.58333333333333</v>
      </c>
      <c r="T73" s="278">
        <v>103.60416666666669</v>
      </c>
      <c r="U73" s="278">
        <v>103.91666666666667</v>
      </c>
      <c r="V73" s="278">
        <v>104.50833333333337</v>
      </c>
      <c r="W73" s="278">
        <v>104.97083333333335</v>
      </c>
      <c r="X73" s="278">
        <v>105.19166666666666</v>
      </c>
      <c r="Y73" s="278">
        <v>105.64166666666665</v>
      </c>
      <c r="Z73" s="278">
        <v>106.375</v>
      </c>
      <c r="AA73" s="278">
        <v>106.58749999999999</v>
      </c>
      <c r="AB73" s="279">
        <v>106.92083333333331</v>
      </c>
      <c r="AD73" s="302">
        <f t="shared" si="48"/>
        <v>96.023208026109046</v>
      </c>
      <c r="AE73" s="303">
        <f t="shared" si="49"/>
        <v>102.10712562329098</v>
      </c>
      <c r="AF73" s="303">
        <f t="shared" si="50"/>
        <v>103.00884955752214</v>
      </c>
      <c r="AG73" s="303">
        <f t="shared" si="51"/>
        <v>91.984717474361531</v>
      </c>
      <c r="AH73" s="303">
        <f t="shared" si="52"/>
        <v>91.708099438652752</v>
      </c>
      <c r="AI73" s="303">
        <f t="shared" si="53"/>
        <v>94.729287935571293</v>
      </c>
      <c r="AJ73" s="303">
        <f t="shared" si="42"/>
        <v>112.12638431310285</v>
      </c>
      <c r="AK73" s="303">
        <f t="shared" si="43"/>
        <v>83.561752356809009</v>
      </c>
      <c r="AL73" s="303">
        <f t="shared" si="44"/>
        <v>100.71783545002764</v>
      </c>
      <c r="AM73" s="303">
        <f t="shared" si="45"/>
        <v>110.36427732079908</v>
      </c>
      <c r="AN73" s="303">
        <f t="shared" si="46"/>
        <v>110.14424768382784</v>
      </c>
      <c r="AO73" s="304">
        <f t="shared" si="47"/>
        <v>101.75753088344182</v>
      </c>
      <c r="AQ73" s="302">
        <f t="shared" ref="AQ73:AQ105" si="66">AVERAGE(AD66:AD73)</f>
        <v>91.672630112016563</v>
      </c>
      <c r="AR73" s="303">
        <f t="shared" ref="AR73:AR105" si="67">AVERAGE(AE66:AE73)</f>
        <v>100.73382715341208</v>
      </c>
      <c r="AS73" s="303">
        <f t="shared" ref="AS73:AS105" si="68">AVERAGE(AF66:AF73)</f>
        <v>108.40500561192503</v>
      </c>
      <c r="AT73" s="303">
        <f t="shared" ref="AT73:AT105" si="69">AVERAGE(AG66:AG73)</f>
        <v>100.47735211020716</v>
      </c>
      <c r="AU73" s="303">
        <f t="shared" ref="AU73:AU105" si="70">AVERAGE(AH66:AH73)</f>
        <v>95.015069520706547</v>
      </c>
      <c r="AV73" s="303">
        <f t="shared" ref="AV73:AV105" si="71">AVERAGE(AI66:AI73)</f>
        <v>104.04457681235371</v>
      </c>
      <c r="AW73" s="303">
        <f t="shared" ref="AW73:AW105" si="72">AVERAGE(AJ66:AJ73)</f>
        <v>107.80178924351873</v>
      </c>
      <c r="AX73" s="303">
        <f t="shared" ref="AX73:AX105" si="73">AVERAGE(AK66:AK73)</f>
        <v>80.4117541660233</v>
      </c>
      <c r="AY73" s="303">
        <f t="shared" ref="AY73:AY105" si="74">AVERAGE(AL66:AL73)</f>
        <v>103.22046005621505</v>
      </c>
      <c r="AZ73" s="303">
        <f t="shared" ref="AZ73:AZ105" si="75">AVERAGE(AM66:AM73)</f>
        <v>107.29284457356762</v>
      </c>
      <c r="BA73" s="303">
        <f t="shared" ref="BA73:BA105" si="76">AVERAGE(AN66:AN73)</f>
        <v>103.15548747300522</v>
      </c>
      <c r="BB73" s="304">
        <f t="shared" ref="BB73:BB105" si="77">AVERAGE(AO66:AO73)</f>
        <v>97.704440237328129</v>
      </c>
      <c r="BC73" s="303">
        <f t="shared" ref="BC73:BC105" si="78">SUM(AQ73:BB73)</f>
        <v>1199.9352370702793</v>
      </c>
      <c r="BD73" s="305">
        <f t="shared" ref="BD73:BD105" si="79">1200/BC73</f>
        <v>1.0000539720209225</v>
      </c>
      <c r="BF73" s="330">
        <f t="shared" ref="BF73:BF105" si="80">+$BD73*AQ73</f>
        <v>91.677577869126992</v>
      </c>
      <c r="BG73" s="331">
        <f t="shared" si="55"/>
        <v>100.73926396163881</v>
      </c>
      <c r="BH73" s="331">
        <f t="shared" si="56"/>
        <v>108.41085644915603</v>
      </c>
      <c r="BI73" s="331">
        <f t="shared" si="57"/>
        <v>100.48277507595749</v>
      </c>
      <c r="BJ73" s="331">
        <f t="shared" si="58"/>
        <v>95.020197676026669</v>
      </c>
      <c r="BK73" s="331">
        <f t="shared" si="59"/>
        <v>104.0501923084303</v>
      </c>
      <c r="BL73" s="331">
        <f t="shared" si="60"/>
        <v>107.80760752394326</v>
      </c>
      <c r="BM73" s="331">
        <f t="shared" si="61"/>
        <v>80.416094150901557</v>
      </c>
      <c r="BN73" s="331">
        <f t="shared" si="62"/>
        <v>103.22603107304484</v>
      </c>
      <c r="BO73" s="331">
        <f t="shared" si="63"/>
        <v>107.29863538521978</v>
      </c>
      <c r="BP73" s="331">
        <f t="shared" si="64"/>
        <v>103.16105498313338</v>
      </c>
      <c r="BQ73" s="332">
        <f t="shared" si="65"/>
        <v>97.709713543420833</v>
      </c>
      <c r="BR73" s="304">
        <f t="shared" ref="BR73:BR105" si="81">SUM(BF73:BQ73)</f>
        <v>1200</v>
      </c>
    </row>
    <row r="74" spans="1:70" x14ac:dyDescent="0.55000000000000004">
      <c r="A74" s="300"/>
      <c r="B74" s="106">
        <v>1992</v>
      </c>
      <c r="C74" s="278">
        <v>104.6</v>
      </c>
      <c r="D74" s="278">
        <v>105.8</v>
      </c>
      <c r="E74" s="278">
        <v>117.5</v>
      </c>
      <c r="F74" s="278">
        <v>102.1</v>
      </c>
      <c r="G74" s="278">
        <v>93.6</v>
      </c>
      <c r="H74" s="278">
        <v>108.7</v>
      </c>
      <c r="I74" s="278">
        <v>115.7</v>
      </c>
      <c r="J74" s="278">
        <v>80.3</v>
      </c>
      <c r="K74" s="278">
        <v>114.5</v>
      </c>
      <c r="L74" s="278">
        <v>106.6</v>
      </c>
      <c r="M74" s="278">
        <v>109.8</v>
      </c>
      <c r="N74" s="279">
        <v>100.4</v>
      </c>
      <c r="O74" s="278"/>
      <c r="P74" s="278"/>
      <c r="Q74" s="301">
        <v>107.24166666666666</v>
      </c>
      <c r="R74" s="278">
        <v>106.84166666666668</v>
      </c>
      <c r="S74" s="278">
        <v>106.86250000000001</v>
      </c>
      <c r="T74" s="278">
        <v>106.75</v>
      </c>
      <c r="U74" s="278">
        <v>105.98333333333333</v>
      </c>
      <c r="V74" s="278">
        <v>105.31666666666668</v>
      </c>
      <c r="W74" s="278">
        <v>104.60416666666669</v>
      </c>
      <c r="X74" s="278">
        <v>104.50833333333334</v>
      </c>
      <c r="Y74" s="278">
        <v>105.09166666666665</v>
      </c>
      <c r="Z74" s="278">
        <v>105.19999999999997</v>
      </c>
      <c r="AA74" s="278">
        <v>104.85833333333331</v>
      </c>
      <c r="AB74" s="279">
        <v>104.48333333333333</v>
      </c>
      <c r="AD74" s="302">
        <f t="shared" si="48"/>
        <v>97.536716139560184</v>
      </c>
      <c r="AE74" s="303">
        <f t="shared" si="49"/>
        <v>99.025037048592139</v>
      </c>
      <c r="AF74" s="303">
        <f t="shared" si="50"/>
        <v>109.95438062931335</v>
      </c>
      <c r="AG74" s="303">
        <f t="shared" si="51"/>
        <v>95.644028103044491</v>
      </c>
      <c r="AH74" s="303">
        <f t="shared" si="52"/>
        <v>88.315772920270476</v>
      </c>
      <c r="AI74" s="303">
        <f t="shared" si="53"/>
        <v>103.21253362873873</v>
      </c>
      <c r="AJ74" s="303">
        <f t="shared" si="42"/>
        <v>110.60744871539532</v>
      </c>
      <c r="AK74" s="303">
        <f t="shared" si="43"/>
        <v>76.835977992185619</v>
      </c>
      <c r="AL74" s="303">
        <f t="shared" si="44"/>
        <v>108.95250178415669</v>
      </c>
      <c r="AM74" s="303">
        <f t="shared" si="45"/>
        <v>101.33079847908748</v>
      </c>
      <c r="AN74" s="303">
        <f t="shared" si="46"/>
        <v>104.71270762139397</v>
      </c>
      <c r="AO74" s="304">
        <f t="shared" si="47"/>
        <v>96.091880682724522</v>
      </c>
      <c r="AQ74" s="302">
        <f t="shared" si="66"/>
        <v>92.690139122499801</v>
      </c>
      <c r="AR74" s="303">
        <f t="shared" si="67"/>
        <v>100.43338535591465</v>
      </c>
      <c r="AS74" s="303">
        <f t="shared" si="68"/>
        <v>109.08553958250214</v>
      </c>
      <c r="AT74" s="303">
        <f t="shared" si="69"/>
        <v>99.987637396516334</v>
      </c>
      <c r="AU74" s="303">
        <f t="shared" si="70"/>
        <v>92.952294349725705</v>
      </c>
      <c r="AV74" s="303">
        <f t="shared" si="71"/>
        <v>103.6192482962454</v>
      </c>
      <c r="AW74" s="303">
        <f t="shared" si="72"/>
        <v>108.30848143230889</v>
      </c>
      <c r="AX74" s="303">
        <f t="shared" si="73"/>
        <v>80.033131087098582</v>
      </c>
      <c r="AY74" s="303">
        <f t="shared" si="74"/>
        <v>104.78184780176392</v>
      </c>
      <c r="AZ74" s="303">
        <f t="shared" si="75"/>
        <v>107.15824086736298</v>
      </c>
      <c r="BA74" s="303">
        <f t="shared" si="76"/>
        <v>103.54324954008023</v>
      </c>
      <c r="BB74" s="304">
        <f t="shared" si="77"/>
        <v>98.022091162498612</v>
      </c>
      <c r="BC74" s="303">
        <f t="shared" si="78"/>
        <v>1200.6152859945173</v>
      </c>
      <c r="BD74" s="305">
        <f t="shared" si="79"/>
        <v>0.99948752443709921</v>
      </c>
      <c r="BF74" s="330">
        <f t="shared" si="80"/>
        <v>92.642637691277642</v>
      </c>
      <c r="BG74" s="331">
        <f t="shared" si="55"/>
        <v>100.38191570022035</v>
      </c>
      <c r="BH74" s="331">
        <f t="shared" si="56"/>
        <v>109.02963590920025</v>
      </c>
      <c r="BI74" s="331">
        <f t="shared" si="57"/>
        <v>99.936396175758432</v>
      </c>
      <c r="BJ74" s="331">
        <f t="shared" si="58"/>
        <v>92.904658570355906</v>
      </c>
      <c r="BK74" s="331">
        <f t="shared" si="59"/>
        <v>103.56614596364743</v>
      </c>
      <c r="BL74" s="331">
        <f t="shared" si="60"/>
        <v>108.25297598231994</v>
      </c>
      <c r="BM74" s="331">
        <f t="shared" si="61"/>
        <v>79.992116063194004</v>
      </c>
      <c r="BN74" s="331">
        <f t="shared" si="62"/>
        <v>104.72814966532992</v>
      </c>
      <c r="BO74" s="331">
        <f t="shared" si="63"/>
        <v>107.10332488755502</v>
      </c>
      <c r="BP74" s="331">
        <f t="shared" si="64"/>
        <v>103.4901861549876</v>
      </c>
      <c r="BQ74" s="332">
        <f t="shared" si="65"/>
        <v>97.971857236153397</v>
      </c>
      <c r="BR74" s="304">
        <f t="shared" si="81"/>
        <v>1200</v>
      </c>
    </row>
    <row r="75" spans="1:70" x14ac:dyDescent="0.55000000000000004">
      <c r="A75" s="300"/>
      <c r="B75" s="106">
        <v>1993</v>
      </c>
      <c r="C75" s="278">
        <v>95.9</v>
      </c>
      <c r="D75" s="278">
        <v>112.2</v>
      </c>
      <c r="E75" s="278">
        <v>125.1</v>
      </c>
      <c r="F75" s="278">
        <v>97.1</v>
      </c>
      <c r="G75" s="278">
        <v>90.4</v>
      </c>
      <c r="H75" s="278">
        <v>102.9</v>
      </c>
      <c r="I75" s="278">
        <v>107.5</v>
      </c>
      <c r="J75" s="278">
        <v>79.400000000000006</v>
      </c>
      <c r="K75" s="278">
        <v>109.6</v>
      </c>
      <c r="L75" s="278">
        <v>100.3</v>
      </c>
      <c r="M75" s="278">
        <v>105</v>
      </c>
      <c r="N75" s="279">
        <v>88.9</v>
      </c>
      <c r="O75" s="278"/>
      <c r="P75" s="278"/>
      <c r="Q75" s="301">
        <v>103.90000000000002</v>
      </c>
      <c r="R75" s="278">
        <v>103.52083333333336</v>
      </c>
      <c r="S75" s="278">
        <v>103.27916666666668</v>
      </c>
      <c r="T75" s="278">
        <v>102.8125</v>
      </c>
      <c r="U75" s="278">
        <v>102.35000000000001</v>
      </c>
      <c r="V75" s="278">
        <v>101.67083333333335</v>
      </c>
      <c r="W75" s="278">
        <v>100.81666666666668</v>
      </c>
      <c r="X75" s="278">
        <v>99.879166666666649</v>
      </c>
      <c r="Y75" s="278">
        <v>98.91249999999998</v>
      </c>
      <c r="Z75" s="278">
        <v>98.145833333333329</v>
      </c>
      <c r="AA75" s="278">
        <v>97.266666666666666</v>
      </c>
      <c r="AB75" s="279">
        <v>96.745833333333337</v>
      </c>
      <c r="AD75" s="302">
        <f t="shared" si="48"/>
        <v>92.30028873917226</v>
      </c>
      <c r="AE75" s="303">
        <f t="shared" si="49"/>
        <v>108.38398068021733</v>
      </c>
      <c r="AF75" s="303">
        <f t="shared" si="50"/>
        <v>121.12801065074433</v>
      </c>
      <c r="AG75" s="303">
        <f t="shared" si="51"/>
        <v>94.443768996960472</v>
      </c>
      <c r="AH75" s="303">
        <f t="shared" si="52"/>
        <v>88.324377137274055</v>
      </c>
      <c r="AI75" s="303">
        <f t="shared" si="53"/>
        <v>101.20896684562106</v>
      </c>
      <c r="AJ75" s="303">
        <f t="shared" si="42"/>
        <v>106.62919490824929</v>
      </c>
      <c r="AK75" s="303">
        <f t="shared" si="43"/>
        <v>79.496057736431553</v>
      </c>
      <c r="AL75" s="303">
        <f t="shared" si="44"/>
        <v>110.80500442310124</v>
      </c>
      <c r="AM75" s="303">
        <f t="shared" si="45"/>
        <v>102.19486308639354</v>
      </c>
      <c r="AN75" s="303">
        <f t="shared" si="46"/>
        <v>107.95065113091158</v>
      </c>
      <c r="AO75" s="304">
        <f t="shared" si="47"/>
        <v>91.890262285197466</v>
      </c>
      <c r="AQ75" s="302">
        <f t="shared" si="66"/>
        <v>92.753613761397716</v>
      </c>
      <c r="AR75" s="303">
        <f t="shared" si="67"/>
        <v>101.40548382837758</v>
      </c>
      <c r="AS75" s="303">
        <f t="shared" si="68"/>
        <v>110.70565924331152</v>
      </c>
      <c r="AT75" s="303">
        <f t="shared" si="69"/>
        <v>98.421148906634301</v>
      </c>
      <c r="AU75" s="303">
        <f t="shared" si="70"/>
        <v>91.246074984056506</v>
      </c>
      <c r="AV75" s="303">
        <f t="shared" si="71"/>
        <v>103.48934397209192</v>
      </c>
      <c r="AW75" s="303">
        <f t="shared" si="72"/>
        <v>108.23024346718742</v>
      </c>
      <c r="AX75" s="303">
        <f t="shared" si="73"/>
        <v>80.132983103089046</v>
      </c>
      <c r="AY75" s="303">
        <f t="shared" si="74"/>
        <v>106.36019776670854</v>
      </c>
      <c r="AZ75" s="303">
        <f t="shared" si="75"/>
        <v>106.11593943187525</v>
      </c>
      <c r="BA75" s="303">
        <f t="shared" si="76"/>
        <v>103.98499358751371</v>
      </c>
      <c r="BB75" s="304">
        <f t="shared" si="77"/>
        <v>97.202369012584811</v>
      </c>
      <c r="BC75" s="303">
        <f t="shared" si="78"/>
        <v>1200.0480510648283</v>
      </c>
      <c r="BD75" s="305">
        <f t="shared" si="79"/>
        <v>0.99995995904931834</v>
      </c>
      <c r="BF75" s="330">
        <f t="shared" si="80"/>
        <v>92.749899818523545</v>
      </c>
      <c r="BG75" s="331">
        <f t="shared" si="55"/>
        <v>101.40142345640076</v>
      </c>
      <c r="BH75" s="331">
        <f t="shared" si="56"/>
        <v>110.70122648346957</v>
      </c>
      <c r="BI75" s="331">
        <f t="shared" si="57"/>
        <v>98.417208030264902</v>
      </c>
      <c r="BJ75" s="331">
        <f t="shared" si="58"/>
        <v>91.242421404468175</v>
      </c>
      <c r="BK75" s="331">
        <f t="shared" si="59"/>
        <v>103.48520016037385</v>
      </c>
      <c r="BL75" s="331">
        <f t="shared" si="60"/>
        <v>108.22590982534649</v>
      </c>
      <c r="BM75" s="331">
        <f t="shared" si="61"/>
        <v>80.129774502264638</v>
      </c>
      <c r="BN75" s="331">
        <f t="shared" si="62"/>
        <v>106.35593900327527</v>
      </c>
      <c r="BO75" s="331">
        <f t="shared" si="63"/>
        <v>106.11169044877792</v>
      </c>
      <c r="BP75" s="331">
        <f t="shared" si="64"/>
        <v>103.98082992951385</v>
      </c>
      <c r="BQ75" s="332">
        <f t="shared" si="65"/>
        <v>97.198476937321033</v>
      </c>
      <c r="BR75" s="304">
        <f t="shared" si="81"/>
        <v>1200</v>
      </c>
    </row>
    <row r="76" spans="1:70" x14ac:dyDescent="0.55000000000000004">
      <c r="A76" s="300"/>
      <c r="B76" s="106">
        <v>1994</v>
      </c>
      <c r="C76" s="278">
        <v>86.9</v>
      </c>
      <c r="D76" s="278">
        <v>98.7</v>
      </c>
      <c r="E76" s="278">
        <v>115.4</v>
      </c>
      <c r="F76" s="278">
        <v>88.4</v>
      </c>
      <c r="G76" s="278">
        <v>78</v>
      </c>
      <c r="H76" s="278">
        <v>102.8</v>
      </c>
      <c r="I76" s="278">
        <v>98</v>
      </c>
      <c r="J76" s="278">
        <v>74.400000000000006</v>
      </c>
      <c r="K76" s="278">
        <v>101.8</v>
      </c>
      <c r="L76" s="278">
        <v>96.3</v>
      </c>
      <c r="M76" s="278">
        <v>101.9</v>
      </c>
      <c r="N76" s="279">
        <v>93.4</v>
      </c>
      <c r="O76" s="278"/>
      <c r="P76" s="278"/>
      <c r="Q76" s="301">
        <v>96.345833333333346</v>
      </c>
      <c r="R76" s="278">
        <v>95.741666666666674</v>
      </c>
      <c r="S76" s="278">
        <v>95.208333333333329</v>
      </c>
      <c r="T76" s="278">
        <v>94.716666666666683</v>
      </c>
      <c r="U76" s="278">
        <v>94.420833333333334</v>
      </c>
      <c r="V76" s="278">
        <v>94.479166666666671</v>
      </c>
      <c r="W76" s="278">
        <v>94.479166666666671</v>
      </c>
      <c r="X76" s="278">
        <v>94.49166666666666</v>
      </c>
      <c r="Y76" s="278">
        <v>94.770833333333329</v>
      </c>
      <c r="Z76" s="278">
        <v>95.154166666666654</v>
      </c>
      <c r="AA76" s="278">
        <v>95.600000000000009</v>
      </c>
      <c r="AB76" s="279">
        <v>95.479166666666671</v>
      </c>
      <c r="AD76" s="302">
        <f t="shared" si="48"/>
        <v>90.195908835358722</v>
      </c>
      <c r="AE76" s="303">
        <f t="shared" si="49"/>
        <v>103.08991208982505</v>
      </c>
      <c r="AF76" s="303">
        <f t="shared" si="50"/>
        <v>121.2078774617068</v>
      </c>
      <c r="AG76" s="303">
        <f t="shared" si="51"/>
        <v>93.330987154671817</v>
      </c>
      <c r="AH76" s="303">
        <f t="shared" si="52"/>
        <v>82.608887515996642</v>
      </c>
      <c r="AI76" s="303">
        <f t="shared" si="53"/>
        <v>108.80705622932744</v>
      </c>
      <c r="AJ76" s="303">
        <f t="shared" si="42"/>
        <v>103.72657111356118</v>
      </c>
      <c r="AK76" s="303">
        <f t="shared" si="43"/>
        <v>78.737102037216701</v>
      </c>
      <c r="AL76" s="303">
        <f t="shared" si="44"/>
        <v>107.41701472851177</v>
      </c>
      <c r="AM76" s="303">
        <f t="shared" si="45"/>
        <v>101.20418618907914</v>
      </c>
      <c r="AN76" s="303">
        <f t="shared" si="46"/>
        <v>106.58995815899581</v>
      </c>
      <c r="AO76" s="304">
        <f t="shared" si="47"/>
        <v>97.82238708269692</v>
      </c>
      <c r="AQ76" s="302">
        <f t="shared" si="66"/>
        <v>92.30411479291736</v>
      </c>
      <c r="AR76" s="303">
        <f t="shared" si="67"/>
        <v>101.90176522630281</v>
      </c>
      <c r="AS76" s="303">
        <f t="shared" si="68"/>
        <v>112.92701148538734</v>
      </c>
      <c r="AT76" s="303">
        <f t="shared" si="69"/>
        <v>97.141504649768976</v>
      </c>
      <c r="AU76" s="303">
        <f t="shared" si="70"/>
        <v>89.189262813122625</v>
      </c>
      <c r="AV76" s="303">
        <f t="shared" si="71"/>
        <v>103.91188902045153</v>
      </c>
      <c r="AW76" s="303">
        <f t="shared" si="72"/>
        <v>106.90643538916046</v>
      </c>
      <c r="AX76" s="303">
        <f t="shared" si="73"/>
        <v>80.423603044709353</v>
      </c>
      <c r="AY76" s="303">
        <f t="shared" si="74"/>
        <v>106.68595474475882</v>
      </c>
      <c r="AZ76" s="303">
        <f t="shared" si="75"/>
        <v>105.56573937820454</v>
      </c>
      <c r="BA76" s="303">
        <f t="shared" si="76"/>
        <v>105.41133074569487</v>
      </c>
      <c r="BB76" s="304">
        <f t="shared" si="77"/>
        <v>97.206961020596836</v>
      </c>
      <c r="BC76" s="303">
        <f t="shared" si="78"/>
        <v>1199.5755723110756</v>
      </c>
      <c r="BD76" s="305">
        <f t="shared" si="79"/>
        <v>1.0003538148814641</v>
      </c>
      <c r="BF76" s="330">
        <f t="shared" si="80"/>
        <v>92.336773362351465</v>
      </c>
      <c r="BG76" s="331">
        <f t="shared" si="55"/>
        <v>101.93781958728735</v>
      </c>
      <c r="BH76" s="331">
        <f t="shared" si="56"/>
        <v>112.96696674257014</v>
      </c>
      <c r="BI76" s="331">
        <f t="shared" si="57"/>
        <v>97.175874759721879</v>
      </c>
      <c r="BJ76" s="331">
        <f t="shared" si="58"/>
        <v>89.220819301572718</v>
      </c>
      <c r="BK76" s="331">
        <f t="shared" si="59"/>
        <v>103.94865459314801</v>
      </c>
      <c r="BL76" s="331">
        <f t="shared" si="60"/>
        <v>106.94426047692544</v>
      </c>
      <c r="BM76" s="331">
        <f t="shared" si="61"/>
        <v>80.452058112287531</v>
      </c>
      <c r="BN76" s="331">
        <f t="shared" si="62"/>
        <v>106.72370182319072</v>
      </c>
      <c r="BO76" s="331">
        <f t="shared" si="63"/>
        <v>105.60309010776932</v>
      </c>
      <c r="BP76" s="331">
        <f t="shared" si="64"/>
        <v>105.44862684318764</v>
      </c>
      <c r="BQ76" s="332">
        <f t="shared" si="65"/>
        <v>97.241354289987825</v>
      </c>
      <c r="BR76" s="304">
        <f t="shared" si="81"/>
        <v>1200</v>
      </c>
    </row>
    <row r="77" spans="1:70" x14ac:dyDescent="0.55000000000000004">
      <c r="A77" s="300"/>
      <c r="B77" s="106">
        <v>1995</v>
      </c>
      <c r="C77" s="278">
        <v>82.4</v>
      </c>
      <c r="D77" s="278">
        <v>103.5</v>
      </c>
      <c r="E77" s="278">
        <v>117.3</v>
      </c>
      <c r="F77" s="278">
        <v>95.7</v>
      </c>
      <c r="G77" s="278">
        <v>81.400000000000006</v>
      </c>
      <c r="H77" s="278">
        <v>96.5</v>
      </c>
      <c r="I77" s="278">
        <v>93.4</v>
      </c>
      <c r="J77" s="278">
        <v>72.8</v>
      </c>
      <c r="K77" s="278">
        <v>93.4</v>
      </c>
      <c r="L77" s="278">
        <v>90.7</v>
      </c>
      <c r="M77" s="278">
        <v>94.8</v>
      </c>
      <c r="N77" s="279">
        <v>86.1</v>
      </c>
      <c r="O77" s="278"/>
      <c r="P77" s="278"/>
      <c r="Q77" s="301">
        <v>95.024999999999991</v>
      </c>
      <c r="R77" s="278">
        <v>94.766666666666666</v>
      </c>
      <c r="S77" s="278">
        <v>94.350000000000009</v>
      </c>
      <c r="T77" s="278">
        <v>93.766666666666666</v>
      </c>
      <c r="U77" s="278">
        <v>93.237500000000011</v>
      </c>
      <c r="V77" s="278">
        <v>92.637499999999989</v>
      </c>
      <c r="W77" s="278">
        <v>92.404166666666654</v>
      </c>
      <c r="X77" s="278">
        <v>92.487499999999997</v>
      </c>
      <c r="Y77" s="278">
        <v>91.979166666666686</v>
      </c>
      <c r="Z77" s="278">
        <v>91.029166666666654</v>
      </c>
      <c r="AA77" s="278">
        <v>90.712499999999991</v>
      </c>
      <c r="AB77" s="279">
        <v>90.545833333333348</v>
      </c>
      <c r="AD77" s="302">
        <f t="shared" si="48"/>
        <v>86.71402262562485</v>
      </c>
      <c r="AE77" s="303">
        <f t="shared" si="49"/>
        <v>109.21561730566303</v>
      </c>
      <c r="AF77" s="303">
        <f t="shared" si="50"/>
        <v>124.32432432432432</v>
      </c>
      <c r="AG77" s="303">
        <f t="shared" si="51"/>
        <v>102.06185567010311</v>
      </c>
      <c r="AH77" s="303">
        <f t="shared" si="52"/>
        <v>87.303928140501412</v>
      </c>
      <c r="AI77" s="303">
        <f t="shared" si="53"/>
        <v>104.16947780326542</v>
      </c>
      <c r="AJ77" s="303">
        <f t="shared" si="42"/>
        <v>101.07769310546966</v>
      </c>
      <c r="AK77" s="303">
        <f t="shared" si="43"/>
        <v>78.713339640491952</v>
      </c>
      <c r="AL77" s="303">
        <f t="shared" si="44"/>
        <v>101.54473386183464</v>
      </c>
      <c r="AM77" s="303">
        <f t="shared" si="45"/>
        <v>99.638394287545225</v>
      </c>
      <c r="AN77" s="303">
        <f t="shared" si="46"/>
        <v>104.5059942124845</v>
      </c>
      <c r="AO77" s="304">
        <f t="shared" si="47"/>
        <v>95.089963646403731</v>
      </c>
      <c r="AQ77" s="302">
        <f t="shared" si="66"/>
        <v>91.638110288524999</v>
      </c>
      <c r="AR77" s="303">
        <f t="shared" si="67"/>
        <v>103.00675606354385</v>
      </c>
      <c r="AS77" s="303">
        <f t="shared" si="68"/>
        <v>114.778775395135</v>
      </c>
      <c r="AT77" s="303">
        <f t="shared" si="69"/>
        <v>97.468071459412414</v>
      </c>
      <c r="AU77" s="303">
        <f t="shared" si="70"/>
        <v>89.119907897619143</v>
      </c>
      <c r="AV77" s="303">
        <f t="shared" si="71"/>
        <v>103.70348081025772</v>
      </c>
      <c r="AW77" s="303">
        <f t="shared" si="72"/>
        <v>105.70936129388917</v>
      </c>
      <c r="AX77" s="303">
        <f t="shared" si="73"/>
        <v>80.328995665333778</v>
      </c>
      <c r="AY77" s="303">
        <f t="shared" si="74"/>
        <v>105.55760654534944</v>
      </c>
      <c r="AZ77" s="303">
        <f t="shared" si="75"/>
        <v>104.4337252458529</v>
      </c>
      <c r="BA77" s="303">
        <f t="shared" si="76"/>
        <v>106.10036618577743</v>
      </c>
      <c r="BB77" s="304">
        <f t="shared" si="77"/>
        <v>96.965980279081805</v>
      </c>
      <c r="BC77" s="303">
        <f t="shared" si="78"/>
        <v>1198.8111371297778</v>
      </c>
      <c r="BD77" s="305">
        <f t="shared" si="79"/>
        <v>1.0009917015561505</v>
      </c>
      <c r="BF77" s="330">
        <f t="shared" si="80"/>
        <v>91.728987945100812</v>
      </c>
      <c r="BG77" s="331">
        <f t="shared" si="55"/>
        <v>103.10890802382607</v>
      </c>
      <c r="BH77" s="331">
        <f t="shared" si="56"/>
        <v>114.8926016853074</v>
      </c>
      <c r="BI77" s="331">
        <f t="shared" si="57"/>
        <v>97.564730697553699</v>
      </c>
      <c r="BJ77" s="331">
        <f t="shared" si="58"/>
        <v>89.208288248965204</v>
      </c>
      <c r="BK77" s="331">
        <f t="shared" si="59"/>
        <v>103.80632371355547</v>
      </c>
      <c r="BL77" s="331">
        <f t="shared" si="60"/>
        <v>105.81419343198399</v>
      </c>
      <c r="BM77" s="331">
        <f t="shared" si="61"/>
        <v>80.408658055339089</v>
      </c>
      <c r="BN77" s="331">
        <f t="shared" si="62"/>
        <v>105.66228818802398</v>
      </c>
      <c r="BO77" s="331">
        <f t="shared" si="63"/>
        <v>104.5372923336938</v>
      </c>
      <c r="BP77" s="331">
        <f t="shared" si="64"/>
        <v>106.20558608403201</v>
      </c>
      <c r="BQ77" s="332">
        <f t="shared" si="65"/>
        <v>97.062141592618232</v>
      </c>
      <c r="BR77" s="304">
        <f t="shared" si="81"/>
        <v>1199.9999999999998</v>
      </c>
    </row>
    <row r="78" spans="1:70" x14ac:dyDescent="0.55000000000000004">
      <c r="A78" s="300"/>
      <c r="B78" s="106">
        <v>1996</v>
      </c>
      <c r="C78" s="278">
        <v>84.1</v>
      </c>
      <c r="D78" s="278">
        <v>103.8</v>
      </c>
      <c r="E78" s="278">
        <v>104.8</v>
      </c>
      <c r="F78" s="278">
        <v>85.4</v>
      </c>
      <c r="G78" s="278">
        <v>84.1</v>
      </c>
      <c r="H78" s="278">
        <v>89.8</v>
      </c>
      <c r="I78" s="278">
        <v>104.1</v>
      </c>
      <c r="J78" s="278">
        <v>70.599999999999994</v>
      </c>
      <c r="K78" s="278">
        <v>103.9</v>
      </c>
      <c r="L78" s="278">
        <v>109.1</v>
      </c>
      <c r="M78" s="278">
        <v>106.6</v>
      </c>
      <c r="N78" s="279">
        <v>95.1</v>
      </c>
      <c r="O78" s="278"/>
      <c r="P78" s="278"/>
      <c r="Q78" s="301">
        <v>90.712499999999977</v>
      </c>
      <c r="R78" s="278">
        <v>91.066666666666663</v>
      </c>
      <c r="S78" s="278">
        <v>91.412500000000009</v>
      </c>
      <c r="T78" s="278">
        <v>92.61666666666666</v>
      </c>
      <c r="U78" s="278">
        <v>93.875</v>
      </c>
      <c r="V78" s="278">
        <v>94.74166666666666</v>
      </c>
      <c r="W78" s="278">
        <v>95.987499999999997</v>
      </c>
      <c r="X78" s="278">
        <v>96.954166666666666</v>
      </c>
      <c r="Y78" s="278">
        <v>97.887500000000003</v>
      </c>
      <c r="Z78" s="278">
        <v>99.454166666666694</v>
      </c>
      <c r="AA78" s="278">
        <v>101</v>
      </c>
      <c r="AB78" s="279">
        <v>102.84583333333336</v>
      </c>
      <c r="AD78" s="302">
        <f t="shared" si="48"/>
        <v>92.710486426898186</v>
      </c>
      <c r="AE78" s="303">
        <f t="shared" si="49"/>
        <v>113.98243045387994</v>
      </c>
      <c r="AF78" s="303">
        <f t="shared" si="50"/>
        <v>114.64515246820727</v>
      </c>
      <c r="AG78" s="303">
        <f t="shared" si="51"/>
        <v>92.20802591326256</v>
      </c>
      <c r="AH78" s="303">
        <f t="shared" si="52"/>
        <v>89.587217043941408</v>
      </c>
      <c r="AI78" s="303">
        <f t="shared" si="53"/>
        <v>94.784061922772452</v>
      </c>
      <c r="AJ78" s="303">
        <f t="shared" si="42"/>
        <v>108.4516213048574</v>
      </c>
      <c r="AK78" s="303">
        <f t="shared" si="43"/>
        <v>72.817912243757789</v>
      </c>
      <c r="AL78" s="303">
        <f t="shared" si="44"/>
        <v>106.14225513982889</v>
      </c>
      <c r="AM78" s="303">
        <f t="shared" si="45"/>
        <v>109.69877246637895</v>
      </c>
      <c r="AN78" s="303">
        <f t="shared" si="46"/>
        <v>105.54455445544555</v>
      </c>
      <c r="AO78" s="304">
        <f t="shared" si="47"/>
        <v>92.468500587448816</v>
      </c>
      <c r="AQ78" s="302">
        <f t="shared" si="66"/>
        <v>92.052629266544272</v>
      </c>
      <c r="AR78" s="303">
        <f t="shared" si="67"/>
        <v>104.26354440851537</v>
      </c>
      <c r="AS78" s="303">
        <f t="shared" si="68"/>
        <v>115.07552114857614</v>
      </c>
      <c r="AT78" s="303">
        <f t="shared" si="69"/>
        <v>96.182631265540323</v>
      </c>
      <c r="AU78" s="303">
        <f t="shared" si="70"/>
        <v>89.368612463101215</v>
      </c>
      <c r="AV78" s="303">
        <f t="shared" si="71"/>
        <v>102.3849586080284</v>
      </c>
      <c r="AW78" s="303">
        <f t="shared" si="72"/>
        <v>106.38621682591136</v>
      </c>
      <c r="AX78" s="303">
        <f t="shared" si="73"/>
        <v>80.178997474508179</v>
      </c>
      <c r="AY78" s="303">
        <f t="shared" si="74"/>
        <v>105.12675830084176</v>
      </c>
      <c r="AZ78" s="303">
        <f t="shared" si="75"/>
        <v>105.20939058144285</v>
      </c>
      <c r="BA78" s="303">
        <f t="shared" si="76"/>
        <v>106.09885469553554</v>
      </c>
      <c r="BB78" s="304">
        <f t="shared" si="77"/>
        <v>96.528028522536161</v>
      </c>
      <c r="BC78" s="303">
        <f t="shared" si="78"/>
        <v>1198.8561435610816</v>
      </c>
      <c r="BD78" s="305">
        <f t="shared" si="79"/>
        <v>1.0009541231823869</v>
      </c>
      <c r="BF78" s="330">
        <f t="shared" si="80"/>
        <v>92.140458814127143</v>
      </c>
      <c r="BG78" s="331">
        <f t="shared" si="55"/>
        <v>104.36302467331336</v>
      </c>
      <c r="BH78" s="331">
        <f t="shared" si="56"/>
        <v>115.18531737102924</v>
      </c>
      <c r="BI78" s="331">
        <f t="shared" si="57"/>
        <v>96.274401343773746</v>
      </c>
      <c r="BJ78" s="331">
        <f t="shared" si="58"/>
        <v>89.453881128030005</v>
      </c>
      <c r="BK78" s="331">
        <f t="shared" si="59"/>
        <v>102.48264647056403</v>
      </c>
      <c r="BL78" s="331">
        <f t="shared" si="60"/>
        <v>106.4877223816714</v>
      </c>
      <c r="BM78" s="331">
        <f t="shared" si="61"/>
        <v>80.25549811473914</v>
      </c>
      <c r="BN78" s="331">
        <f t="shared" si="62"/>
        <v>105.22706217802578</v>
      </c>
      <c r="BO78" s="331">
        <f t="shared" si="63"/>
        <v>105.3097733000014</v>
      </c>
      <c r="BP78" s="331">
        <f t="shared" si="64"/>
        <v>106.20008607242524</v>
      </c>
      <c r="BQ78" s="332">
        <f t="shared" si="65"/>
        <v>96.620128152299614</v>
      </c>
      <c r="BR78" s="304">
        <f t="shared" si="81"/>
        <v>1200.0000000000002</v>
      </c>
    </row>
    <row r="79" spans="1:70" x14ac:dyDescent="0.55000000000000004">
      <c r="A79" s="300"/>
      <c r="B79" s="106">
        <v>1997</v>
      </c>
      <c r="C79" s="278">
        <v>105</v>
      </c>
      <c r="D79" s="278">
        <v>106.1</v>
      </c>
      <c r="E79" s="278">
        <v>124.9</v>
      </c>
      <c r="F79" s="278">
        <v>102.9</v>
      </c>
      <c r="G79" s="278">
        <v>103.7</v>
      </c>
      <c r="H79" s="278">
        <v>114.5</v>
      </c>
      <c r="I79" s="278">
        <v>119.3</v>
      </c>
      <c r="J79" s="278">
        <v>77.599999999999994</v>
      </c>
      <c r="K79" s="278">
        <v>109.4</v>
      </c>
      <c r="L79" s="278">
        <v>109</v>
      </c>
      <c r="M79" s="278">
        <v>99.1</v>
      </c>
      <c r="N79" s="279">
        <v>98.1</v>
      </c>
      <c r="O79" s="278"/>
      <c r="P79" s="278"/>
      <c r="Q79" s="301">
        <v>104.50833333333334</v>
      </c>
      <c r="R79" s="278">
        <v>105.43333333333334</v>
      </c>
      <c r="S79" s="278">
        <v>105.95416666666667</v>
      </c>
      <c r="T79" s="278">
        <v>106.17916666666666</v>
      </c>
      <c r="U79" s="278">
        <v>105.8625</v>
      </c>
      <c r="V79" s="278">
        <v>105.675</v>
      </c>
      <c r="W79" s="278">
        <v>105.51666666666664</v>
      </c>
      <c r="X79" s="278">
        <v>105.37083333333334</v>
      </c>
      <c r="Y79" s="278">
        <v>105.08333333333333</v>
      </c>
      <c r="Z79" s="278">
        <v>104.12916666666668</v>
      </c>
      <c r="AA79" s="278">
        <v>102.81666666666666</v>
      </c>
      <c r="AB79" s="279">
        <v>101.65833333333335</v>
      </c>
      <c r="AD79" s="302">
        <f t="shared" si="48"/>
        <v>100.47045690136352</v>
      </c>
      <c r="AE79" s="303">
        <f t="shared" si="49"/>
        <v>100.63231109705974</v>
      </c>
      <c r="AF79" s="303">
        <f t="shared" si="50"/>
        <v>117.88115930630383</v>
      </c>
      <c r="AG79" s="303">
        <f t="shared" si="51"/>
        <v>96.911666601263605</v>
      </c>
      <c r="AH79" s="303">
        <f t="shared" si="52"/>
        <v>97.95725587436533</v>
      </c>
      <c r="AI79" s="303">
        <f t="shared" si="53"/>
        <v>108.35107641353206</v>
      </c>
      <c r="AJ79" s="303">
        <f t="shared" si="42"/>
        <v>113.06270731322068</v>
      </c>
      <c r="AK79" s="303">
        <f t="shared" si="43"/>
        <v>73.644667642057797</v>
      </c>
      <c r="AL79" s="303">
        <f t="shared" si="44"/>
        <v>104.10785091197464</v>
      </c>
      <c r="AM79" s="303">
        <f t="shared" si="45"/>
        <v>104.67768396622783</v>
      </c>
      <c r="AN79" s="303">
        <f t="shared" si="46"/>
        <v>96.385151564272974</v>
      </c>
      <c r="AO79" s="304">
        <f t="shared" si="47"/>
        <v>96.49971309123697</v>
      </c>
      <c r="AQ79" s="302">
        <f t="shared" si="66"/>
        <v>92.898174730469194</v>
      </c>
      <c r="AR79" s="303">
        <f t="shared" si="67"/>
        <v>104.8923054917115</v>
      </c>
      <c r="AS79" s="303">
        <f t="shared" si="68"/>
        <v>115.46126511452503</v>
      </c>
      <c r="AT79" s="303">
        <f t="shared" si="69"/>
        <v>95.740309153318876</v>
      </c>
      <c r="AU79" s="303">
        <f t="shared" si="70"/>
        <v>90.225692258875256</v>
      </c>
      <c r="AV79" s="303">
        <f t="shared" si="71"/>
        <v>102.33103317004166</v>
      </c>
      <c r="AW79" s="303">
        <f t="shared" si="72"/>
        <v>107.71417719128345</v>
      </c>
      <c r="AX79" s="303">
        <f t="shared" si="73"/>
        <v>78.707577890519488</v>
      </c>
      <c r="AY79" s="303">
        <f t="shared" si="74"/>
        <v>104.98326089700011</v>
      </c>
      <c r="AZ79" s="303">
        <f t="shared" si="75"/>
        <v>105.31364294340484</v>
      </c>
      <c r="BA79" s="303">
        <f t="shared" si="76"/>
        <v>105.08904865387156</v>
      </c>
      <c r="BB79" s="304">
        <f t="shared" si="77"/>
        <v>96.398155688628691</v>
      </c>
      <c r="BC79" s="303">
        <f t="shared" si="78"/>
        <v>1199.7546431836497</v>
      </c>
      <c r="BD79" s="305">
        <f t="shared" si="79"/>
        <v>1.0002045058277076</v>
      </c>
      <c r="BF79" s="330">
        <f t="shared" si="80"/>
        <v>92.917172948584977</v>
      </c>
      <c r="BG79" s="331">
        <f t="shared" si="55"/>
        <v>104.91375657946624</v>
      </c>
      <c r="BH79" s="331">
        <f t="shared" si="56"/>
        <v>115.48487761611544</v>
      </c>
      <c r="BI79" s="331">
        <f t="shared" si="57"/>
        <v>95.759888604487259</v>
      </c>
      <c r="BJ79" s="331">
        <f t="shared" si="58"/>
        <v>90.244143938751151</v>
      </c>
      <c r="BK79" s="331">
        <f t="shared" si="59"/>
        <v>102.35196046268028</v>
      </c>
      <c r="BL79" s="331">
        <f t="shared" si="60"/>
        <v>107.73620536824581</v>
      </c>
      <c r="BM79" s="331">
        <f t="shared" si="61"/>
        <v>78.723674048882842</v>
      </c>
      <c r="BN79" s="331">
        <f t="shared" si="62"/>
        <v>105.00473058566529</v>
      </c>
      <c r="BO79" s="331">
        <f t="shared" si="63"/>
        <v>105.33518019712389</v>
      </c>
      <c r="BP79" s="331">
        <f t="shared" si="64"/>
        <v>105.11053997674952</v>
      </c>
      <c r="BQ79" s="332">
        <f t="shared" si="65"/>
        <v>96.417869673247282</v>
      </c>
      <c r="BR79" s="304">
        <f t="shared" si="81"/>
        <v>1200</v>
      </c>
    </row>
    <row r="80" spans="1:70" x14ac:dyDescent="0.55000000000000004">
      <c r="A80" s="300"/>
      <c r="B80" s="106">
        <v>1998</v>
      </c>
      <c r="C80" s="278">
        <v>98.2</v>
      </c>
      <c r="D80" s="278">
        <v>109.4</v>
      </c>
      <c r="E80" s="278">
        <v>114.7</v>
      </c>
      <c r="F80" s="278">
        <v>90.2</v>
      </c>
      <c r="G80" s="278">
        <v>84.9</v>
      </c>
      <c r="H80" s="278">
        <v>105.5</v>
      </c>
      <c r="I80" s="278">
        <v>110.6</v>
      </c>
      <c r="J80" s="278">
        <v>73.5</v>
      </c>
      <c r="K80" s="278">
        <v>105.9</v>
      </c>
      <c r="L80" s="278">
        <v>113.7</v>
      </c>
      <c r="M80" s="278">
        <v>105.3</v>
      </c>
      <c r="N80" s="279">
        <v>97.6</v>
      </c>
      <c r="O80" s="278"/>
      <c r="P80" s="278"/>
      <c r="Q80" s="301">
        <v>100.92083333333335</v>
      </c>
      <c r="R80" s="278">
        <v>100.3875</v>
      </c>
      <c r="S80" s="278">
        <v>100.07083333333334</v>
      </c>
      <c r="T80" s="278">
        <v>100.12083333333334</v>
      </c>
      <c r="U80" s="278">
        <v>100.575</v>
      </c>
      <c r="V80" s="278">
        <v>100.8125</v>
      </c>
      <c r="W80" s="278">
        <v>100.67083333333333</v>
      </c>
      <c r="X80" s="278">
        <v>100.49583333333334</v>
      </c>
      <c r="Y80" s="278">
        <v>100.72083333333332</v>
      </c>
      <c r="Z80" s="278">
        <v>100.8625</v>
      </c>
      <c r="AA80" s="278">
        <v>100.76666666666669</v>
      </c>
      <c r="AB80" s="279">
        <v>100.78750000000001</v>
      </c>
      <c r="AD80" s="302">
        <f t="shared" si="48"/>
        <v>97.303992403286387</v>
      </c>
      <c r="AE80" s="303">
        <f t="shared" si="49"/>
        <v>108.97771136844727</v>
      </c>
      <c r="AF80" s="303">
        <f t="shared" si="50"/>
        <v>114.6188116750635</v>
      </c>
      <c r="AG80" s="303">
        <f t="shared" si="51"/>
        <v>90.091139872653883</v>
      </c>
      <c r="AH80" s="303">
        <f t="shared" si="52"/>
        <v>84.41461595824012</v>
      </c>
      <c r="AI80" s="303">
        <f t="shared" si="53"/>
        <v>104.64972101673899</v>
      </c>
      <c r="AJ80" s="303">
        <f t="shared" si="42"/>
        <v>109.86300235917388</v>
      </c>
      <c r="AK80" s="303">
        <f t="shared" si="43"/>
        <v>73.13736058708902</v>
      </c>
      <c r="AL80" s="303">
        <f t="shared" si="44"/>
        <v>105.14210069085345</v>
      </c>
      <c r="AM80" s="303">
        <f t="shared" si="45"/>
        <v>112.7277233857975</v>
      </c>
      <c r="AN80" s="303">
        <f t="shared" si="46"/>
        <v>104.49884220972541</v>
      </c>
      <c r="AO80" s="304">
        <f t="shared" si="47"/>
        <v>96.837405432221246</v>
      </c>
      <c r="AQ80" s="302">
        <f t="shared" si="66"/>
        <v>94.156885012171642</v>
      </c>
      <c r="AR80" s="303">
        <f t="shared" si="67"/>
        <v>105.67676570837193</v>
      </c>
      <c r="AS80" s="303">
        <f t="shared" si="68"/>
        <v>115.84607075914819</v>
      </c>
      <c r="AT80" s="303">
        <f t="shared" si="69"/>
        <v>94.584523723290189</v>
      </c>
      <c r="AU80" s="303">
        <f t="shared" si="70"/>
        <v>88.777519253655271</v>
      </c>
      <c r="AV80" s="303">
        <f t="shared" si="71"/>
        <v>102.48902272444595</v>
      </c>
      <c r="AW80" s="303">
        <f t="shared" si="72"/>
        <v>108.19307789162879</v>
      </c>
      <c r="AX80" s="303">
        <f t="shared" si="73"/>
        <v>77.11802127950493</v>
      </c>
      <c r="AY80" s="303">
        <f t="shared" si="74"/>
        <v>105.60366212378612</v>
      </c>
      <c r="AZ80" s="303">
        <f t="shared" si="75"/>
        <v>105.22958739766359</v>
      </c>
      <c r="BA80" s="303">
        <f t="shared" si="76"/>
        <v>105.04151337963222</v>
      </c>
      <c r="BB80" s="304">
        <f t="shared" si="77"/>
        <v>96.057205461421432</v>
      </c>
      <c r="BC80" s="303">
        <f t="shared" si="78"/>
        <v>1198.7738547147203</v>
      </c>
      <c r="BD80" s="305">
        <f t="shared" si="79"/>
        <v>1.0010228328558028</v>
      </c>
      <c r="BF80" s="330">
        <f t="shared" si="80"/>
        <v>94.253191767762146</v>
      </c>
      <c r="BG80" s="331">
        <f t="shared" si="55"/>
        <v>105.78485537643343</v>
      </c>
      <c r="BH80" s="331">
        <f t="shared" si="56"/>
        <v>115.96456192653631</v>
      </c>
      <c r="BI80" s="331">
        <f t="shared" si="57"/>
        <v>94.681267881804828</v>
      </c>
      <c r="BJ80" s="331">
        <f t="shared" si="58"/>
        <v>88.868323817204583</v>
      </c>
      <c r="BK80" s="331">
        <f t="shared" si="59"/>
        <v>102.59385186424764</v>
      </c>
      <c r="BL80" s="331">
        <f t="shared" si="60"/>
        <v>108.30374132646678</v>
      </c>
      <c r="BM80" s="331">
        <f t="shared" si="61"/>
        <v>77.196900125444117</v>
      </c>
      <c r="BN80" s="331">
        <f t="shared" si="62"/>
        <v>105.71167701909944</v>
      </c>
      <c r="BO80" s="331">
        <f t="shared" si="63"/>
        <v>105.3372196770565</v>
      </c>
      <c r="BP80" s="331">
        <f t="shared" si="64"/>
        <v>105.14895329074017</v>
      </c>
      <c r="BQ80" s="332">
        <f t="shared" si="65"/>
        <v>96.155455927203974</v>
      </c>
      <c r="BR80" s="304">
        <f t="shared" si="81"/>
        <v>1200</v>
      </c>
    </row>
    <row r="81" spans="1:70" x14ac:dyDescent="0.55000000000000004">
      <c r="A81" s="300"/>
      <c r="B81" s="106">
        <v>1999</v>
      </c>
      <c r="C81" s="278">
        <v>95.3</v>
      </c>
      <c r="D81" s="278">
        <v>108.1</v>
      </c>
      <c r="E81" s="278">
        <v>121.4</v>
      </c>
      <c r="F81" s="278">
        <v>86.9</v>
      </c>
      <c r="G81" s="278">
        <v>85.9</v>
      </c>
      <c r="H81" s="278">
        <v>105</v>
      </c>
      <c r="I81" s="278">
        <v>107.1</v>
      </c>
      <c r="J81" s="278">
        <v>81.3</v>
      </c>
      <c r="K81" s="278">
        <v>116.4</v>
      </c>
      <c r="L81" s="278">
        <v>107.2</v>
      </c>
      <c r="M81" s="278">
        <v>112.6</v>
      </c>
      <c r="N81" s="279">
        <v>97.6</v>
      </c>
      <c r="O81" s="278"/>
      <c r="P81" s="278"/>
      <c r="Q81" s="301">
        <v>100.62083333333332</v>
      </c>
      <c r="R81" s="278">
        <v>100.8</v>
      </c>
      <c r="S81" s="278">
        <v>101.5625</v>
      </c>
      <c r="T81" s="278">
        <v>101.72916666666664</v>
      </c>
      <c r="U81" s="278">
        <v>101.76249999999999</v>
      </c>
      <c r="V81" s="278">
        <v>102.06666666666665</v>
      </c>
      <c r="W81" s="278">
        <v>102.03333333333332</v>
      </c>
      <c r="X81" s="278">
        <v>102.34583333333335</v>
      </c>
      <c r="Y81" s="278">
        <v>102.98333333333335</v>
      </c>
      <c r="Z81" s="278">
        <v>103.81666666666671</v>
      </c>
      <c r="AA81" s="278">
        <v>104.72500000000001</v>
      </c>
      <c r="AB81" s="279">
        <v>105.57499999999999</v>
      </c>
      <c r="AD81" s="302">
        <f t="shared" si="48"/>
        <v>94.711996355956771</v>
      </c>
      <c r="AE81" s="303">
        <f t="shared" si="49"/>
        <v>107.24206349206349</v>
      </c>
      <c r="AF81" s="303">
        <f t="shared" si="50"/>
        <v>119.5323076923077</v>
      </c>
      <c r="AG81" s="303">
        <f t="shared" si="51"/>
        <v>85.422895760802803</v>
      </c>
      <c r="AH81" s="303">
        <f t="shared" si="52"/>
        <v>84.412234369242128</v>
      </c>
      <c r="AI81" s="303">
        <f t="shared" si="53"/>
        <v>102.87393860222079</v>
      </c>
      <c r="AJ81" s="303">
        <f t="shared" si="42"/>
        <v>104.96569748448221</v>
      </c>
      <c r="AK81" s="303">
        <f t="shared" si="43"/>
        <v>79.436550909905137</v>
      </c>
      <c r="AL81" s="303">
        <f t="shared" si="44"/>
        <v>113.02799805793818</v>
      </c>
      <c r="AM81" s="303">
        <f t="shared" si="45"/>
        <v>103.25895007224271</v>
      </c>
      <c r="AN81" s="303">
        <f t="shared" si="46"/>
        <v>107.51969443781331</v>
      </c>
      <c r="AO81" s="304">
        <f t="shared" si="47"/>
        <v>92.4461283447786</v>
      </c>
      <c r="AQ81" s="302">
        <f t="shared" si="66"/>
        <v>93.99298355340261</v>
      </c>
      <c r="AR81" s="303">
        <f t="shared" si="67"/>
        <v>106.31863294196852</v>
      </c>
      <c r="AS81" s="303">
        <f t="shared" si="68"/>
        <v>117.91150302599638</v>
      </c>
      <c r="AT81" s="303">
        <f t="shared" si="69"/>
        <v>93.764296009095347</v>
      </c>
      <c r="AU81" s="303">
        <f t="shared" si="70"/>
        <v>87.865536119978941</v>
      </c>
      <c r="AV81" s="303">
        <f t="shared" si="71"/>
        <v>103.50710405777713</v>
      </c>
      <c r="AW81" s="303">
        <f t="shared" si="72"/>
        <v>107.29799203805121</v>
      </c>
      <c r="AX81" s="303">
        <f t="shared" si="73"/>
        <v>76.602371098641953</v>
      </c>
      <c r="AY81" s="303">
        <f t="shared" si="74"/>
        <v>107.14243244977493</v>
      </c>
      <c r="AZ81" s="303">
        <f t="shared" si="75"/>
        <v>104.34142149159405</v>
      </c>
      <c r="BA81" s="303">
        <f t="shared" si="76"/>
        <v>104.71344422388037</v>
      </c>
      <c r="BB81" s="304">
        <f t="shared" si="77"/>
        <v>94.893280144088521</v>
      </c>
      <c r="BC81" s="303">
        <f t="shared" si="78"/>
        <v>1198.3509971542499</v>
      </c>
      <c r="BD81" s="305">
        <f t="shared" si="79"/>
        <v>1.0013760599771404</v>
      </c>
      <c r="BF81" s="330">
        <f t="shared" si="80"/>
        <v>94.122323536202458</v>
      </c>
      <c r="BG81" s="331">
        <f t="shared" si="55"/>
        <v>106.46493375758425</v>
      </c>
      <c r="BH81" s="331">
        <f t="shared" si="56"/>
        <v>118.07375632615492</v>
      </c>
      <c r="BI81" s="331">
        <f t="shared" si="57"/>
        <v>93.893321304118203</v>
      </c>
      <c r="BJ81" s="331">
        <f t="shared" si="58"/>
        <v>87.986444367603625</v>
      </c>
      <c r="BK81" s="331">
        <f t="shared" si="59"/>
        <v>103.64953604102074</v>
      </c>
      <c r="BL81" s="331">
        <f t="shared" si="60"/>
        <v>107.4456405105223</v>
      </c>
      <c r="BM81" s="331">
        <f t="shared" si="61"/>
        <v>76.707780555664854</v>
      </c>
      <c r="BN81" s="331">
        <f t="shared" si="62"/>
        <v>107.28986686292254</v>
      </c>
      <c r="BO81" s="331">
        <f t="shared" si="63"/>
        <v>104.48500154566656</v>
      </c>
      <c r="BP81" s="331">
        <f t="shared" si="64"/>
        <v>104.85753620354538</v>
      </c>
      <c r="BQ81" s="332">
        <f t="shared" si="65"/>
        <v>95.023858988994377</v>
      </c>
      <c r="BR81" s="304">
        <f t="shared" si="81"/>
        <v>1200.0000000000002</v>
      </c>
    </row>
    <row r="82" spans="1:70" x14ac:dyDescent="0.55000000000000004">
      <c r="A82" s="300"/>
      <c r="B82" s="106">
        <v>2000</v>
      </c>
      <c r="C82" s="278">
        <v>94.5</v>
      </c>
      <c r="D82" s="278">
        <v>116.4</v>
      </c>
      <c r="E82" s="278">
        <v>128.4</v>
      </c>
      <c r="F82" s="278">
        <v>99.9</v>
      </c>
      <c r="G82" s="278">
        <v>94.7</v>
      </c>
      <c r="H82" s="278">
        <v>116.6</v>
      </c>
      <c r="I82" s="278">
        <v>112.6</v>
      </c>
      <c r="J82" s="278">
        <v>88</v>
      </c>
      <c r="K82" s="278">
        <v>105.4</v>
      </c>
      <c r="L82" s="278">
        <v>109.5</v>
      </c>
      <c r="M82" s="278">
        <v>110.9</v>
      </c>
      <c r="N82" s="279">
        <v>102.5</v>
      </c>
      <c r="O82" s="278"/>
      <c r="P82" s="278"/>
      <c r="Q82" s="301">
        <v>106.28749999999998</v>
      </c>
      <c r="R82" s="278">
        <v>106.79583333333333</v>
      </c>
      <c r="S82" s="278">
        <v>106.61666666666667</v>
      </c>
      <c r="T82" s="278">
        <v>106.25416666666668</v>
      </c>
      <c r="U82" s="278">
        <v>106.27916666666668</v>
      </c>
      <c r="V82" s="278">
        <v>106.41250000000001</v>
      </c>
      <c r="W82" s="278">
        <v>106.61666666666667</v>
      </c>
      <c r="X82" s="278">
        <v>106.53750000000001</v>
      </c>
      <c r="Y82" s="278">
        <v>106.15833333333332</v>
      </c>
      <c r="Z82" s="278">
        <v>105.70416666666665</v>
      </c>
      <c r="AA82" s="278">
        <v>105.50833333333333</v>
      </c>
      <c r="AB82" s="279">
        <v>105.21249999999999</v>
      </c>
      <c r="AD82" s="302">
        <f t="shared" si="48"/>
        <v>88.909796542396819</v>
      </c>
      <c r="AE82" s="303">
        <f t="shared" si="49"/>
        <v>108.99301626936133</v>
      </c>
      <c r="AF82" s="303">
        <f t="shared" si="50"/>
        <v>120.43145224323901</v>
      </c>
      <c r="AG82" s="303">
        <f t="shared" si="51"/>
        <v>94.01984235912316</v>
      </c>
      <c r="AH82" s="303">
        <f t="shared" si="52"/>
        <v>89.104951581918684</v>
      </c>
      <c r="AI82" s="303">
        <f t="shared" si="53"/>
        <v>109.5735933278515</v>
      </c>
      <c r="AJ82" s="303">
        <f t="shared" si="42"/>
        <v>105.61200562763796</v>
      </c>
      <c r="AK82" s="303">
        <f t="shared" si="43"/>
        <v>82.600023465915754</v>
      </c>
      <c r="AL82" s="303">
        <f t="shared" si="44"/>
        <v>99.28565821493055</v>
      </c>
      <c r="AM82" s="303">
        <f t="shared" si="45"/>
        <v>103.59099688596321</v>
      </c>
      <c r="AN82" s="303">
        <f t="shared" si="46"/>
        <v>105.11018087038939</v>
      </c>
      <c r="AO82" s="304">
        <f t="shared" si="47"/>
        <v>97.421884281810634</v>
      </c>
      <c r="AQ82" s="302">
        <f t="shared" si="66"/>
        <v>92.914618603757205</v>
      </c>
      <c r="AR82" s="303">
        <f t="shared" si="67"/>
        <v>107.56463034456463</v>
      </c>
      <c r="AS82" s="303">
        <f t="shared" si="68"/>
        <v>119.2211369777371</v>
      </c>
      <c r="AT82" s="303">
        <f t="shared" si="69"/>
        <v>93.561272791105182</v>
      </c>
      <c r="AU82" s="303">
        <f t="shared" si="70"/>
        <v>87.964183452684978</v>
      </c>
      <c r="AV82" s="303">
        <f t="shared" si="71"/>
        <v>104.30223652016622</v>
      </c>
      <c r="AW82" s="303">
        <f t="shared" si="72"/>
        <v>106.67356165208152</v>
      </c>
      <c r="AX82" s="303">
        <f t="shared" si="73"/>
        <v>77.322876782858216</v>
      </c>
      <c r="AY82" s="303">
        <f t="shared" si="74"/>
        <v>105.93407700362167</v>
      </c>
      <c r="AZ82" s="303">
        <f t="shared" si="75"/>
        <v>104.62394629245351</v>
      </c>
      <c r="BA82" s="303">
        <f t="shared" si="76"/>
        <v>104.76312838000483</v>
      </c>
      <c r="BB82" s="304">
        <f t="shared" si="77"/>
        <v>95.059530593974301</v>
      </c>
      <c r="BC82" s="303">
        <f t="shared" si="78"/>
        <v>1199.9051993950093</v>
      </c>
      <c r="BD82" s="305">
        <f t="shared" si="79"/>
        <v>1.0000790067457317</v>
      </c>
      <c r="BF82" s="330">
        <f t="shared" si="80"/>
        <v>92.921959485403988</v>
      </c>
      <c r="BG82" s="331">
        <f t="shared" si="55"/>
        <v>107.57312867596399</v>
      </c>
      <c r="BH82" s="331">
        <f t="shared" si="56"/>
        <v>119.23055625179215</v>
      </c>
      <c r="BI82" s="331">
        <f t="shared" si="57"/>
        <v>93.568664762794924</v>
      </c>
      <c r="BJ82" s="331">
        <f t="shared" si="58"/>
        <v>87.971133216560517</v>
      </c>
      <c r="BK82" s="331">
        <f t="shared" si="59"/>
        <v>104.31047710044622</v>
      </c>
      <c r="BL82" s="331">
        <f t="shared" si="60"/>
        <v>106.68198958304326</v>
      </c>
      <c r="BM82" s="331">
        <f t="shared" si="61"/>
        <v>77.328985811723442</v>
      </c>
      <c r="BN82" s="331">
        <f t="shared" si="62"/>
        <v>105.94244651030782</v>
      </c>
      <c r="BO82" s="331">
        <f t="shared" si="63"/>
        <v>104.63221228997568</v>
      </c>
      <c r="BP82" s="331">
        <f t="shared" si="64"/>
        <v>104.77140537385081</v>
      </c>
      <c r="BQ82" s="332">
        <f t="shared" si="65"/>
        <v>95.06704093813731</v>
      </c>
      <c r="BR82" s="304">
        <f t="shared" si="81"/>
        <v>1200</v>
      </c>
    </row>
    <row r="83" spans="1:70" x14ac:dyDescent="0.55000000000000004">
      <c r="A83" s="300"/>
      <c r="B83" s="106">
        <v>2001</v>
      </c>
      <c r="C83" s="278">
        <v>94.5</v>
      </c>
      <c r="D83" s="278">
        <v>114.5</v>
      </c>
      <c r="E83" s="278">
        <v>121.2</v>
      </c>
      <c r="F83" s="278">
        <v>96.2</v>
      </c>
      <c r="G83" s="278">
        <v>93.7</v>
      </c>
      <c r="H83" s="278">
        <v>110.5</v>
      </c>
      <c r="I83" s="278">
        <v>115.5</v>
      </c>
      <c r="J83" s="278">
        <v>92.6</v>
      </c>
      <c r="K83" s="278">
        <v>108</v>
      </c>
      <c r="L83" s="278">
        <v>114.5</v>
      </c>
      <c r="M83" s="278">
        <v>108.8</v>
      </c>
      <c r="N83" s="279">
        <v>94.5</v>
      </c>
      <c r="O83" s="278"/>
      <c r="P83" s="278"/>
      <c r="Q83" s="301">
        <v>105.07916666666667</v>
      </c>
      <c r="R83" s="278">
        <v>105.39166666666667</v>
      </c>
      <c r="S83" s="278">
        <v>105.69166666666666</v>
      </c>
      <c r="T83" s="278">
        <v>106.00833333333334</v>
      </c>
      <c r="U83" s="278">
        <v>106.12916666666668</v>
      </c>
      <c r="V83" s="278">
        <v>105.70833333333333</v>
      </c>
      <c r="W83" s="278">
        <v>105.67916666666667</v>
      </c>
      <c r="X83" s="278">
        <v>106.04583333333333</v>
      </c>
      <c r="Y83" s="278">
        <v>106.18749999999999</v>
      </c>
      <c r="Z83" s="278">
        <v>106.52916666666664</v>
      </c>
      <c r="AA83" s="278">
        <v>107.25833333333333</v>
      </c>
      <c r="AB83" s="279">
        <v>107.64999999999999</v>
      </c>
      <c r="AD83" s="302">
        <f t="shared" si="48"/>
        <v>89.932193980728812</v>
      </c>
      <c r="AE83" s="303">
        <f t="shared" si="49"/>
        <v>108.64236577844548</v>
      </c>
      <c r="AF83" s="303">
        <f t="shared" si="50"/>
        <v>114.67318457778129</v>
      </c>
      <c r="AG83" s="303">
        <f t="shared" si="51"/>
        <v>90.747582737206187</v>
      </c>
      <c r="AH83" s="303">
        <f t="shared" si="52"/>
        <v>88.288641985002542</v>
      </c>
      <c r="AI83" s="303">
        <f t="shared" si="53"/>
        <v>104.53291288923927</v>
      </c>
      <c r="AJ83" s="303">
        <f t="shared" si="42"/>
        <v>109.29306470054803</v>
      </c>
      <c r="AK83" s="303">
        <f t="shared" si="43"/>
        <v>87.320733959372916</v>
      </c>
      <c r="AL83" s="303">
        <f t="shared" si="44"/>
        <v>101.70688640376693</v>
      </c>
      <c r="AM83" s="303">
        <f t="shared" si="45"/>
        <v>107.48230140415383</v>
      </c>
      <c r="AN83" s="303">
        <f t="shared" si="46"/>
        <v>101.43733975604073</v>
      </c>
      <c r="AO83" s="304">
        <f t="shared" si="47"/>
        <v>87.784486762656769</v>
      </c>
      <c r="AQ83" s="302">
        <f t="shared" si="66"/>
        <v>92.618606758951756</v>
      </c>
      <c r="AR83" s="303">
        <f t="shared" si="67"/>
        <v>107.59692848184315</v>
      </c>
      <c r="AS83" s="303">
        <f t="shared" si="68"/>
        <v>118.41428371861672</v>
      </c>
      <c r="AT83" s="303">
        <f t="shared" si="69"/>
        <v>93.099249508635893</v>
      </c>
      <c r="AU83" s="303">
        <f t="shared" si="70"/>
        <v>87.959716558651039</v>
      </c>
      <c r="AV83" s="303">
        <f t="shared" si="71"/>
        <v>104.71772977561849</v>
      </c>
      <c r="AW83" s="303">
        <f t="shared" si="72"/>
        <v>107.00654537611888</v>
      </c>
      <c r="AX83" s="303">
        <f t="shared" si="73"/>
        <v>78.300961310725882</v>
      </c>
      <c r="AY83" s="303">
        <f t="shared" si="74"/>
        <v>104.79681225120487</v>
      </c>
      <c r="AZ83" s="303">
        <f t="shared" si="75"/>
        <v>105.28487608217355</v>
      </c>
      <c r="BA83" s="303">
        <f t="shared" si="76"/>
        <v>103.94896445814597</v>
      </c>
      <c r="BB83" s="304">
        <f t="shared" si="77"/>
        <v>94.546308653656723</v>
      </c>
      <c r="BC83" s="303">
        <f t="shared" si="78"/>
        <v>1198.2909829343432</v>
      </c>
      <c r="BD83" s="305">
        <f t="shared" si="79"/>
        <v>1.0014262120720225</v>
      </c>
      <c r="BF83" s="330">
        <f t="shared" si="80"/>
        <v>92.750700534005276</v>
      </c>
      <c r="BG83" s="331">
        <f t="shared" si="55"/>
        <v>107.7503845201565</v>
      </c>
      <c r="BH83" s="331">
        <f t="shared" si="56"/>
        <v>118.58316759955611</v>
      </c>
      <c r="BI83" s="331">
        <f t="shared" si="57"/>
        <v>93.232028782181345</v>
      </c>
      <c r="BJ83" s="331">
        <f t="shared" si="58"/>
        <v>88.085165768258662</v>
      </c>
      <c r="BK83" s="331">
        <f t="shared" si="59"/>
        <v>104.86707946597927</v>
      </c>
      <c r="BL83" s="331">
        <f t="shared" si="60"/>
        <v>107.15915940291973</v>
      </c>
      <c r="BM83" s="331">
        <f t="shared" si="61"/>
        <v>78.412635086998208</v>
      </c>
      <c r="BN83" s="331">
        <f t="shared" si="62"/>
        <v>104.94627472994702</v>
      </c>
      <c r="BO83" s="331">
        <f t="shared" si="63"/>
        <v>105.43503464344334</v>
      </c>
      <c r="BP83" s="331">
        <f t="shared" si="64"/>
        <v>104.09721772613041</v>
      </c>
      <c r="BQ83" s="332">
        <f t="shared" si="65"/>
        <v>94.681151740423743</v>
      </c>
      <c r="BR83" s="304">
        <f t="shared" si="81"/>
        <v>1199.9999999999995</v>
      </c>
    </row>
    <row r="84" spans="1:70" x14ac:dyDescent="0.55000000000000004">
      <c r="A84" s="300"/>
      <c r="B84" s="106">
        <v>2002</v>
      </c>
      <c r="C84" s="278">
        <v>101.8</v>
      </c>
      <c r="D84" s="278">
        <v>116</v>
      </c>
      <c r="E84" s="278">
        <v>123.1</v>
      </c>
      <c r="F84" s="278">
        <v>102.5</v>
      </c>
      <c r="G84" s="278">
        <v>104.9</v>
      </c>
      <c r="H84" s="278">
        <v>108.7</v>
      </c>
      <c r="I84" s="278">
        <v>120.4</v>
      </c>
      <c r="J84" s="278">
        <v>92.6</v>
      </c>
      <c r="K84" s="278">
        <v>119.2</v>
      </c>
      <c r="L84" s="278">
        <v>121.3</v>
      </c>
      <c r="M84" s="278">
        <v>121.6</v>
      </c>
      <c r="N84" s="279">
        <v>110.3</v>
      </c>
      <c r="O84" s="278"/>
      <c r="P84" s="278"/>
      <c r="Q84" s="301">
        <v>107.77916666666668</v>
      </c>
      <c r="R84" s="278">
        <v>107.98333333333333</v>
      </c>
      <c r="S84" s="278">
        <v>108.44999999999999</v>
      </c>
      <c r="T84" s="278">
        <v>109.2</v>
      </c>
      <c r="U84" s="278">
        <v>110.01666666666667</v>
      </c>
      <c r="V84" s="278">
        <v>111.20833333333333</v>
      </c>
      <c r="W84" s="278">
        <v>112.29583333333333</v>
      </c>
      <c r="X84" s="278">
        <v>112.77083333333333</v>
      </c>
      <c r="Y84" s="278">
        <v>112.74166666666666</v>
      </c>
      <c r="Z84" s="278">
        <v>112.60416666666667</v>
      </c>
      <c r="AA84" s="278">
        <v>112.39166666666669</v>
      </c>
      <c r="AB84" s="279">
        <v>112.39583333333333</v>
      </c>
      <c r="AD84" s="302">
        <f t="shared" si="48"/>
        <v>94.452391077434555</v>
      </c>
      <c r="AE84" s="303">
        <f t="shared" si="49"/>
        <v>107.42398518289859</v>
      </c>
      <c r="AF84" s="303">
        <f t="shared" si="50"/>
        <v>113.50852927616413</v>
      </c>
      <c r="AG84" s="303">
        <f t="shared" si="51"/>
        <v>93.864468864468861</v>
      </c>
      <c r="AH84" s="303">
        <f t="shared" si="52"/>
        <v>95.349189516739898</v>
      </c>
      <c r="AI84" s="303">
        <f t="shared" si="53"/>
        <v>97.744473585612596</v>
      </c>
      <c r="AJ84" s="303">
        <f t="shared" si="42"/>
        <v>107.21680086082151</v>
      </c>
      <c r="AK84" s="303">
        <f t="shared" si="43"/>
        <v>82.113430629964896</v>
      </c>
      <c r="AL84" s="303">
        <f t="shared" si="44"/>
        <v>105.72843521324562</v>
      </c>
      <c r="AM84" s="303">
        <f t="shared" si="45"/>
        <v>107.72247918593894</v>
      </c>
      <c r="AN84" s="303">
        <f t="shared" si="46"/>
        <v>108.19307481278264</v>
      </c>
      <c r="AO84" s="304">
        <f t="shared" si="47"/>
        <v>98.135310472659881</v>
      </c>
      <c r="AQ84" s="302">
        <f t="shared" si="66"/>
        <v>93.150667039211228</v>
      </c>
      <c r="AR84" s="303">
        <f t="shared" si="67"/>
        <v>108.13868761847738</v>
      </c>
      <c r="AS84" s="303">
        <f t="shared" si="68"/>
        <v>117.45186519542389</v>
      </c>
      <c r="AT84" s="303">
        <f t="shared" si="69"/>
        <v>93.165934722360518</v>
      </c>
      <c r="AU84" s="303">
        <f t="shared" si="70"/>
        <v>89.55225430874394</v>
      </c>
      <c r="AV84" s="303">
        <f t="shared" si="71"/>
        <v>103.33490694515415</v>
      </c>
      <c r="AW84" s="303">
        <f t="shared" si="72"/>
        <v>107.44282409452642</v>
      </c>
      <c r="AX84" s="303">
        <f t="shared" si="73"/>
        <v>78.723002384819409</v>
      </c>
      <c r="AY84" s="303">
        <f t="shared" si="74"/>
        <v>104.5857398117966</v>
      </c>
      <c r="AZ84" s="303">
        <f t="shared" si="75"/>
        <v>106.09966270678103</v>
      </c>
      <c r="BA84" s="303">
        <f t="shared" si="76"/>
        <v>104.14935403986931</v>
      </c>
      <c r="BB84" s="304">
        <f t="shared" si="77"/>
        <v>94.585424077402081</v>
      </c>
      <c r="BC84" s="303">
        <f t="shared" si="78"/>
        <v>1200.3803229445662</v>
      </c>
      <c r="BD84" s="305">
        <f t="shared" si="79"/>
        <v>0.99968316462932916</v>
      </c>
      <c r="BF84" s="330">
        <f t="shared" si="80"/>
        <v>93.121153613091622</v>
      </c>
      <c r="BG84" s="331">
        <f t="shared" si="55"/>
        <v>108.10442545730191</v>
      </c>
      <c r="BH84" s="331">
        <f t="shared" si="56"/>
        <v>117.41465229017872</v>
      </c>
      <c r="BI84" s="331">
        <f t="shared" si="57"/>
        <v>93.136416458898864</v>
      </c>
      <c r="BJ84" s="331">
        <f t="shared" si="58"/>
        <v>89.52388098705562</v>
      </c>
      <c r="BK84" s="331">
        <f t="shared" si="59"/>
        <v>103.30216679160894</v>
      </c>
      <c r="BL84" s="331">
        <f t="shared" si="60"/>
        <v>107.40878240752851</v>
      </c>
      <c r="BM84" s="331">
        <f t="shared" si="61"/>
        <v>78.698060153178488</v>
      </c>
      <c r="BN84" s="331">
        <f t="shared" si="62"/>
        <v>104.55260335015645</v>
      </c>
      <c r="BO84" s="331">
        <f t="shared" si="63"/>
        <v>106.06604658081928</v>
      </c>
      <c r="BP84" s="331">
        <f t="shared" si="64"/>
        <v>104.11635584067696</v>
      </c>
      <c r="BQ84" s="332">
        <f t="shared" si="65"/>
        <v>94.555456069504459</v>
      </c>
      <c r="BR84" s="304">
        <f t="shared" si="81"/>
        <v>1200</v>
      </c>
    </row>
    <row r="85" spans="1:70" x14ac:dyDescent="0.55000000000000004">
      <c r="A85" s="300"/>
      <c r="B85" s="106">
        <v>2003</v>
      </c>
      <c r="C85" s="278">
        <v>112.1</v>
      </c>
      <c r="D85" s="278">
        <v>117.1</v>
      </c>
      <c r="E85" s="278">
        <v>121.3</v>
      </c>
      <c r="F85" s="278">
        <v>101</v>
      </c>
      <c r="G85" s="278">
        <v>101.3</v>
      </c>
      <c r="H85" s="278">
        <v>112.4</v>
      </c>
      <c r="I85" s="278">
        <v>118.2</v>
      </c>
      <c r="J85" s="278">
        <v>88.3</v>
      </c>
      <c r="K85" s="278">
        <v>120.6</v>
      </c>
      <c r="L85" s="278">
        <v>124</v>
      </c>
      <c r="M85" s="278">
        <v>114.1</v>
      </c>
      <c r="N85" s="279">
        <v>107.9</v>
      </c>
      <c r="O85" s="278"/>
      <c r="P85" s="278"/>
      <c r="Q85" s="301">
        <v>112.45833333333333</v>
      </c>
      <c r="R85" s="278">
        <v>112.18750000000001</v>
      </c>
      <c r="S85" s="278">
        <v>112.06666666666665</v>
      </c>
      <c r="T85" s="278">
        <v>112.2375</v>
      </c>
      <c r="U85" s="278">
        <v>112.03749999999998</v>
      </c>
      <c r="V85" s="278">
        <v>111.625</v>
      </c>
      <c r="W85" s="278">
        <v>111.425</v>
      </c>
      <c r="X85" s="278">
        <v>111.48750000000001</v>
      </c>
      <c r="Y85" s="278">
        <v>112.22500000000001</v>
      </c>
      <c r="Z85" s="278">
        <v>113.30416666666666</v>
      </c>
      <c r="AA85" s="278">
        <v>113.70833333333333</v>
      </c>
      <c r="AB85" s="279">
        <v>114.10000000000001</v>
      </c>
      <c r="AD85" s="302">
        <f t="shared" si="48"/>
        <v>99.681363467951087</v>
      </c>
      <c r="AE85" s="303">
        <f t="shared" si="49"/>
        <v>104.37883008356543</v>
      </c>
      <c r="AF85" s="303">
        <f t="shared" si="50"/>
        <v>108.23914336704344</v>
      </c>
      <c r="AG85" s="303">
        <f t="shared" si="51"/>
        <v>89.987749192560415</v>
      </c>
      <c r="AH85" s="303">
        <f t="shared" si="52"/>
        <v>90.416155305143377</v>
      </c>
      <c r="AI85" s="303">
        <f t="shared" si="53"/>
        <v>100.69428891377382</v>
      </c>
      <c r="AJ85" s="303">
        <f t="shared" si="42"/>
        <v>106.08032308727844</v>
      </c>
      <c r="AK85" s="303">
        <f t="shared" si="43"/>
        <v>79.201704226931255</v>
      </c>
      <c r="AL85" s="303">
        <f t="shared" si="44"/>
        <v>107.46268656716416</v>
      </c>
      <c r="AM85" s="303">
        <f t="shared" si="45"/>
        <v>109.43992939359394</v>
      </c>
      <c r="AN85" s="303">
        <f t="shared" si="46"/>
        <v>100.34444851593992</v>
      </c>
      <c r="AO85" s="304">
        <f t="shared" si="47"/>
        <v>94.566170026292724</v>
      </c>
      <c r="AQ85" s="302">
        <f t="shared" si="66"/>
        <v>94.771584644502013</v>
      </c>
      <c r="AR85" s="303">
        <f t="shared" si="67"/>
        <v>107.53408921571517</v>
      </c>
      <c r="AS85" s="303">
        <f t="shared" si="68"/>
        <v>115.44121757576377</v>
      </c>
      <c r="AT85" s="303">
        <f t="shared" si="69"/>
        <v>91.656671412667691</v>
      </c>
      <c r="AU85" s="303">
        <f t="shared" si="70"/>
        <v>89.94128270432418</v>
      </c>
      <c r="AV85" s="303">
        <f t="shared" si="71"/>
        <v>102.90050833396768</v>
      </c>
      <c r="AW85" s="303">
        <f t="shared" si="72"/>
        <v>108.06815284225252</v>
      </c>
      <c r="AX85" s="303">
        <f t="shared" si="73"/>
        <v>78.784047958124319</v>
      </c>
      <c r="AY85" s="303">
        <f t="shared" si="74"/>
        <v>105.32548389996279</v>
      </c>
      <c r="AZ85" s="303">
        <f t="shared" si="75"/>
        <v>107.32485459503712</v>
      </c>
      <c r="BA85" s="303">
        <f t="shared" si="76"/>
        <v>103.62916082780124</v>
      </c>
      <c r="BB85" s="304">
        <f t="shared" si="77"/>
        <v>94.519949874888212</v>
      </c>
      <c r="BC85" s="303">
        <f t="shared" si="78"/>
        <v>1199.8970038850068</v>
      </c>
      <c r="BD85" s="305">
        <f t="shared" si="79"/>
        <v>1.0000858374632653</v>
      </c>
      <c r="BF85" s="330">
        <f t="shared" si="80"/>
        <v>94.779719596917531</v>
      </c>
      <c r="BG85" s="331">
        <f t="shared" si="55"/>
        <v>107.54331966914799</v>
      </c>
      <c r="BH85" s="331">
        <f t="shared" si="56"/>
        <v>115.45112675703673</v>
      </c>
      <c r="BI85" s="331">
        <f t="shared" si="57"/>
        <v>91.664538988833101</v>
      </c>
      <c r="BJ85" s="331">
        <f t="shared" si="58"/>
        <v>89.949003035874341</v>
      </c>
      <c r="BK85" s="331">
        <f t="shared" si="59"/>
        <v>102.90934105257178</v>
      </c>
      <c r="BL85" s="331">
        <f t="shared" si="60"/>
        <v>108.07742913835226</v>
      </c>
      <c r="BM85" s="331">
        <f t="shared" si="61"/>
        <v>78.790810580946811</v>
      </c>
      <c r="BN85" s="331">
        <f t="shared" si="62"/>
        <v>105.33452477231795</v>
      </c>
      <c r="BO85" s="331">
        <f t="shared" si="63"/>
        <v>107.33406708830088</v>
      </c>
      <c r="BP85" s="331">
        <f t="shared" si="64"/>
        <v>103.63805609208701</v>
      </c>
      <c r="BQ85" s="332">
        <f t="shared" si="65"/>
        <v>94.52806322761343</v>
      </c>
      <c r="BR85" s="304">
        <f t="shared" si="81"/>
        <v>1199.9999999999998</v>
      </c>
    </row>
    <row r="86" spans="1:70" x14ac:dyDescent="0.55000000000000004">
      <c r="A86" s="300"/>
      <c r="B86" s="106">
        <v>2004</v>
      </c>
      <c r="C86" s="278">
        <v>109.7</v>
      </c>
      <c r="D86" s="278">
        <v>121</v>
      </c>
      <c r="E86" s="278">
        <v>135.1</v>
      </c>
      <c r="F86" s="278">
        <v>113.1</v>
      </c>
      <c r="G86" s="278">
        <v>98.9</v>
      </c>
      <c r="H86" s="278">
        <v>124.2</v>
      </c>
      <c r="I86" s="278">
        <v>122.6</v>
      </c>
      <c r="J86" s="278">
        <v>92.8</v>
      </c>
      <c r="K86" s="278">
        <v>128.5</v>
      </c>
      <c r="L86" s="278">
        <v>119.2</v>
      </c>
      <c r="M86" s="278">
        <v>122.3</v>
      </c>
      <c r="N86" s="279">
        <v>105.4</v>
      </c>
      <c r="O86" s="278"/>
      <c r="P86" s="278"/>
      <c r="Q86" s="301">
        <v>114.77499999999999</v>
      </c>
      <c r="R86" s="278">
        <v>115.14583333333336</v>
      </c>
      <c r="S86" s="278">
        <v>115.66249999999998</v>
      </c>
      <c r="T86" s="278">
        <v>115.79166666666664</v>
      </c>
      <c r="U86" s="278">
        <v>115.93333333333335</v>
      </c>
      <c r="V86" s="278">
        <v>116.17083333333335</v>
      </c>
      <c r="W86" s="278">
        <v>116.22083333333335</v>
      </c>
      <c r="X86" s="278">
        <v>116.64166666666669</v>
      </c>
      <c r="Y86" s="278">
        <v>117.07916666666667</v>
      </c>
      <c r="Z86" s="278">
        <v>117.40416666666668</v>
      </c>
      <c r="AA86" s="278">
        <v>117.72083333333335</v>
      </c>
      <c r="AB86" s="279">
        <v>117.91249999999998</v>
      </c>
      <c r="AD86" s="302">
        <f t="shared" si="48"/>
        <v>95.578305380091493</v>
      </c>
      <c r="AE86" s="303">
        <f t="shared" si="49"/>
        <v>105.08413244074542</v>
      </c>
      <c r="AF86" s="303">
        <f t="shared" si="50"/>
        <v>116.80536042364639</v>
      </c>
      <c r="AG86" s="303">
        <f t="shared" si="51"/>
        <v>97.675422813961873</v>
      </c>
      <c r="AH86" s="303">
        <f t="shared" si="52"/>
        <v>85.30764807360552</v>
      </c>
      <c r="AI86" s="303">
        <f t="shared" si="53"/>
        <v>106.91151680355797</v>
      </c>
      <c r="AJ86" s="303">
        <f t="shared" si="42"/>
        <v>105.48883232352202</v>
      </c>
      <c r="AK86" s="303">
        <f t="shared" si="43"/>
        <v>79.559905694077287</v>
      </c>
      <c r="AL86" s="303">
        <f t="shared" si="44"/>
        <v>109.75479554432542</v>
      </c>
      <c r="AM86" s="303">
        <f t="shared" si="45"/>
        <v>101.5296163537637</v>
      </c>
      <c r="AN86" s="303">
        <f t="shared" si="46"/>
        <v>103.88985240505433</v>
      </c>
      <c r="AO86" s="304">
        <f t="shared" si="47"/>
        <v>89.388317608396079</v>
      </c>
      <c r="AQ86" s="302">
        <f t="shared" si="66"/>
        <v>95.130062013651184</v>
      </c>
      <c r="AR86" s="303">
        <f t="shared" si="67"/>
        <v>106.42180196407335</v>
      </c>
      <c r="AS86" s="303">
        <f t="shared" si="68"/>
        <v>115.71124357019366</v>
      </c>
      <c r="AT86" s="303">
        <f t="shared" si="69"/>
        <v>92.340096025255093</v>
      </c>
      <c r="AU86" s="303">
        <f t="shared" si="70"/>
        <v>89.4063365830322</v>
      </c>
      <c r="AV86" s="303">
        <f t="shared" si="71"/>
        <v>104.41644019406587</v>
      </c>
      <c r="AW86" s="303">
        <f t="shared" si="72"/>
        <v>107.69780421958559</v>
      </c>
      <c r="AX86" s="303">
        <f t="shared" si="73"/>
        <v>79.626797139414265</v>
      </c>
      <c r="AY86" s="303">
        <f t="shared" si="74"/>
        <v>105.77705145052485</v>
      </c>
      <c r="AZ86" s="303">
        <f t="shared" si="75"/>
        <v>106.30371008096022</v>
      </c>
      <c r="BA86" s="303">
        <f t="shared" si="76"/>
        <v>103.42232307150235</v>
      </c>
      <c r="BB86" s="304">
        <f t="shared" si="77"/>
        <v>94.134927002506615</v>
      </c>
      <c r="BC86" s="303">
        <f t="shared" si="78"/>
        <v>1200.3885933147653</v>
      </c>
      <c r="BD86" s="305">
        <f t="shared" si="79"/>
        <v>0.9996762770681682</v>
      </c>
      <c r="BF86" s="330">
        <f t="shared" si="80"/>
        <v>95.099266231070786</v>
      </c>
      <c r="BG86" s="331">
        <f t="shared" si="55"/>
        <v>106.38735078633071</v>
      </c>
      <c r="BH86" s="331">
        <f t="shared" si="56"/>
        <v>115.67378518717921</v>
      </c>
      <c r="BI86" s="331">
        <f t="shared" si="57"/>
        <v>92.310203418644164</v>
      </c>
      <c r="BJ86" s="331">
        <f t="shared" si="58"/>
        <v>89.377393701629202</v>
      </c>
      <c r="BK86" s="331">
        <f t="shared" si="59"/>
        <v>104.3826381979148</v>
      </c>
      <c r="BL86" s="331">
        <f t="shared" si="60"/>
        <v>107.66293997065178</v>
      </c>
      <c r="BM86" s="331">
        <f t="shared" si="61"/>
        <v>79.601020119191915</v>
      </c>
      <c r="BN86" s="331">
        <f t="shared" si="62"/>
        <v>105.74280899330877</v>
      </c>
      <c r="BO86" s="331">
        <f t="shared" si="63"/>
        <v>106.26929713226821</v>
      </c>
      <c r="BP86" s="331">
        <f t="shared" si="64"/>
        <v>103.38884289386078</v>
      </c>
      <c r="BQ86" s="332">
        <f t="shared" si="65"/>
        <v>94.104453367949588</v>
      </c>
      <c r="BR86" s="304">
        <f t="shared" si="81"/>
        <v>1200</v>
      </c>
    </row>
    <row r="87" spans="1:70" x14ac:dyDescent="0.55000000000000004">
      <c r="A87" s="300"/>
      <c r="B87" s="106">
        <v>2005</v>
      </c>
      <c r="C87" s="278">
        <v>113.4</v>
      </c>
      <c r="D87" s="278">
        <v>127.4</v>
      </c>
      <c r="E87" s="278">
        <v>139.19999999999999</v>
      </c>
      <c r="F87" s="278">
        <v>116.8</v>
      </c>
      <c r="G87" s="278">
        <v>102.8</v>
      </c>
      <c r="H87" s="278">
        <v>124.9</v>
      </c>
      <c r="I87" s="278">
        <v>121.6</v>
      </c>
      <c r="J87" s="278">
        <v>94.8</v>
      </c>
      <c r="K87" s="278">
        <v>131.5</v>
      </c>
      <c r="L87" s="278">
        <v>117.6</v>
      </c>
      <c r="M87" s="278">
        <v>130.9</v>
      </c>
      <c r="N87" s="279">
        <v>120.8</v>
      </c>
      <c r="O87" s="278"/>
      <c r="P87" s="278"/>
      <c r="Q87" s="301">
        <v>117.89999999999999</v>
      </c>
      <c r="R87" s="278">
        <v>117.94166666666666</v>
      </c>
      <c r="S87" s="278">
        <v>118.14999999999998</v>
      </c>
      <c r="T87" s="278">
        <v>118.20833333333331</v>
      </c>
      <c r="U87" s="278">
        <v>118.5</v>
      </c>
      <c r="V87" s="278">
        <v>119.50000000000001</v>
      </c>
      <c r="W87" s="278">
        <v>120.44583333333333</v>
      </c>
      <c r="X87" s="278">
        <v>121.15000000000002</v>
      </c>
      <c r="Y87" s="278">
        <v>122.125</v>
      </c>
      <c r="Z87" s="278">
        <v>123.03750000000001</v>
      </c>
      <c r="AA87" s="278">
        <v>123.74166666666667</v>
      </c>
      <c r="AB87" s="279">
        <v>124.69583333333334</v>
      </c>
      <c r="AD87" s="302">
        <f t="shared" si="48"/>
        <v>96.183206106870244</v>
      </c>
      <c r="AE87" s="303">
        <f t="shared" si="49"/>
        <v>108.01950116583056</v>
      </c>
      <c r="AF87" s="303">
        <f t="shared" si="50"/>
        <v>117.81633516716042</v>
      </c>
      <c r="AG87" s="303">
        <f t="shared" si="51"/>
        <v>98.808600634473052</v>
      </c>
      <c r="AH87" s="303">
        <f t="shared" si="52"/>
        <v>86.751054852320678</v>
      </c>
      <c r="AI87" s="303">
        <f t="shared" si="53"/>
        <v>104.51882845188283</v>
      </c>
      <c r="AJ87" s="303">
        <f t="shared" si="42"/>
        <v>100.95824540768672</v>
      </c>
      <c r="AK87" s="303">
        <f t="shared" si="43"/>
        <v>78.250103177878643</v>
      </c>
      <c r="AL87" s="303">
        <f t="shared" si="44"/>
        <v>107.6765609007165</v>
      </c>
      <c r="AM87" s="303">
        <f t="shared" si="45"/>
        <v>95.580615665955492</v>
      </c>
      <c r="AN87" s="303">
        <f t="shared" si="46"/>
        <v>105.78490134015759</v>
      </c>
      <c r="AO87" s="304">
        <f t="shared" si="47"/>
        <v>96.875730945300219</v>
      </c>
      <c r="AQ87" s="302">
        <f t="shared" si="66"/>
        <v>94.59415566433951</v>
      </c>
      <c r="AR87" s="303">
        <f t="shared" si="67"/>
        <v>107.34520072266969</v>
      </c>
      <c r="AS87" s="303">
        <f t="shared" si="68"/>
        <v>115.70314055280075</v>
      </c>
      <c r="AT87" s="303">
        <f t="shared" si="69"/>
        <v>92.577212779406267</v>
      </c>
      <c r="AU87" s="303">
        <f t="shared" si="70"/>
        <v>88.005561455276606</v>
      </c>
      <c r="AV87" s="303">
        <f t="shared" si="71"/>
        <v>103.93740919885971</v>
      </c>
      <c r="AW87" s="303">
        <f t="shared" si="72"/>
        <v>106.18474648139384</v>
      </c>
      <c r="AX87" s="303">
        <f t="shared" si="73"/>
        <v>80.202476581391863</v>
      </c>
      <c r="AY87" s="303">
        <f t="shared" si="74"/>
        <v>106.22314019911759</v>
      </c>
      <c r="AZ87" s="303">
        <f t="shared" si="75"/>
        <v>105.16657654342617</v>
      </c>
      <c r="BA87" s="303">
        <f t="shared" si="76"/>
        <v>104.59729179348791</v>
      </c>
      <c r="BB87" s="304">
        <f t="shared" si="77"/>
        <v>94.181929234264516</v>
      </c>
      <c r="BC87" s="303">
        <f t="shared" si="78"/>
        <v>1198.7188412064345</v>
      </c>
      <c r="BD87" s="305">
        <f t="shared" si="79"/>
        <v>1.0010687733849883</v>
      </c>
      <c r="BF87" s="330">
        <f t="shared" si="80"/>
        <v>94.695255380288998</v>
      </c>
      <c r="BG87" s="331">
        <f t="shared" si="55"/>
        <v>107.45992841620831</v>
      </c>
      <c r="BH87" s="331">
        <f t="shared" si="56"/>
        <v>115.82680098998314</v>
      </c>
      <c r="BI87" s="331">
        <f t="shared" si="57"/>
        <v>92.676156840481298</v>
      </c>
      <c r="BJ87" s="331">
        <f t="shared" si="58"/>
        <v>88.099619457090967</v>
      </c>
      <c r="BK87" s="331">
        <f t="shared" si="59"/>
        <v>104.0484947355161</v>
      </c>
      <c r="BL87" s="331">
        <f t="shared" si="60"/>
        <v>106.29823391232489</v>
      </c>
      <c r="BM87" s="331">
        <f t="shared" si="61"/>
        <v>80.288194853772211</v>
      </c>
      <c r="BN87" s="331">
        <f t="shared" si="62"/>
        <v>106.33666866423229</v>
      </c>
      <c r="BO87" s="331">
        <f t="shared" si="63"/>
        <v>105.27897578142613</v>
      </c>
      <c r="BP87" s="331">
        <f t="shared" si="64"/>
        <v>104.70908259509865</v>
      </c>
      <c r="BQ87" s="332">
        <f t="shared" si="65"/>
        <v>94.282588373576957</v>
      </c>
      <c r="BR87" s="304">
        <f t="shared" si="81"/>
        <v>1200</v>
      </c>
    </row>
    <row r="88" spans="1:70" x14ac:dyDescent="0.55000000000000004">
      <c r="A88" s="300"/>
      <c r="B88" s="106">
        <v>2006</v>
      </c>
      <c r="C88" s="278">
        <v>120.7</v>
      </c>
      <c r="D88" s="278">
        <v>137</v>
      </c>
      <c r="E88" s="278">
        <v>153</v>
      </c>
      <c r="F88" s="278">
        <v>124.9</v>
      </c>
      <c r="G88" s="278">
        <v>111.6</v>
      </c>
      <c r="H88" s="278">
        <v>139</v>
      </c>
      <c r="I88" s="278">
        <v>132.4</v>
      </c>
      <c r="J88" s="278">
        <v>111.4</v>
      </c>
      <c r="K88" s="278">
        <v>138.19999999999999</v>
      </c>
      <c r="L88" s="278">
        <v>141.19999999999999</v>
      </c>
      <c r="M88" s="278">
        <v>148.69999999999999</v>
      </c>
      <c r="N88" s="279">
        <v>138.19999999999999</v>
      </c>
      <c r="O88" s="278"/>
      <c r="P88" s="278"/>
      <c r="Q88" s="301">
        <v>125.73333333333333</v>
      </c>
      <c r="R88" s="278">
        <v>126.87500000000001</v>
      </c>
      <c r="S88" s="278">
        <v>127.84583333333335</v>
      </c>
      <c r="T88" s="278">
        <v>129.10833333333335</v>
      </c>
      <c r="U88" s="278">
        <v>130.83333333333334</v>
      </c>
      <c r="V88" s="278">
        <v>132.30000000000001</v>
      </c>
      <c r="W88" s="278">
        <v>133.4</v>
      </c>
      <c r="X88" s="278">
        <v>134.12916666666669</v>
      </c>
      <c r="Y88" s="278">
        <v>134.59166666666667</v>
      </c>
      <c r="Z88" s="278">
        <v>134.82916666666668</v>
      </c>
      <c r="AA88" s="278">
        <v>135.55833333333334</v>
      </c>
      <c r="AB88" s="279">
        <v>136.41249999999999</v>
      </c>
      <c r="AD88" s="302">
        <f t="shared" si="48"/>
        <v>95.996818663838809</v>
      </c>
      <c r="AE88" s="303">
        <f t="shared" si="49"/>
        <v>107.98029556650246</v>
      </c>
      <c r="AF88" s="303">
        <f t="shared" si="50"/>
        <v>119.67539028126323</v>
      </c>
      <c r="AG88" s="303">
        <f t="shared" si="51"/>
        <v>96.740463435099713</v>
      </c>
      <c r="AH88" s="303">
        <f t="shared" si="52"/>
        <v>85.299363057324825</v>
      </c>
      <c r="AI88" s="303">
        <f t="shared" si="53"/>
        <v>105.06424792139077</v>
      </c>
      <c r="AJ88" s="303">
        <f t="shared" si="42"/>
        <v>99.250374812593705</v>
      </c>
      <c r="AK88" s="303">
        <f t="shared" si="43"/>
        <v>83.054269826970256</v>
      </c>
      <c r="AL88" s="303">
        <f t="shared" si="44"/>
        <v>102.6809485480775</v>
      </c>
      <c r="AM88" s="303">
        <f t="shared" si="45"/>
        <v>104.72511511480576</v>
      </c>
      <c r="AN88" s="303">
        <f t="shared" si="46"/>
        <v>109.69447347390422</v>
      </c>
      <c r="AO88" s="304">
        <f t="shared" si="47"/>
        <v>101.31036378630991</v>
      </c>
      <c r="AQ88" s="302">
        <f t="shared" si="66"/>
        <v>94.430758946908568</v>
      </c>
      <c r="AR88" s="303">
        <f t="shared" si="67"/>
        <v>107.2205237474266</v>
      </c>
      <c r="AS88" s="303">
        <f t="shared" si="68"/>
        <v>116.3352128785757</v>
      </c>
      <c r="AT88" s="303">
        <f t="shared" si="69"/>
        <v>93.40837822471201</v>
      </c>
      <c r="AU88" s="303">
        <f t="shared" si="70"/>
        <v>88.116154842662198</v>
      </c>
      <c r="AV88" s="303">
        <f t="shared" si="71"/>
        <v>103.98922506194118</v>
      </c>
      <c r="AW88" s="303">
        <f t="shared" si="72"/>
        <v>104.85816803807133</v>
      </c>
      <c r="AX88" s="303">
        <f t="shared" si="73"/>
        <v>81.442090236377027</v>
      </c>
      <c r="AY88" s="303">
        <f t="shared" si="74"/>
        <v>105.91549618127061</v>
      </c>
      <c r="AZ88" s="303">
        <f t="shared" si="75"/>
        <v>104.16625050955219</v>
      </c>
      <c r="BA88" s="303">
        <f t="shared" si="76"/>
        <v>105.24674570151026</v>
      </c>
      <c r="BB88" s="304">
        <f t="shared" si="77"/>
        <v>94.741049028525609</v>
      </c>
      <c r="BC88" s="303">
        <f t="shared" si="78"/>
        <v>1199.8700533975332</v>
      </c>
      <c r="BD88" s="305">
        <f t="shared" si="79"/>
        <v>1.0001083005631308</v>
      </c>
      <c r="BF88" s="330">
        <f t="shared" si="80"/>
        <v>94.440985851279393</v>
      </c>
      <c r="BG88" s="331">
        <f t="shared" si="55"/>
        <v>107.23213579052762</v>
      </c>
      <c r="BH88" s="331">
        <f t="shared" si="56"/>
        <v>116.34781204764239</v>
      </c>
      <c r="BI88" s="331">
        <f t="shared" si="57"/>
        <v>93.418494404674888</v>
      </c>
      <c r="BJ88" s="331">
        <f t="shared" si="58"/>
        <v>88.12569787185258</v>
      </c>
      <c r="BK88" s="331">
        <f t="shared" si="59"/>
        <v>104.00048715357494</v>
      </c>
      <c r="BL88" s="331">
        <f t="shared" si="60"/>
        <v>104.86952423671872</v>
      </c>
      <c r="BM88" s="331">
        <f t="shared" si="61"/>
        <v>81.450910460612178</v>
      </c>
      <c r="BN88" s="331">
        <f t="shared" si="62"/>
        <v>105.92696688915133</v>
      </c>
      <c r="BO88" s="331">
        <f t="shared" si="63"/>
        <v>104.1775317731416</v>
      </c>
      <c r="BP88" s="331">
        <f t="shared" si="64"/>
        <v>105.25814398333742</v>
      </c>
      <c r="BQ88" s="332">
        <f t="shared" si="65"/>
        <v>94.751309537487003</v>
      </c>
      <c r="BR88" s="304">
        <f t="shared" si="81"/>
        <v>1200</v>
      </c>
    </row>
    <row r="89" spans="1:70" x14ac:dyDescent="0.55000000000000004">
      <c r="A89" s="300"/>
      <c r="B89" s="106">
        <v>2007</v>
      </c>
      <c r="C89" s="278">
        <v>129.69999999999999</v>
      </c>
      <c r="D89" s="278">
        <v>145.5</v>
      </c>
      <c r="E89" s="278">
        <v>155.6</v>
      </c>
      <c r="F89" s="278">
        <v>128</v>
      </c>
      <c r="G89" s="278">
        <v>126</v>
      </c>
      <c r="H89" s="278">
        <v>145.1</v>
      </c>
      <c r="I89" s="278">
        <v>128.30000000000001</v>
      </c>
      <c r="J89" s="278">
        <v>126.3</v>
      </c>
      <c r="K89" s="278">
        <v>149.5</v>
      </c>
      <c r="L89" s="278">
        <v>163</v>
      </c>
      <c r="M89" s="278">
        <v>162.30000000000001</v>
      </c>
      <c r="N89" s="279">
        <v>145.19999999999999</v>
      </c>
      <c r="O89" s="278"/>
      <c r="P89" s="278"/>
      <c r="Q89" s="301">
        <v>136.49583333333334</v>
      </c>
      <c r="R89" s="278">
        <v>136.94583333333333</v>
      </c>
      <c r="S89" s="278">
        <v>138.03749999999999</v>
      </c>
      <c r="T89" s="278">
        <v>139.41666666666666</v>
      </c>
      <c r="U89" s="278">
        <v>140.89166666666668</v>
      </c>
      <c r="V89" s="278">
        <v>141.74999999999997</v>
      </c>
      <c r="W89" s="278">
        <v>142.65833333333333</v>
      </c>
      <c r="X89" s="278">
        <v>143.94583333333333</v>
      </c>
      <c r="Y89" s="278">
        <v>144.85416666666666</v>
      </c>
      <c r="Z89" s="278">
        <v>145.41249999999999</v>
      </c>
      <c r="AA89" s="278">
        <v>146.14583333333334</v>
      </c>
      <c r="AB89" s="279">
        <v>146.82916666666668</v>
      </c>
      <c r="AD89" s="302">
        <f t="shared" si="48"/>
        <v>95.021215543820006</v>
      </c>
      <c r="AE89" s="303">
        <f t="shared" si="49"/>
        <v>106.24638695347919</v>
      </c>
      <c r="AF89" s="303">
        <f t="shared" si="50"/>
        <v>112.72299194059585</v>
      </c>
      <c r="AG89" s="303">
        <f t="shared" si="51"/>
        <v>91.811117752540355</v>
      </c>
      <c r="AH89" s="303">
        <f t="shared" si="52"/>
        <v>89.430413438220853</v>
      </c>
      <c r="AI89" s="303">
        <f t="shared" si="53"/>
        <v>102.36331569664905</v>
      </c>
      <c r="AJ89" s="303">
        <f t="shared" si="42"/>
        <v>89.935159764004908</v>
      </c>
      <c r="AK89" s="303">
        <f t="shared" si="43"/>
        <v>87.741337887515556</v>
      </c>
      <c r="AL89" s="303">
        <f t="shared" si="44"/>
        <v>103.20724866963901</v>
      </c>
      <c r="AM89" s="303">
        <f t="shared" si="45"/>
        <v>112.09490243273446</v>
      </c>
      <c r="AN89" s="303">
        <f t="shared" si="46"/>
        <v>111.05345687811831</v>
      </c>
      <c r="AO89" s="304">
        <f t="shared" si="47"/>
        <v>98.890433894264859</v>
      </c>
      <c r="AQ89" s="302">
        <f t="shared" si="66"/>
        <v>94.469411345391478</v>
      </c>
      <c r="AR89" s="303">
        <f t="shared" si="67"/>
        <v>107.09606418010355</v>
      </c>
      <c r="AS89" s="303">
        <f t="shared" si="68"/>
        <v>115.48404840961172</v>
      </c>
      <c r="AT89" s="303">
        <f t="shared" si="69"/>
        <v>94.206905973679198</v>
      </c>
      <c r="AU89" s="303">
        <f t="shared" si="70"/>
        <v>88.743427226284552</v>
      </c>
      <c r="AV89" s="303">
        <f t="shared" si="71"/>
        <v>103.92539719874472</v>
      </c>
      <c r="AW89" s="303">
        <f t="shared" si="72"/>
        <v>102.97935082301166</v>
      </c>
      <c r="AX89" s="303">
        <f t="shared" si="73"/>
        <v>82.480188608578331</v>
      </c>
      <c r="AY89" s="303">
        <f t="shared" si="74"/>
        <v>104.68790250773321</v>
      </c>
      <c r="AZ89" s="303">
        <f t="shared" si="75"/>
        <v>105.27074455461366</v>
      </c>
      <c r="BA89" s="303">
        <f t="shared" si="76"/>
        <v>105.6884660065484</v>
      </c>
      <c r="BB89" s="304">
        <f t="shared" si="77"/>
        <v>95.5465872222114</v>
      </c>
      <c r="BC89" s="303">
        <f t="shared" si="78"/>
        <v>1200.578494056512</v>
      </c>
      <c r="BD89" s="305">
        <f t="shared" si="79"/>
        <v>0.99951815390715737</v>
      </c>
      <c r="BF89" s="330">
        <f t="shared" si="80"/>
        <v>94.423891628641556</v>
      </c>
      <c r="BG89" s="331">
        <f t="shared" si="55"/>
        <v>107.04446036001954</v>
      </c>
      <c r="BH89" s="331">
        <f t="shared" si="56"/>
        <v>115.42840287209989</v>
      </c>
      <c r="BI89" s="331">
        <f t="shared" si="57"/>
        <v>94.16151274411699</v>
      </c>
      <c r="BJ89" s="331">
        <f t="shared" si="58"/>
        <v>88.700666552610102</v>
      </c>
      <c r="BK89" s="331">
        <f t="shared" si="59"/>
        <v>103.87532115215738</v>
      </c>
      <c r="BL89" s="331">
        <f t="shared" si="60"/>
        <v>102.92973062517412</v>
      </c>
      <c r="BM89" s="331">
        <f t="shared" si="61"/>
        <v>82.440445851960362</v>
      </c>
      <c r="BN89" s="331">
        <f t="shared" si="62"/>
        <v>104.63745905094197</v>
      </c>
      <c r="BO89" s="331">
        <f t="shared" si="63"/>
        <v>105.22002025765939</v>
      </c>
      <c r="BP89" s="331">
        <f t="shared" si="64"/>
        <v>105.6375404321446</v>
      </c>
      <c r="BQ89" s="332">
        <f t="shared" si="65"/>
        <v>95.500548472473923</v>
      </c>
      <c r="BR89" s="304">
        <f t="shared" si="81"/>
        <v>1199.9999999999998</v>
      </c>
    </row>
    <row r="90" spans="1:70" x14ac:dyDescent="0.55000000000000004">
      <c r="A90" s="300"/>
      <c r="B90" s="106">
        <v>2008</v>
      </c>
      <c r="C90" s="278">
        <v>144.5</v>
      </c>
      <c r="D90" s="278">
        <v>161.6</v>
      </c>
      <c r="E90" s="278">
        <v>161.30000000000001</v>
      </c>
      <c r="F90" s="278">
        <v>135.69999999999999</v>
      </c>
      <c r="G90" s="278">
        <v>135.9</v>
      </c>
      <c r="H90" s="278">
        <v>151.6</v>
      </c>
      <c r="I90" s="278">
        <v>159.19999999999999</v>
      </c>
      <c r="J90" s="278">
        <v>111.8</v>
      </c>
      <c r="K90" s="278">
        <v>152.19999999999999</v>
      </c>
      <c r="L90" s="278">
        <v>145.1</v>
      </c>
      <c r="M90" s="278">
        <v>119.8</v>
      </c>
      <c r="N90" s="279">
        <v>98.8</v>
      </c>
      <c r="O90" s="278"/>
      <c r="P90" s="278"/>
      <c r="Q90" s="301">
        <v>148.38749999999999</v>
      </c>
      <c r="R90" s="278">
        <v>149.07083333333335</v>
      </c>
      <c r="S90" s="278">
        <v>148.57916666666668</v>
      </c>
      <c r="T90" s="278">
        <v>147.94583333333335</v>
      </c>
      <c r="U90" s="278">
        <v>145.42916666666667</v>
      </c>
      <c r="V90" s="278">
        <v>141.72499999999999</v>
      </c>
      <c r="W90" s="278">
        <v>136.91666666666666</v>
      </c>
      <c r="X90" s="278">
        <v>129.80416666666665</v>
      </c>
      <c r="Y90" s="278">
        <v>121.73333333333336</v>
      </c>
      <c r="Z90" s="278">
        <v>114.90833333333335</v>
      </c>
      <c r="AA90" s="278">
        <v>109.41666666666667</v>
      </c>
      <c r="AB90" s="279">
        <v>104.66666666666664</v>
      </c>
      <c r="AD90" s="302">
        <f t="shared" si="48"/>
        <v>97.380170162581095</v>
      </c>
      <c r="AE90" s="303">
        <f t="shared" si="49"/>
        <v>108.40484109903008</v>
      </c>
      <c r="AF90" s="303">
        <f t="shared" si="50"/>
        <v>108.56165343952438</v>
      </c>
      <c r="AG90" s="303">
        <f t="shared" si="51"/>
        <v>91.722758892612703</v>
      </c>
      <c r="AH90" s="303">
        <f t="shared" si="52"/>
        <v>93.447554651462625</v>
      </c>
      <c r="AI90" s="303">
        <f t="shared" si="53"/>
        <v>106.96771917445757</v>
      </c>
      <c r="AJ90" s="303">
        <f t="shared" si="42"/>
        <v>116.27510651247717</v>
      </c>
      <c r="AK90" s="303">
        <f t="shared" si="43"/>
        <v>86.129746733861921</v>
      </c>
      <c r="AL90" s="303">
        <f t="shared" si="44"/>
        <v>125.02738225629788</v>
      </c>
      <c r="AM90" s="303">
        <f t="shared" si="45"/>
        <v>126.27456668358835</v>
      </c>
      <c r="AN90" s="303">
        <f t="shared" si="46"/>
        <v>109.48971820258949</v>
      </c>
      <c r="AO90" s="304">
        <f t="shared" si="47"/>
        <v>94.394904458598745</v>
      </c>
      <c r="AQ90" s="302">
        <f t="shared" si="66"/>
        <v>95.528208047914504</v>
      </c>
      <c r="AR90" s="303">
        <f t="shared" si="67"/>
        <v>107.02254228381216</v>
      </c>
      <c r="AS90" s="303">
        <f t="shared" si="68"/>
        <v>114.0003235591474</v>
      </c>
      <c r="AT90" s="303">
        <f t="shared" si="69"/>
        <v>93.919770540365377</v>
      </c>
      <c r="AU90" s="303">
        <f t="shared" si="70"/>
        <v>89.286252609977538</v>
      </c>
      <c r="AV90" s="303">
        <f t="shared" si="71"/>
        <v>103.59966292957048</v>
      </c>
      <c r="AW90" s="303">
        <f t="shared" si="72"/>
        <v>104.31223843361656</v>
      </c>
      <c r="AX90" s="303">
        <f t="shared" si="73"/>
        <v>82.921404017071595</v>
      </c>
      <c r="AY90" s="303">
        <f t="shared" si="74"/>
        <v>107.90561801290413</v>
      </c>
      <c r="AZ90" s="303">
        <f t="shared" si="75"/>
        <v>108.10619077931679</v>
      </c>
      <c r="BA90" s="303">
        <f t="shared" si="76"/>
        <v>106.23590817307343</v>
      </c>
      <c r="BB90" s="304">
        <f t="shared" si="77"/>
        <v>95.168214744309907</v>
      </c>
      <c r="BC90" s="303">
        <f t="shared" si="78"/>
        <v>1208.0063341310797</v>
      </c>
      <c r="BD90" s="305">
        <f t="shared" si="79"/>
        <v>0.99337227471010014</v>
      </c>
      <c r="BF90" s="330">
        <f t="shared" si="80"/>
        <v>94.895073327536522</v>
      </c>
      <c r="BG90" s="331">
        <f t="shared" si="55"/>
        <v>106.31322627372836</v>
      </c>
      <c r="BH90" s="331">
        <f t="shared" si="56"/>
        <v>113.24476073163768</v>
      </c>
      <c r="BI90" s="331">
        <f t="shared" si="57"/>
        <v>93.297296101933412</v>
      </c>
      <c r="BJ90" s="331">
        <f t="shared" si="58"/>
        <v>88.694487855513998</v>
      </c>
      <c r="BK90" s="331">
        <f t="shared" si="59"/>
        <v>102.91303282354707</v>
      </c>
      <c r="BL90" s="331">
        <f t="shared" si="60"/>
        <v>103.62088557290402</v>
      </c>
      <c r="BM90" s="331">
        <f t="shared" si="61"/>
        <v>82.371823730593647</v>
      </c>
      <c r="BN90" s="331">
        <f t="shared" si="62"/>
        <v>107.19044921947773</v>
      </c>
      <c r="BO90" s="331">
        <f t="shared" si="63"/>
        <v>107.38969264469398</v>
      </c>
      <c r="BP90" s="331">
        <f t="shared" si="64"/>
        <v>105.53180575777927</v>
      </c>
      <c r="BQ90" s="332">
        <f t="shared" si="65"/>
        <v>94.53746596065443</v>
      </c>
      <c r="BR90" s="304">
        <f t="shared" si="81"/>
        <v>1200</v>
      </c>
    </row>
    <row r="91" spans="1:70" x14ac:dyDescent="0.55000000000000004">
      <c r="A91" s="300"/>
      <c r="B91" s="106">
        <v>2009</v>
      </c>
      <c r="C91" s="278">
        <v>75.5</v>
      </c>
      <c r="D91" s="278">
        <v>59.9</v>
      </c>
      <c r="E91" s="278">
        <v>69.3</v>
      </c>
      <c r="F91" s="278">
        <v>63.9</v>
      </c>
      <c r="G91" s="278">
        <v>75.900000000000006</v>
      </c>
      <c r="H91" s="278">
        <v>97.6</v>
      </c>
      <c r="I91" s="278">
        <v>106.2</v>
      </c>
      <c r="J91" s="278">
        <v>81.099999999999994</v>
      </c>
      <c r="K91" s="278">
        <v>119.1</v>
      </c>
      <c r="L91" s="278">
        <v>118</v>
      </c>
      <c r="M91" s="278">
        <v>123.5</v>
      </c>
      <c r="N91" s="279">
        <v>113.5</v>
      </c>
      <c r="O91" s="278"/>
      <c r="P91" s="278"/>
      <c r="Q91" s="301">
        <v>100.2083333333333</v>
      </c>
      <c r="R91" s="278">
        <v>96.720833333333317</v>
      </c>
      <c r="S91" s="278">
        <v>94.0625</v>
      </c>
      <c r="T91" s="278">
        <v>91.554166666666674</v>
      </c>
      <c r="U91" s="278">
        <v>90.579166666666666</v>
      </c>
      <c r="V91" s="278">
        <v>91.345833333333346</v>
      </c>
      <c r="W91" s="278">
        <v>93.354166666666671</v>
      </c>
      <c r="X91" s="278">
        <v>97.324999999999989</v>
      </c>
      <c r="Y91" s="278">
        <v>102.73750000000001</v>
      </c>
      <c r="Z91" s="278">
        <v>107.35416666666667</v>
      </c>
      <c r="AA91" s="278">
        <v>110.27083333333333</v>
      </c>
      <c r="AB91" s="279">
        <v>112.55416666666666</v>
      </c>
      <c r="AD91" s="302">
        <f t="shared" si="48"/>
        <v>75.343035343035368</v>
      </c>
      <c r="AE91" s="303">
        <f t="shared" si="49"/>
        <v>61.930814629733341</v>
      </c>
      <c r="AF91" s="303">
        <f t="shared" si="50"/>
        <v>73.674418604651166</v>
      </c>
      <c r="AG91" s="303">
        <f t="shared" si="51"/>
        <v>69.794748099940833</v>
      </c>
      <c r="AH91" s="303">
        <f t="shared" si="52"/>
        <v>83.794102764616596</v>
      </c>
      <c r="AI91" s="303">
        <f t="shared" si="53"/>
        <v>106.84669069014274</v>
      </c>
      <c r="AJ91" s="303">
        <f t="shared" si="42"/>
        <v>113.76032135683998</v>
      </c>
      <c r="AK91" s="303">
        <f t="shared" si="43"/>
        <v>83.329052144875419</v>
      </c>
      <c r="AL91" s="303">
        <f t="shared" si="44"/>
        <v>115.92651174108769</v>
      </c>
      <c r="AM91" s="303">
        <f t="shared" si="45"/>
        <v>109.91655346400155</v>
      </c>
      <c r="AN91" s="303">
        <f t="shared" si="46"/>
        <v>111.99697713961837</v>
      </c>
      <c r="AO91" s="304">
        <f t="shared" si="47"/>
        <v>100.84033613445378</v>
      </c>
      <c r="AQ91" s="302">
        <f t="shared" si="66"/>
        <v>93.704563218202836</v>
      </c>
      <c r="AR91" s="303">
        <f t="shared" si="67"/>
        <v>101.18359839022314</v>
      </c>
      <c r="AS91" s="303">
        <f t="shared" si="68"/>
        <v>108.87547781250613</v>
      </c>
      <c r="AT91" s="303">
        <f t="shared" si="69"/>
        <v>91.30066621070722</v>
      </c>
      <c r="AU91" s="303">
        <f t="shared" si="70"/>
        <v>88.724435207429295</v>
      </c>
      <c r="AV91" s="303">
        <f t="shared" si="71"/>
        <v>103.88888515468341</v>
      </c>
      <c r="AW91" s="303">
        <f t="shared" si="72"/>
        <v>104.87064551565305</v>
      </c>
      <c r="AX91" s="303">
        <f t="shared" si="73"/>
        <v>82.422443790259408</v>
      </c>
      <c r="AY91" s="303">
        <f t="shared" si="74"/>
        <v>109.68307118006922</v>
      </c>
      <c r="AZ91" s="303">
        <f t="shared" si="75"/>
        <v>108.41047228679777</v>
      </c>
      <c r="BA91" s="303">
        <f t="shared" si="76"/>
        <v>107.55586284602063</v>
      </c>
      <c r="BB91" s="304">
        <f t="shared" si="77"/>
        <v>96.800195915784514</v>
      </c>
      <c r="BC91" s="303">
        <f t="shared" si="78"/>
        <v>1197.4203175283367</v>
      </c>
      <c r="BD91" s="305">
        <f t="shared" si="79"/>
        <v>1.0021543667114219</v>
      </c>
      <c r="BF91" s="330">
        <f t="shared" si="80"/>
        <v>93.906437209908461</v>
      </c>
      <c r="BG91" s="331">
        <f t="shared" si="55"/>
        <v>101.40158496633691</v>
      </c>
      <c r="BH91" s="331">
        <f t="shared" si="56"/>
        <v>109.11003551759555</v>
      </c>
      <c r="BI91" s="331">
        <f t="shared" si="57"/>
        <v>91.497361326722213</v>
      </c>
      <c r="BJ91" s="331">
        <f t="shared" si="58"/>
        <v>88.915580177129883</v>
      </c>
      <c r="BK91" s="331">
        <f t="shared" si="59"/>
        <v>104.11269991054739</v>
      </c>
      <c r="BL91" s="331">
        <f t="shared" si="60"/>
        <v>105.0965753433573</v>
      </c>
      <c r="BM91" s="331">
        <f t="shared" si="61"/>
        <v>82.600011959435179</v>
      </c>
      <c r="BN91" s="331">
        <f t="shared" si="62"/>
        <v>109.91936873742608</v>
      </c>
      <c r="BO91" s="331">
        <f t="shared" si="63"/>
        <v>108.64402819946197</v>
      </c>
      <c r="BP91" s="331">
        <f t="shared" si="64"/>
        <v>107.78757761655436</v>
      </c>
      <c r="BQ91" s="332">
        <f t="shared" si="65"/>
        <v>97.008739035524599</v>
      </c>
      <c r="BR91" s="304">
        <f t="shared" si="81"/>
        <v>1199.9999999999998</v>
      </c>
    </row>
    <row r="92" spans="1:70" x14ac:dyDescent="0.55000000000000004">
      <c r="A92" s="300"/>
      <c r="B92" s="106">
        <v>2010</v>
      </c>
      <c r="C92" s="278">
        <v>109</v>
      </c>
      <c r="D92" s="278">
        <v>121.7</v>
      </c>
      <c r="E92" s="278">
        <v>137.4</v>
      </c>
      <c r="F92" s="278">
        <v>106.6</v>
      </c>
      <c r="G92" s="278">
        <v>103.2</v>
      </c>
      <c r="H92" s="278">
        <v>125.1</v>
      </c>
      <c r="I92" s="278">
        <v>126.6</v>
      </c>
      <c r="J92" s="278">
        <v>100.8</v>
      </c>
      <c r="K92" s="278">
        <v>134.6</v>
      </c>
      <c r="L92" s="278">
        <v>109.7</v>
      </c>
      <c r="M92" s="278">
        <v>117.5</v>
      </c>
      <c r="N92" s="279">
        <v>109.5</v>
      </c>
      <c r="O92" s="278"/>
      <c r="P92" s="278"/>
      <c r="Q92" s="301">
        <v>114.55</v>
      </c>
      <c r="R92" s="278">
        <v>116.22083333333332</v>
      </c>
      <c r="S92" s="278">
        <v>117.68749999999999</v>
      </c>
      <c r="T92" s="278">
        <v>117.9875</v>
      </c>
      <c r="U92" s="278">
        <v>117.39166666666667</v>
      </c>
      <c r="V92" s="278">
        <v>116.97500000000001</v>
      </c>
      <c r="W92" s="278">
        <v>116.58333333333333</v>
      </c>
      <c r="X92" s="278">
        <v>116.13333333333333</v>
      </c>
      <c r="Y92" s="278">
        <v>112.64999999999998</v>
      </c>
      <c r="Z92" s="278">
        <v>106.70416666666665</v>
      </c>
      <c r="AA92" s="278">
        <v>102.58749999999999</v>
      </c>
      <c r="AB92" s="279">
        <v>100.33750000000002</v>
      </c>
      <c r="AD92" s="302">
        <f t="shared" si="48"/>
        <v>95.154954168485389</v>
      </c>
      <c r="AE92" s="303">
        <f t="shared" si="49"/>
        <v>104.71444448427923</v>
      </c>
      <c r="AF92" s="303">
        <f t="shared" si="50"/>
        <v>116.74986723313863</v>
      </c>
      <c r="AG92" s="303">
        <f t="shared" si="51"/>
        <v>90.34855387223223</v>
      </c>
      <c r="AH92" s="303">
        <f t="shared" si="52"/>
        <v>87.910839781358703</v>
      </c>
      <c r="AI92" s="303">
        <f t="shared" si="53"/>
        <v>106.94592861722589</v>
      </c>
      <c r="AJ92" s="303">
        <f t="shared" si="42"/>
        <v>108.59185132237312</v>
      </c>
      <c r="AK92" s="303">
        <f t="shared" si="43"/>
        <v>86.79678530424799</v>
      </c>
      <c r="AL92" s="303">
        <f t="shared" si="44"/>
        <v>119.48513093652909</v>
      </c>
      <c r="AM92" s="303">
        <f t="shared" si="45"/>
        <v>102.80760670076927</v>
      </c>
      <c r="AN92" s="303">
        <f t="shared" si="46"/>
        <v>114.5363713902766</v>
      </c>
      <c r="AO92" s="304">
        <f t="shared" si="47"/>
        <v>109.13168057804907</v>
      </c>
      <c r="AQ92" s="302">
        <f t="shared" si="66"/>
        <v>93.792383604584174</v>
      </c>
      <c r="AR92" s="303">
        <f t="shared" si="67"/>
        <v>100.84490580289571</v>
      </c>
      <c r="AS92" s="303">
        <f t="shared" si="68"/>
        <v>109.28064505712791</v>
      </c>
      <c r="AT92" s="303">
        <f t="shared" si="69"/>
        <v>90.861176836677657</v>
      </c>
      <c r="AU92" s="303">
        <f t="shared" si="70"/>
        <v>87.794641490506649</v>
      </c>
      <c r="AV92" s="303">
        <f t="shared" si="71"/>
        <v>105.03906703363506</v>
      </c>
      <c r="AW92" s="303">
        <f t="shared" si="72"/>
        <v>105.042526823347</v>
      </c>
      <c r="AX92" s="303">
        <f t="shared" si="73"/>
        <v>83.007863124544798</v>
      </c>
      <c r="AY92" s="303">
        <f t="shared" si="74"/>
        <v>111.40265814547965</v>
      </c>
      <c r="AZ92" s="303">
        <f t="shared" si="75"/>
        <v>107.79611322615158</v>
      </c>
      <c r="BA92" s="303">
        <f t="shared" si="76"/>
        <v>108.34877491820737</v>
      </c>
      <c r="BB92" s="304">
        <f t="shared" si="77"/>
        <v>98.174742178958169</v>
      </c>
      <c r="BC92" s="303">
        <f t="shared" si="78"/>
        <v>1201.3854982421158</v>
      </c>
      <c r="BD92" s="305">
        <f t="shared" si="79"/>
        <v>0.99884674965351006</v>
      </c>
      <c r="BF92" s="330">
        <f t="shared" si="80"/>
        <v>93.684217505694065</v>
      </c>
      <c r="BG92" s="331">
        <f t="shared" si="55"/>
        <v>100.72860638033677</v>
      </c>
      <c r="BH92" s="331">
        <f t="shared" si="56"/>
        <v>109.15461711535113</v>
      </c>
      <c r="BI92" s="331">
        <f t="shared" si="57"/>
        <v>90.756391153008281</v>
      </c>
      <c r="BJ92" s="331">
        <f t="shared" si="58"/>
        <v>87.693392289787766</v>
      </c>
      <c r="BK92" s="331">
        <f t="shared" si="59"/>
        <v>104.91793069318355</v>
      </c>
      <c r="BL92" s="331">
        <f t="shared" si="60"/>
        <v>104.9213864928918</v>
      </c>
      <c r="BM92" s="331">
        <f t="shared" si="61"/>
        <v>82.912134277635033</v>
      </c>
      <c r="BN92" s="331">
        <f t="shared" si="62"/>
        <v>111.27418299137348</v>
      </c>
      <c r="BO92" s="331">
        <f t="shared" si="63"/>
        <v>107.67179732122325</v>
      </c>
      <c r="BP92" s="331">
        <f t="shared" si="64"/>
        <v>108.22382165599119</v>
      </c>
      <c r="BQ92" s="332">
        <f t="shared" si="65"/>
        <v>98.06152212352373</v>
      </c>
      <c r="BR92" s="304">
        <f t="shared" si="81"/>
        <v>1200</v>
      </c>
    </row>
    <row r="93" spans="1:70" x14ac:dyDescent="0.55000000000000004">
      <c r="A93" s="300"/>
      <c r="B93" s="106">
        <v>2011</v>
      </c>
      <c r="C93" s="278">
        <v>103.6</v>
      </c>
      <c r="D93" s="278">
        <v>116.3</v>
      </c>
      <c r="E93" s="278">
        <v>59.2</v>
      </c>
      <c r="F93" s="278">
        <v>42.1</v>
      </c>
      <c r="G93" s="278">
        <v>68.900000000000006</v>
      </c>
      <c r="H93" s="278">
        <v>105.4</v>
      </c>
      <c r="I93" s="278">
        <v>112.4</v>
      </c>
      <c r="J93" s="278">
        <v>102.2</v>
      </c>
      <c r="K93" s="278">
        <v>127.7</v>
      </c>
      <c r="L93" s="278">
        <v>130.80000000000001</v>
      </c>
      <c r="M93" s="278">
        <v>119.1</v>
      </c>
      <c r="N93" s="279">
        <v>121.2</v>
      </c>
      <c r="O93" s="278"/>
      <c r="P93" s="278"/>
      <c r="Q93" s="301">
        <v>98.924999999999997</v>
      </c>
      <c r="R93" s="278">
        <v>98.391666666666666</v>
      </c>
      <c r="S93" s="278">
        <v>98.16249999999998</v>
      </c>
      <c r="T93" s="278">
        <v>98.754166666666663</v>
      </c>
      <c r="U93" s="278">
        <v>99.7</v>
      </c>
      <c r="V93" s="278">
        <v>100.25416666666666</v>
      </c>
      <c r="W93" s="278">
        <v>101.40833333333332</v>
      </c>
      <c r="X93" s="278">
        <v>102.87916666666668</v>
      </c>
      <c r="Y93" s="278">
        <v>107.07083333333333</v>
      </c>
      <c r="Z93" s="278">
        <v>113.47500000000001</v>
      </c>
      <c r="AA93" s="278">
        <v>118.20416666666667</v>
      </c>
      <c r="AB93" s="279">
        <v>120.73333333333335</v>
      </c>
      <c r="AD93" s="302">
        <f t="shared" si="48"/>
        <v>104.72580237553701</v>
      </c>
      <c r="AE93" s="303">
        <f t="shared" si="49"/>
        <v>118.20106716354704</v>
      </c>
      <c r="AF93" s="303">
        <f t="shared" si="50"/>
        <v>60.308162485674274</v>
      </c>
      <c r="AG93" s="303">
        <f t="shared" si="51"/>
        <v>42.631112611282227</v>
      </c>
      <c r="AH93" s="303">
        <f t="shared" si="52"/>
        <v>69.107321965897697</v>
      </c>
      <c r="AI93" s="303">
        <f t="shared" si="53"/>
        <v>105.13278749844146</v>
      </c>
      <c r="AJ93" s="303">
        <f t="shared" si="42"/>
        <v>110.83901717478841</v>
      </c>
      <c r="AK93" s="303">
        <f t="shared" si="43"/>
        <v>99.339840427686198</v>
      </c>
      <c r="AL93" s="303">
        <f t="shared" si="44"/>
        <v>119.26684048721641</v>
      </c>
      <c r="AM93" s="303">
        <f t="shared" si="45"/>
        <v>115.26768010575017</v>
      </c>
      <c r="AN93" s="303">
        <f t="shared" si="46"/>
        <v>100.75786950544608</v>
      </c>
      <c r="AO93" s="304">
        <f t="shared" si="47"/>
        <v>100.38652678078408</v>
      </c>
      <c r="AQ93" s="302">
        <f t="shared" si="66"/>
        <v>94.422938468032427</v>
      </c>
      <c r="AR93" s="303">
        <f t="shared" si="67"/>
        <v>102.57268543789341</v>
      </c>
      <c r="AS93" s="303">
        <f t="shared" si="68"/>
        <v>103.2892724469568</v>
      </c>
      <c r="AT93" s="303">
        <f t="shared" si="69"/>
        <v>84.941597264017858</v>
      </c>
      <c r="AU93" s="303">
        <f t="shared" si="70"/>
        <v>85.131037323100927</v>
      </c>
      <c r="AV93" s="303">
        <f t="shared" si="71"/>
        <v>105.59387935671855</v>
      </c>
      <c r="AW93" s="303">
        <f t="shared" si="72"/>
        <v>105.63736358428575</v>
      </c>
      <c r="AX93" s="303">
        <f t="shared" si="73"/>
        <v>85.525130149639168</v>
      </c>
      <c r="AY93" s="303">
        <f t="shared" si="74"/>
        <v>112.87817738548618</v>
      </c>
      <c r="AZ93" s="303">
        <f t="shared" si="75"/>
        <v>108.5245820651711</v>
      </c>
      <c r="BA93" s="303">
        <f t="shared" si="76"/>
        <v>108.40045254189562</v>
      </c>
      <c r="BB93" s="304">
        <f t="shared" si="77"/>
        <v>98.90228677326958</v>
      </c>
      <c r="BC93" s="303">
        <f t="shared" si="78"/>
        <v>1195.8194027964673</v>
      </c>
      <c r="BD93" s="305">
        <f t="shared" si="79"/>
        <v>1.0034960105127548</v>
      </c>
      <c r="BF93" s="330">
        <f t="shared" si="80"/>
        <v>94.75304205356187</v>
      </c>
      <c r="BG93" s="331">
        <f t="shared" si="55"/>
        <v>102.93128062450579</v>
      </c>
      <c r="BH93" s="331">
        <f t="shared" si="56"/>
        <v>103.65037282928616</v>
      </c>
      <c r="BI93" s="331">
        <f t="shared" si="57"/>
        <v>85.238553981023045</v>
      </c>
      <c r="BJ93" s="331">
        <f t="shared" si="58"/>
        <v>85.428656324544207</v>
      </c>
      <c r="BK93" s="331">
        <f t="shared" si="59"/>
        <v>105.96303666903219</v>
      </c>
      <c r="BL93" s="331">
        <f t="shared" si="60"/>
        <v>106.00667291791612</v>
      </c>
      <c r="BM93" s="331">
        <f t="shared" si="61"/>
        <v>85.824126903747029</v>
      </c>
      <c r="BN93" s="331">
        <f t="shared" si="62"/>
        <v>113.27280068028645</v>
      </c>
      <c r="BO93" s="331">
        <f t="shared" si="63"/>
        <v>108.90398514496327</v>
      </c>
      <c r="BP93" s="331">
        <f t="shared" si="64"/>
        <v>108.77942166356947</v>
      </c>
      <c r="BQ93" s="332">
        <f t="shared" si="65"/>
        <v>99.248050207564418</v>
      </c>
      <c r="BR93" s="304">
        <f t="shared" si="81"/>
        <v>1200</v>
      </c>
    </row>
    <row r="94" spans="1:70" x14ac:dyDescent="0.55000000000000004">
      <c r="A94" s="300"/>
      <c r="B94" s="106">
        <v>2012</v>
      </c>
      <c r="C94" s="278">
        <v>119.6</v>
      </c>
      <c r="D94" s="278">
        <v>135.6</v>
      </c>
      <c r="E94" s="278">
        <v>140.5</v>
      </c>
      <c r="F94" s="278">
        <v>114.5</v>
      </c>
      <c r="G94" s="278">
        <v>110</v>
      </c>
      <c r="H94" s="278">
        <v>125</v>
      </c>
      <c r="I94" s="278">
        <v>131.1</v>
      </c>
      <c r="J94" s="278">
        <v>103.9</v>
      </c>
      <c r="K94" s="278">
        <v>109</v>
      </c>
      <c r="L94" s="278">
        <v>112.4</v>
      </c>
      <c r="M94" s="278">
        <v>107.5</v>
      </c>
      <c r="N94" s="279">
        <v>99.1</v>
      </c>
      <c r="O94" s="278"/>
      <c r="P94" s="278"/>
      <c r="Q94" s="301">
        <v>122.32916666666669</v>
      </c>
      <c r="R94" s="278">
        <v>123.17916666666666</v>
      </c>
      <c r="S94" s="278">
        <v>122.47083333333335</v>
      </c>
      <c r="T94" s="278">
        <v>120.92500000000001</v>
      </c>
      <c r="U94" s="278">
        <v>119.67500000000001</v>
      </c>
      <c r="V94" s="278">
        <v>118.27083333333333</v>
      </c>
      <c r="W94" s="278">
        <v>116.89999999999999</v>
      </c>
      <c r="X94" s="278">
        <v>115.66666666666667</v>
      </c>
      <c r="Y94" s="278">
        <v>113.96249999999999</v>
      </c>
      <c r="Z94" s="278">
        <v>112.78750000000001</v>
      </c>
      <c r="AA94" s="278">
        <v>112.36250000000001</v>
      </c>
      <c r="AB94" s="279">
        <v>111.8</v>
      </c>
      <c r="AD94" s="302">
        <f t="shared" si="48"/>
        <v>97.76899758166148</v>
      </c>
      <c r="AE94" s="303">
        <f t="shared" si="49"/>
        <v>110.08355038392585</v>
      </c>
      <c r="AF94" s="303">
        <f t="shared" si="50"/>
        <v>114.72119212057292</v>
      </c>
      <c r="AG94" s="303">
        <f t="shared" si="51"/>
        <v>94.686789332230717</v>
      </c>
      <c r="AH94" s="303">
        <f t="shared" si="52"/>
        <v>91.915604762899505</v>
      </c>
      <c r="AI94" s="303">
        <f t="shared" si="53"/>
        <v>105.68962480183195</v>
      </c>
      <c r="AJ94" s="303">
        <f t="shared" si="42"/>
        <v>112.14713430282292</v>
      </c>
      <c r="AK94" s="303">
        <f t="shared" si="43"/>
        <v>89.827089337175792</v>
      </c>
      <c r="AL94" s="303">
        <f t="shared" si="44"/>
        <v>95.645497422397725</v>
      </c>
      <c r="AM94" s="303">
        <f t="shared" si="45"/>
        <v>99.656433558683361</v>
      </c>
      <c r="AN94" s="303">
        <f t="shared" si="46"/>
        <v>95.672488597174308</v>
      </c>
      <c r="AO94" s="304">
        <f t="shared" si="47"/>
        <v>88.640429338103758</v>
      </c>
      <c r="AQ94" s="302">
        <f t="shared" si="66"/>
        <v>94.696774993228658</v>
      </c>
      <c r="AR94" s="303">
        <f t="shared" si="67"/>
        <v>103.19761268079097</v>
      </c>
      <c r="AS94" s="303">
        <f t="shared" si="68"/>
        <v>103.02875140907261</v>
      </c>
      <c r="AT94" s="303">
        <f t="shared" si="69"/>
        <v>84.568018078801458</v>
      </c>
      <c r="AU94" s="303">
        <f t="shared" si="70"/>
        <v>85.957031909262682</v>
      </c>
      <c r="AV94" s="303">
        <f t="shared" si="71"/>
        <v>105.44114285650279</v>
      </c>
      <c r="AW94" s="303">
        <f t="shared" si="72"/>
        <v>106.46965133169836</v>
      </c>
      <c r="AX94" s="303">
        <f t="shared" si="73"/>
        <v>86.808528105026468</v>
      </c>
      <c r="AY94" s="303">
        <f t="shared" si="74"/>
        <v>111.11451512024523</v>
      </c>
      <c r="AZ94" s="303">
        <f t="shared" si="75"/>
        <v>108.29043421578606</v>
      </c>
      <c r="BA94" s="303">
        <f t="shared" si="76"/>
        <v>107.3732820659106</v>
      </c>
      <c r="BB94" s="304">
        <f t="shared" si="77"/>
        <v>98.808800739483047</v>
      </c>
      <c r="BC94" s="303">
        <f t="shared" si="78"/>
        <v>1195.7545435058089</v>
      </c>
      <c r="BD94" s="305">
        <f t="shared" si="79"/>
        <v>1.0035504414490819</v>
      </c>
      <c r="BF94" s="330">
        <f t="shared" si="80"/>
        <v>95.032990348259005</v>
      </c>
      <c r="BG94" s="331">
        <f t="shared" si="55"/>
        <v>103.56400976229915</v>
      </c>
      <c r="BH94" s="331">
        <f t="shared" si="56"/>
        <v>103.39454895852253</v>
      </c>
      <c r="BI94" s="331">
        <f t="shared" si="57"/>
        <v>84.868271875455136</v>
      </c>
      <c r="BJ94" s="331">
        <f t="shared" si="58"/>
        <v>86.262217318193379</v>
      </c>
      <c r="BK94" s="331">
        <f t="shared" si="59"/>
        <v>105.81550546053909</v>
      </c>
      <c r="BL94" s="331">
        <f t="shared" si="60"/>
        <v>106.84766559485571</v>
      </c>
      <c r="BM94" s="331">
        <f t="shared" si="61"/>
        <v>87.116736701344351</v>
      </c>
      <c r="BN94" s="331">
        <f t="shared" si="62"/>
        <v>111.50902070032278</v>
      </c>
      <c r="BO94" s="331">
        <f t="shared" si="63"/>
        <v>108.67491306196487</v>
      </c>
      <c r="BP94" s="331">
        <f t="shared" si="64"/>
        <v>107.75450461708137</v>
      </c>
      <c r="BQ94" s="332">
        <f t="shared" si="65"/>
        <v>99.159615601162585</v>
      </c>
      <c r="BR94" s="304">
        <f t="shared" si="81"/>
        <v>1200</v>
      </c>
    </row>
    <row r="95" spans="1:70" x14ac:dyDescent="0.55000000000000004">
      <c r="A95" s="300">
        <v>12</v>
      </c>
      <c r="B95" s="106">
        <v>2013</v>
      </c>
      <c r="C95" s="278">
        <v>108.8</v>
      </c>
      <c r="D95" s="278">
        <v>116.8</v>
      </c>
      <c r="E95" s="278">
        <v>118.4</v>
      </c>
      <c r="F95" s="278">
        <v>108.4</v>
      </c>
      <c r="G95" s="278">
        <v>105.9</v>
      </c>
      <c r="H95" s="278">
        <v>115.6</v>
      </c>
      <c r="I95" s="278">
        <v>131.5</v>
      </c>
      <c r="J95" s="278">
        <v>97.6</v>
      </c>
      <c r="K95" s="278">
        <v>127.3</v>
      </c>
      <c r="L95" s="278">
        <v>127.8</v>
      </c>
      <c r="M95" s="278">
        <v>120.5</v>
      </c>
      <c r="N95" s="279">
        <v>111.2</v>
      </c>
      <c r="O95" s="278"/>
      <c r="P95" s="278"/>
      <c r="Q95" s="301">
        <v>111.42499999999997</v>
      </c>
      <c r="R95" s="278">
        <v>111.17916666666666</v>
      </c>
      <c r="S95" s="278">
        <v>111.67916666666667</v>
      </c>
      <c r="T95" s="278">
        <v>113.08333333333333</v>
      </c>
      <c r="U95" s="278">
        <v>114.26666666666667</v>
      </c>
      <c r="V95" s="278">
        <v>115.31249999999999</v>
      </c>
      <c r="W95" s="278">
        <v>116.42083333333335</v>
      </c>
      <c r="X95" s="278">
        <v>117.325</v>
      </c>
      <c r="Y95" s="278">
        <v>118.20416666666667</v>
      </c>
      <c r="Z95" s="278">
        <v>118.83333333333333</v>
      </c>
      <c r="AA95" s="278">
        <v>119.03749999999998</v>
      </c>
      <c r="AB95" s="279">
        <v>119.46249999999998</v>
      </c>
      <c r="AD95" s="302">
        <f t="shared" si="48"/>
        <v>97.644155261386615</v>
      </c>
      <c r="AE95" s="303">
        <f t="shared" si="49"/>
        <v>105.05565341228498</v>
      </c>
      <c r="AF95" s="303">
        <f t="shared" si="50"/>
        <v>106.01798306159758</v>
      </c>
      <c r="AG95" s="303">
        <f t="shared" si="51"/>
        <v>95.858511422254992</v>
      </c>
      <c r="AH95" s="303">
        <f t="shared" si="52"/>
        <v>92.677946324387406</v>
      </c>
      <c r="AI95" s="303">
        <f t="shared" si="53"/>
        <v>100.24932249322494</v>
      </c>
      <c r="AJ95" s="303">
        <f t="shared" si="42"/>
        <v>112.95229233026734</v>
      </c>
      <c r="AK95" s="303">
        <f t="shared" si="43"/>
        <v>83.187726401022786</v>
      </c>
      <c r="AL95" s="303">
        <f t="shared" si="44"/>
        <v>107.6950192111107</v>
      </c>
      <c r="AM95" s="303">
        <f t="shared" si="45"/>
        <v>107.54558204768583</v>
      </c>
      <c r="AN95" s="303">
        <f t="shared" si="46"/>
        <v>101.2286044313767</v>
      </c>
      <c r="AO95" s="304">
        <f t="shared" si="47"/>
        <v>93.083603641310049</v>
      </c>
      <c r="AQ95" s="302">
        <f t="shared" si="66"/>
        <v>94.879393637543217</v>
      </c>
      <c r="AR95" s="303">
        <f t="shared" si="67"/>
        <v>102.82713171159777</v>
      </c>
      <c r="AS95" s="303">
        <f t="shared" si="68"/>
        <v>101.55395739587726</v>
      </c>
      <c r="AT95" s="303">
        <f t="shared" si="69"/>
        <v>84.19925692727422</v>
      </c>
      <c r="AU95" s="303">
        <f t="shared" si="70"/>
        <v>86.697893343271033</v>
      </c>
      <c r="AV95" s="303">
        <f t="shared" si="71"/>
        <v>104.90745461167054</v>
      </c>
      <c r="AW95" s="303">
        <f t="shared" si="72"/>
        <v>107.96890719702095</v>
      </c>
      <c r="AX95" s="303">
        <f t="shared" si="73"/>
        <v>87.425731007919495</v>
      </c>
      <c r="AY95" s="303">
        <f t="shared" si="74"/>
        <v>111.1168224090445</v>
      </c>
      <c r="AZ95" s="303">
        <f t="shared" si="75"/>
        <v>109.78605501350233</v>
      </c>
      <c r="BA95" s="303">
        <f t="shared" si="76"/>
        <v>106.80374495231298</v>
      </c>
      <c r="BB95" s="304">
        <f t="shared" si="77"/>
        <v>98.334784826484281</v>
      </c>
      <c r="BC95" s="303">
        <f t="shared" si="78"/>
        <v>1196.5011330335187</v>
      </c>
      <c r="BD95" s="305">
        <f t="shared" si="79"/>
        <v>1.0029242487699201</v>
      </c>
      <c r="BF95" s="330">
        <f t="shared" si="80"/>
        <v>95.156844587678577</v>
      </c>
      <c r="BG95" s="331">
        <f t="shared" si="55"/>
        <v>103.12782382501983</v>
      </c>
      <c r="BH95" s="331">
        <f t="shared" si="56"/>
        <v>101.85092643087268</v>
      </c>
      <c r="BI95" s="331">
        <f t="shared" si="57"/>
        <v>84.445476500771989</v>
      </c>
      <c r="BJ95" s="331">
        <f t="shared" si="58"/>
        <v>86.951419551234764</v>
      </c>
      <c r="BK95" s="331">
        <f t="shared" si="59"/>
        <v>105.21423010677418</v>
      </c>
      <c r="BL95" s="331">
        <f t="shared" si="60"/>
        <v>108.28463514108147</v>
      </c>
      <c r="BM95" s="331">
        <f t="shared" si="61"/>
        <v>87.68138559427878</v>
      </c>
      <c r="BN95" s="331">
        <f t="shared" si="62"/>
        <v>111.44175564029159</v>
      </c>
      <c r="BO95" s="331">
        <f t="shared" si="63"/>
        <v>110.10709674982995</v>
      </c>
      <c r="BP95" s="331">
        <f t="shared" si="64"/>
        <v>107.11606567211265</v>
      </c>
      <c r="BQ95" s="332">
        <f t="shared" si="65"/>
        <v>98.622340200053486</v>
      </c>
      <c r="BR95" s="304">
        <f t="shared" si="81"/>
        <v>1200</v>
      </c>
    </row>
    <row r="96" spans="1:70" x14ac:dyDescent="0.55000000000000004">
      <c r="A96" s="300">
        <v>11</v>
      </c>
      <c r="B96" s="106">
        <v>2014</v>
      </c>
      <c r="C96" s="278">
        <v>123.3</v>
      </c>
      <c r="D96" s="278">
        <v>124</v>
      </c>
      <c r="E96" s="278">
        <v>132.30000000000001</v>
      </c>
      <c r="F96" s="278">
        <v>109.6</v>
      </c>
      <c r="G96" s="278">
        <v>109.6</v>
      </c>
      <c r="H96" s="278">
        <v>122.1</v>
      </c>
      <c r="I96" s="278">
        <v>129.1</v>
      </c>
      <c r="J96" s="278">
        <v>91.2</v>
      </c>
      <c r="K96" s="278">
        <v>123.3</v>
      </c>
      <c r="L96" s="278">
        <v>116.8</v>
      </c>
      <c r="M96" s="278">
        <v>105.4</v>
      </c>
      <c r="N96" s="279">
        <v>108.4</v>
      </c>
      <c r="O96" s="278"/>
      <c r="P96" s="278"/>
      <c r="Q96" s="301">
        <v>119.63333333333331</v>
      </c>
      <c r="R96" s="278">
        <v>119.26666666666665</v>
      </c>
      <c r="S96" s="278">
        <v>118.83333333333333</v>
      </c>
      <c r="T96" s="278">
        <v>118.20833333333336</v>
      </c>
      <c r="U96" s="278">
        <v>117.12083333333334</v>
      </c>
      <c r="V96" s="278">
        <v>116.37500000000001</v>
      </c>
      <c r="W96" s="278">
        <v>115.7166666666667</v>
      </c>
      <c r="X96" s="278">
        <v>114.92916666666667</v>
      </c>
      <c r="Y96" s="278">
        <v>114.39999999999999</v>
      </c>
      <c r="Z96" s="278">
        <v>113.82083333333331</v>
      </c>
      <c r="AA96" s="278">
        <v>112.89166666666665</v>
      </c>
      <c r="AB96" s="279">
        <v>112.17916666666666</v>
      </c>
      <c r="AD96" s="302">
        <f t="shared" si="48"/>
        <v>103.06492059069382</v>
      </c>
      <c r="AE96" s="303">
        <f t="shared" si="49"/>
        <v>103.9686975964226</v>
      </c>
      <c r="AF96" s="303">
        <f t="shared" si="50"/>
        <v>111.33239831697057</v>
      </c>
      <c r="AG96" s="303">
        <f t="shared" si="51"/>
        <v>92.717659499471253</v>
      </c>
      <c r="AH96" s="303">
        <f t="shared" si="52"/>
        <v>93.578569141556073</v>
      </c>
      <c r="AI96" s="303">
        <f t="shared" si="53"/>
        <v>104.91944146079481</v>
      </c>
      <c r="AJ96" s="303">
        <f t="shared" si="42"/>
        <v>111.56560564597433</v>
      </c>
      <c r="AK96" s="303">
        <f t="shared" si="43"/>
        <v>79.35322481238444</v>
      </c>
      <c r="AL96" s="303">
        <f t="shared" si="44"/>
        <v>107.77972027972029</v>
      </c>
      <c r="AM96" s="303">
        <f t="shared" si="45"/>
        <v>102.61741772522606</v>
      </c>
      <c r="AN96" s="303">
        <f t="shared" si="46"/>
        <v>93.3638443935927</v>
      </c>
      <c r="AO96" s="304">
        <f t="shared" si="47"/>
        <v>96.631133231809244</v>
      </c>
      <c r="AQ96" s="302">
        <f t="shared" si="66"/>
        <v>95.762906378400089</v>
      </c>
      <c r="AR96" s="303">
        <f t="shared" si="67"/>
        <v>102.32568196533779</v>
      </c>
      <c r="AS96" s="303">
        <f t="shared" si="68"/>
        <v>100.51108340034065</v>
      </c>
      <c r="AT96" s="303">
        <f t="shared" si="69"/>
        <v>83.696406435320654</v>
      </c>
      <c r="AU96" s="303">
        <f t="shared" si="70"/>
        <v>87.732794103799932</v>
      </c>
      <c r="AV96" s="303">
        <f t="shared" si="71"/>
        <v>104.88935380409605</v>
      </c>
      <c r="AW96" s="303">
        <f t="shared" si="72"/>
        <v>109.50831105119352</v>
      </c>
      <c r="AX96" s="303">
        <f t="shared" si="73"/>
        <v>86.963100381096268</v>
      </c>
      <c r="AY96" s="303">
        <f t="shared" si="74"/>
        <v>111.75416887549986</v>
      </c>
      <c r="AZ96" s="303">
        <f t="shared" si="75"/>
        <v>109.52259283980487</v>
      </c>
      <c r="BA96" s="303">
        <f t="shared" si="76"/>
        <v>104.76241631727406</v>
      </c>
      <c r="BB96" s="304">
        <f t="shared" si="77"/>
        <v>97.749881007171709</v>
      </c>
      <c r="BC96" s="303">
        <f t="shared" si="78"/>
        <v>1195.1786965593355</v>
      </c>
      <c r="BD96" s="305">
        <f t="shared" si="79"/>
        <v>1.0040339603228738</v>
      </c>
      <c r="BF96" s="330">
        <f t="shared" si="80"/>
        <v>96.149210143133644</v>
      </c>
      <c r="BG96" s="331">
        <f t="shared" si="55"/>
        <v>102.73845970639697</v>
      </c>
      <c r="BH96" s="331">
        <f t="shared" si="56"/>
        <v>100.9165411227867</v>
      </c>
      <c r="BI96" s="331">
        <f t="shared" si="57"/>
        <v>84.034034418047867</v>
      </c>
      <c r="BJ96" s="331">
        <f t="shared" si="58"/>
        <v>88.086704714229526</v>
      </c>
      <c r="BK96" s="331">
        <f t="shared" si="59"/>
        <v>105.31247329563365</v>
      </c>
      <c r="BL96" s="331">
        <f t="shared" si="60"/>
        <v>109.95006323299896</v>
      </c>
      <c r="BM96" s="331">
        <f t="shared" si="61"/>
        <v>87.313906077587703</v>
      </c>
      <c r="BN96" s="331">
        <f t="shared" si="62"/>
        <v>112.20498075865936</v>
      </c>
      <c r="BO96" s="331">
        <f t="shared" si="63"/>
        <v>109.96440263377892</v>
      </c>
      <c r="BP96" s="331">
        <f t="shared" si="64"/>
        <v>105.18502374802634</v>
      </c>
      <c r="BQ96" s="332">
        <f t="shared" si="65"/>
        <v>98.144200148720273</v>
      </c>
      <c r="BR96" s="304">
        <f t="shared" si="81"/>
        <v>1200</v>
      </c>
    </row>
    <row r="97" spans="1:70" x14ac:dyDescent="0.55000000000000004">
      <c r="A97" s="300">
        <v>10</v>
      </c>
      <c r="B97" s="106">
        <v>2015</v>
      </c>
      <c r="C97" s="278">
        <v>110.3</v>
      </c>
      <c r="D97" s="278">
        <v>118.1</v>
      </c>
      <c r="E97" s="278">
        <v>125.5</v>
      </c>
      <c r="F97" s="278">
        <v>102.5</v>
      </c>
      <c r="G97" s="278">
        <v>94.4</v>
      </c>
      <c r="H97" s="278">
        <v>120.2</v>
      </c>
      <c r="I97" s="278">
        <v>125.5</v>
      </c>
      <c r="J97" s="278">
        <v>89.4</v>
      </c>
      <c r="K97" s="278">
        <v>123.2</v>
      </c>
      <c r="L97" s="278">
        <v>121.8</v>
      </c>
      <c r="M97" s="278">
        <v>117.6</v>
      </c>
      <c r="N97" s="279">
        <v>112.5</v>
      </c>
      <c r="O97" s="278"/>
      <c r="P97" s="278"/>
      <c r="Q97" s="301">
        <v>111.95</v>
      </c>
      <c r="R97" s="278">
        <v>111.72499999999998</v>
      </c>
      <c r="S97" s="278">
        <v>111.64583333333333</v>
      </c>
      <c r="T97" s="278">
        <v>111.85000000000002</v>
      </c>
      <c r="U97" s="278">
        <v>112.56666666666666</v>
      </c>
      <c r="V97" s="278">
        <v>113.24583333333334</v>
      </c>
      <c r="W97" s="278">
        <v>113.43750000000001</v>
      </c>
      <c r="X97" s="278">
        <v>113.24583333333332</v>
      </c>
      <c r="Y97" s="278">
        <v>113.32916666666667</v>
      </c>
      <c r="Z97" s="278">
        <v>113.39999999999999</v>
      </c>
      <c r="AA97" s="278">
        <v>113.40416666666665</v>
      </c>
      <c r="AB97" s="279">
        <v>113.77083333333331</v>
      </c>
      <c r="AD97" s="302">
        <f t="shared" si="48"/>
        <v>98.526127735596248</v>
      </c>
      <c r="AE97" s="303">
        <f t="shared" si="49"/>
        <v>105.70597449093759</v>
      </c>
      <c r="AF97" s="303">
        <f t="shared" si="50"/>
        <v>112.4090315357343</v>
      </c>
      <c r="AG97" s="303">
        <f t="shared" si="51"/>
        <v>91.640590075994623</v>
      </c>
      <c r="AH97" s="303">
        <f t="shared" si="52"/>
        <v>83.861415457506666</v>
      </c>
      <c r="AI97" s="303">
        <f t="shared" si="53"/>
        <v>106.14077044777217</v>
      </c>
      <c r="AJ97" s="303">
        <f t="shared" si="42"/>
        <v>110.63360881542698</v>
      </c>
      <c r="AK97" s="303">
        <f t="shared" si="43"/>
        <v>78.943301813900447</v>
      </c>
      <c r="AL97" s="303">
        <f t="shared" si="44"/>
        <v>108.70987903967058</v>
      </c>
      <c r="AM97" s="303">
        <f t="shared" si="45"/>
        <v>107.40740740740742</v>
      </c>
      <c r="AN97" s="303">
        <f t="shared" si="46"/>
        <v>103.69989344894735</v>
      </c>
      <c r="AO97" s="304">
        <f t="shared" si="47"/>
        <v>98.882988463651373</v>
      </c>
      <c r="AQ97" s="302">
        <f t="shared" si="66"/>
        <v>96.201020402372137</v>
      </c>
      <c r="AR97" s="303">
        <f t="shared" si="67"/>
        <v>102.25813040752008</v>
      </c>
      <c r="AS97" s="303">
        <f t="shared" si="68"/>
        <v>100.47183834973299</v>
      </c>
      <c r="AT97" s="303">
        <f t="shared" si="69"/>
        <v>83.675090475752441</v>
      </c>
      <c r="AU97" s="303">
        <f t="shared" si="70"/>
        <v>87.036669356210666</v>
      </c>
      <c r="AV97" s="303">
        <f t="shared" si="71"/>
        <v>105.36153564798644</v>
      </c>
      <c r="AW97" s="303">
        <f t="shared" si="72"/>
        <v>112.09561718262128</v>
      </c>
      <c r="AX97" s="303">
        <f t="shared" si="73"/>
        <v>85.863345871894381</v>
      </c>
      <c r="AY97" s="303">
        <f t="shared" si="74"/>
        <v>112.4419976717538</v>
      </c>
      <c r="AZ97" s="303">
        <f t="shared" si="75"/>
        <v>108.93665596163899</v>
      </c>
      <c r="BA97" s="303">
        <f t="shared" si="76"/>
        <v>103.84322088862768</v>
      </c>
      <c r="BB97" s="304">
        <f t="shared" si="77"/>
        <v>97.748950328345003</v>
      </c>
      <c r="BC97" s="303">
        <f t="shared" si="78"/>
        <v>1195.9340725444558</v>
      </c>
      <c r="BD97" s="305">
        <f t="shared" si="79"/>
        <v>1.003399792303679</v>
      </c>
      <c r="BF97" s="330">
        <f t="shared" si="80"/>
        <v>96.528083891142188</v>
      </c>
      <c r="BG97" s="331">
        <f t="shared" si="55"/>
        <v>102.60578681226818</v>
      </c>
      <c r="BH97" s="331">
        <f t="shared" si="56"/>
        <v>100.81342173249089</v>
      </c>
      <c r="BI97" s="331">
        <f t="shared" si="57"/>
        <v>83.959568404361548</v>
      </c>
      <c r="BJ97" s="331">
        <f t="shared" si="58"/>
        <v>87.332575954825771</v>
      </c>
      <c r="BK97" s="331">
        <f t="shared" si="59"/>
        <v>105.71974298598627</v>
      </c>
      <c r="BL97" s="331">
        <f t="shared" si="60"/>
        <v>112.47671899919492</v>
      </c>
      <c r="BM97" s="331">
        <f t="shared" si="61"/>
        <v>86.155263414357776</v>
      </c>
      <c r="BN97" s="331">
        <f t="shared" si="62"/>
        <v>112.82427711004853</v>
      </c>
      <c r="BO97" s="331">
        <f t="shared" si="63"/>
        <v>109.3070179661659</v>
      </c>
      <c r="BP97" s="331">
        <f t="shared" si="64"/>
        <v>104.19626627179409</v>
      </c>
      <c r="BQ97" s="332">
        <f t="shared" si="65"/>
        <v>98.081276457364012</v>
      </c>
      <c r="BR97" s="304">
        <f t="shared" si="81"/>
        <v>1200.0000000000002</v>
      </c>
    </row>
    <row r="98" spans="1:70" x14ac:dyDescent="0.55000000000000004">
      <c r="A98" s="300">
        <v>9</v>
      </c>
      <c r="B98" s="106">
        <v>2016</v>
      </c>
      <c r="C98" s="278">
        <v>110.8</v>
      </c>
      <c r="D98" s="278">
        <v>113</v>
      </c>
      <c r="E98" s="278">
        <v>132.6</v>
      </c>
      <c r="F98" s="278">
        <v>97.1</v>
      </c>
      <c r="G98" s="278">
        <v>99.9</v>
      </c>
      <c r="H98" s="278">
        <v>123.5</v>
      </c>
      <c r="I98" s="278">
        <v>124.1</v>
      </c>
      <c r="J98" s="278">
        <v>100.7</v>
      </c>
      <c r="K98" s="278">
        <v>129.4</v>
      </c>
      <c r="L98" s="278">
        <v>121.2</v>
      </c>
      <c r="M98" s="278">
        <v>130.80000000000001</v>
      </c>
      <c r="N98" s="279">
        <v>119.2</v>
      </c>
      <c r="O98" s="278"/>
      <c r="P98" s="278"/>
      <c r="Q98" s="301">
        <v>113.85000000000001</v>
      </c>
      <c r="R98" s="278">
        <v>114.26249999999999</v>
      </c>
      <c r="S98" s="278">
        <v>114.99166666666667</v>
      </c>
      <c r="T98" s="278">
        <v>115.22500000000001</v>
      </c>
      <c r="U98" s="278">
        <v>115.75000000000001</v>
      </c>
      <c r="V98" s="278">
        <v>116.57916666666667</v>
      </c>
      <c r="W98" s="278">
        <v>116.98750000000001</v>
      </c>
      <c r="X98" s="278">
        <v>117.63750000000003</v>
      </c>
      <c r="Y98" s="278">
        <v>118.42916666666667</v>
      </c>
      <c r="Z98" s="278">
        <v>119.36666666666667</v>
      </c>
      <c r="AA98" s="278">
        <v>120.22500000000001</v>
      </c>
      <c r="AB98" s="279">
        <v>120.7</v>
      </c>
      <c r="AD98" s="302">
        <f t="shared" si="48"/>
        <v>97.321036451471215</v>
      </c>
      <c r="AE98" s="303">
        <f t="shared" si="49"/>
        <v>98.895088064763172</v>
      </c>
      <c r="AF98" s="303">
        <f t="shared" si="50"/>
        <v>115.31270381911732</v>
      </c>
      <c r="AG98" s="303">
        <f t="shared" si="51"/>
        <v>84.269906704274234</v>
      </c>
      <c r="AH98" s="303">
        <f t="shared" si="52"/>
        <v>86.306695464362846</v>
      </c>
      <c r="AI98" s="303">
        <f t="shared" si="53"/>
        <v>105.93659530362058</v>
      </c>
      <c r="AJ98" s="303">
        <f t="shared" si="42"/>
        <v>106.07970937065924</v>
      </c>
      <c r="AK98" s="303">
        <f t="shared" si="43"/>
        <v>85.60195515885664</v>
      </c>
      <c r="AL98" s="303">
        <f t="shared" si="44"/>
        <v>109.26362452943039</v>
      </c>
      <c r="AM98" s="303">
        <f t="shared" si="45"/>
        <v>101.53588383133203</v>
      </c>
      <c r="AN98" s="303">
        <f t="shared" si="46"/>
        <v>108.79600748596383</v>
      </c>
      <c r="AO98" s="304">
        <f t="shared" si="47"/>
        <v>98.757249378624692</v>
      </c>
      <c r="AQ98" s="302">
        <f t="shared" si="66"/>
        <v>96.193628688483386</v>
      </c>
      <c r="AR98" s="303">
        <f t="shared" si="67"/>
        <v>101.06941127823671</v>
      </c>
      <c r="AS98" s="303">
        <f t="shared" si="68"/>
        <v>101.31571964718211</v>
      </c>
      <c r="AT98" s="303">
        <f t="shared" si="69"/>
        <v>82.743483952210141</v>
      </c>
      <c r="AU98" s="303">
        <f t="shared" si="70"/>
        <v>86.144061957823183</v>
      </c>
      <c r="AV98" s="303">
        <f t="shared" si="71"/>
        <v>105.23264516413182</v>
      </c>
      <c r="AW98" s="303">
        <f t="shared" si="72"/>
        <v>110.82119253989403</v>
      </c>
      <c r="AX98" s="303">
        <f t="shared" si="73"/>
        <v>85.797371925018709</v>
      </c>
      <c r="AY98" s="303">
        <f t="shared" si="74"/>
        <v>110.47152795589537</v>
      </c>
      <c r="AZ98" s="303">
        <f t="shared" si="75"/>
        <v>105.84432060510696</v>
      </c>
      <c r="BA98" s="303">
        <f t="shared" si="76"/>
        <v>103.75650704904949</v>
      </c>
      <c r="BB98" s="304">
        <f t="shared" si="77"/>
        <v>98.29424344334825</v>
      </c>
      <c r="BC98" s="303">
        <f t="shared" si="78"/>
        <v>1187.6841142063802</v>
      </c>
      <c r="BD98" s="305">
        <f t="shared" si="79"/>
        <v>1.0103696644977436</v>
      </c>
      <c r="BF98" s="330">
        <f t="shared" si="80"/>
        <v>97.191124344803484</v>
      </c>
      <c r="BG98" s="331">
        <f t="shared" si="55"/>
        <v>102.11746716417649</v>
      </c>
      <c r="BH98" s="331">
        <f t="shared" si="56"/>
        <v>102.36632966827084</v>
      </c>
      <c r="BI98" s="331">
        <f t="shared" si="57"/>
        <v>83.601506120168992</v>
      </c>
      <c r="BJ98" s="331">
        <f t="shared" si="58"/>
        <v>87.037346978798638</v>
      </c>
      <c r="BK98" s="331">
        <f t="shared" si="59"/>
        <v>106.32387238869397</v>
      </c>
      <c r="BL98" s="331">
        <f t="shared" si="60"/>
        <v>111.97037112577257</v>
      </c>
      <c r="BM98" s="331">
        <f t="shared" si="61"/>
        <v>86.687061886669269</v>
      </c>
      <c r="BN98" s="331">
        <f t="shared" si="62"/>
        <v>111.61708063735111</v>
      </c>
      <c r="BO98" s="331">
        <f t="shared" si="63"/>
        <v>106.94189069877352</v>
      </c>
      <c r="BP98" s="331">
        <f t="shared" si="64"/>
        <v>104.83242721660589</v>
      </c>
      <c r="BQ98" s="332">
        <f t="shared" si="65"/>
        <v>99.313521769915297</v>
      </c>
      <c r="BR98" s="304">
        <f t="shared" si="81"/>
        <v>1200.0000000000002</v>
      </c>
    </row>
    <row r="99" spans="1:70" x14ac:dyDescent="0.55000000000000004">
      <c r="A99" s="300">
        <v>8</v>
      </c>
      <c r="B99" s="106">
        <v>2017</v>
      </c>
      <c r="C99" s="278">
        <v>113.9</v>
      </c>
      <c r="D99" s="278">
        <v>125.5</v>
      </c>
      <c r="E99" s="278">
        <v>139.1</v>
      </c>
      <c r="F99" s="278">
        <v>113.1</v>
      </c>
      <c r="G99" s="278">
        <v>104.5</v>
      </c>
      <c r="H99" s="278">
        <v>130.30000000000001</v>
      </c>
      <c r="I99" s="278">
        <v>125</v>
      </c>
      <c r="J99" s="278">
        <v>105.3</v>
      </c>
      <c r="K99" s="278">
        <v>130.5</v>
      </c>
      <c r="L99" s="278">
        <v>127.7</v>
      </c>
      <c r="M99" s="278">
        <v>130.1</v>
      </c>
      <c r="N99" s="279">
        <v>121.4</v>
      </c>
      <c r="O99" s="278"/>
      <c r="P99" s="278"/>
      <c r="Q99" s="301">
        <v>121.02083333333333</v>
      </c>
      <c r="R99" s="278">
        <v>121.25</v>
      </c>
      <c r="S99" s="278">
        <v>121.48750000000001</v>
      </c>
      <c r="T99" s="278">
        <v>121.80416666666666</v>
      </c>
      <c r="U99" s="278">
        <v>122.04583333333335</v>
      </c>
      <c r="V99" s="278">
        <v>122.10833333333333</v>
      </c>
      <c r="W99" s="278">
        <v>122.06666666666666</v>
      </c>
      <c r="X99" s="278">
        <v>122.14583333333333</v>
      </c>
      <c r="Y99" s="278">
        <v>122.50833333333333</v>
      </c>
      <c r="Z99" s="278">
        <v>122.86666666666666</v>
      </c>
      <c r="AA99" s="278">
        <v>123.22500000000001</v>
      </c>
      <c r="AB99" s="279">
        <v>123.10833333333333</v>
      </c>
      <c r="AD99" s="302">
        <f t="shared" si="48"/>
        <v>94.11602685488036</v>
      </c>
      <c r="AE99" s="303">
        <f t="shared" si="49"/>
        <v>103.50515463917527</v>
      </c>
      <c r="AF99" s="303">
        <f t="shared" si="50"/>
        <v>114.49737627327914</v>
      </c>
      <c r="AG99" s="303">
        <f t="shared" si="51"/>
        <v>92.853966407826775</v>
      </c>
      <c r="AH99" s="303">
        <f t="shared" si="52"/>
        <v>85.62357037998018</v>
      </c>
      <c r="AI99" s="303">
        <f t="shared" si="53"/>
        <v>106.70852385177099</v>
      </c>
      <c r="AJ99" s="303">
        <f t="shared" si="42"/>
        <v>102.40305843801202</v>
      </c>
      <c r="AK99" s="303">
        <f t="shared" si="43"/>
        <v>86.208425720620838</v>
      </c>
      <c r="AL99" s="303">
        <f t="shared" si="44"/>
        <v>106.52336575743146</v>
      </c>
      <c r="AM99" s="303">
        <f t="shared" si="45"/>
        <v>103.93380358111774</v>
      </c>
      <c r="AN99" s="303">
        <f t="shared" si="46"/>
        <v>105.57922499492796</v>
      </c>
      <c r="AO99" s="304">
        <f t="shared" si="47"/>
        <v>98.612333310769657</v>
      </c>
      <c r="AQ99" s="302">
        <f t="shared" si="66"/>
        <v>98.540252627464014</v>
      </c>
      <c r="AR99" s="303">
        <f t="shared" si="67"/>
        <v>106.26620377941697</v>
      </c>
      <c r="AS99" s="303">
        <f t="shared" si="68"/>
        <v>106.41858935576059</v>
      </c>
      <c r="AT99" s="303">
        <f t="shared" si="69"/>
        <v>85.625886240695877</v>
      </c>
      <c r="AU99" s="303">
        <f t="shared" si="70"/>
        <v>86.372745409743629</v>
      </c>
      <c r="AV99" s="303">
        <f t="shared" si="71"/>
        <v>105.21537430933536</v>
      </c>
      <c r="AW99" s="303">
        <f t="shared" si="72"/>
        <v>109.40153467504055</v>
      </c>
      <c r="AX99" s="303">
        <f t="shared" si="73"/>
        <v>86.157293621986895</v>
      </c>
      <c r="AY99" s="303">
        <f t="shared" si="74"/>
        <v>109.29613470793834</v>
      </c>
      <c r="AZ99" s="303">
        <f t="shared" si="75"/>
        <v>105.0964768697465</v>
      </c>
      <c r="BA99" s="303">
        <f t="shared" si="76"/>
        <v>102.9542880309632</v>
      </c>
      <c r="BB99" s="304">
        <f t="shared" si="77"/>
        <v>98.01574309038773</v>
      </c>
      <c r="BC99" s="303">
        <f t="shared" si="78"/>
        <v>1199.3605227184798</v>
      </c>
      <c r="BD99" s="305">
        <f t="shared" si="79"/>
        <v>1.0005331818660086</v>
      </c>
      <c r="BF99" s="330">
        <f t="shared" si="80"/>
        <v>98.592792503236879</v>
      </c>
      <c r="BG99" s="331">
        <f t="shared" si="55"/>
        <v>106.32286299224172</v>
      </c>
      <c r="BH99" s="331">
        <f t="shared" si="56"/>
        <v>106.4753298178113</v>
      </c>
      <c r="BI99" s="331">
        <f t="shared" si="57"/>
        <v>85.671540410500327</v>
      </c>
      <c r="BJ99" s="331">
        <f t="shared" si="58"/>
        <v>86.41879779131348</v>
      </c>
      <c r="BK99" s="331">
        <f t="shared" si="59"/>
        <v>105.27147323894241</v>
      </c>
      <c r="BL99" s="331">
        <f t="shared" si="60"/>
        <v>109.4598655894428</v>
      </c>
      <c r="BM99" s="331">
        <f t="shared" si="61"/>
        <v>86.203231128570522</v>
      </c>
      <c r="BN99" s="331">
        <f t="shared" si="62"/>
        <v>109.35440942498944</v>
      </c>
      <c r="BO99" s="331">
        <f t="shared" si="63"/>
        <v>105.15251240539483</v>
      </c>
      <c r="BP99" s="331">
        <f t="shared" si="64"/>
        <v>103.00918139036914</v>
      </c>
      <c r="BQ99" s="332">
        <f t="shared" si="65"/>
        <v>98.068003307186885</v>
      </c>
      <c r="BR99" s="304">
        <f t="shared" si="81"/>
        <v>1199.9999999999998</v>
      </c>
    </row>
    <row r="100" spans="1:70" x14ac:dyDescent="0.55000000000000004">
      <c r="A100" s="300">
        <v>7</v>
      </c>
      <c r="B100" s="106">
        <v>2018</v>
      </c>
      <c r="C100" s="278">
        <v>110.7</v>
      </c>
      <c r="D100" s="278">
        <v>130.6</v>
      </c>
      <c r="E100" s="278">
        <v>142.69999999999999</v>
      </c>
      <c r="F100" s="278">
        <v>118.1</v>
      </c>
      <c r="G100" s="278">
        <v>108.1</v>
      </c>
      <c r="H100" s="278">
        <v>123.9</v>
      </c>
      <c r="I100" s="278">
        <v>119.6</v>
      </c>
      <c r="J100" s="278">
        <v>104.7</v>
      </c>
      <c r="K100" s="278">
        <v>120.3</v>
      </c>
      <c r="L100" s="278">
        <v>133.9</v>
      </c>
      <c r="M100" s="278">
        <v>134.4</v>
      </c>
      <c r="N100" s="279">
        <v>119.6</v>
      </c>
      <c r="O100" s="278"/>
      <c r="P100" s="278"/>
      <c r="Q100" s="301">
        <v>122.61666666666666</v>
      </c>
      <c r="R100" s="278">
        <v>122.36666666666667</v>
      </c>
      <c r="S100" s="278">
        <v>121.91666666666669</v>
      </c>
      <c r="T100" s="278">
        <v>121.75</v>
      </c>
      <c r="U100" s="278">
        <v>122.1875</v>
      </c>
      <c r="V100" s="278">
        <v>122.29166666666669</v>
      </c>
      <c r="W100" s="278">
        <v>122.5125</v>
      </c>
      <c r="X100" s="278">
        <v>122.8625</v>
      </c>
      <c r="Y100" s="278">
        <v>122.66249999999998</v>
      </c>
      <c r="Z100" s="278">
        <v>122.63749999999999</v>
      </c>
      <c r="AA100" s="278">
        <v>123.30833333333329</v>
      </c>
      <c r="AB100" s="279">
        <v>123.71249999999999</v>
      </c>
      <c r="AD100" s="302">
        <f t="shared" si="48"/>
        <v>90.281364686692953</v>
      </c>
      <c r="AE100" s="303">
        <f t="shared" si="49"/>
        <v>106.72841187687278</v>
      </c>
      <c r="AF100" s="303">
        <f t="shared" si="50"/>
        <v>117.0471633629528</v>
      </c>
      <c r="AG100" s="303">
        <f t="shared" si="51"/>
        <v>97.002053388090346</v>
      </c>
      <c r="AH100" s="303">
        <f t="shared" si="52"/>
        <v>88.470588235294116</v>
      </c>
      <c r="AI100" s="303">
        <f t="shared" si="53"/>
        <v>101.31516183986371</v>
      </c>
      <c r="AJ100" s="303">
        <f t="shared" si="42"/>
        <v>97.622691562085492</v>
      </c>
      <c r="AK100" s="303">
        <f t="shared" si="43"/>
        <v>85.217214365652666</v>
      </c>
      <c r="AL100" s="303">
        <f t="shared" si="44"/>
        <v>98.07398349128708</v>
      </c>
      <c r="AM100" s="303">
        <f t="shared" si="45"/>
        <v>109.18356946284784</v>
      </c>
      <c r="AN100" s="303">
        <f t="shared" si="46"/>
        <v>108.99506656754751</v>
      </c>
      <c r="AO100" s="304">
        <f t="shared" si="47"/>
        <v>96.675760331413557</v>
      </c>
      <c r="AQ100" s="302">
        <f t="shared" si="66"/>
        <v>97.93105394223997</v>
      </c>
      <c r="AR100" s="303">
        <f t="shared" si="67"/>
        <v>106.51794970349117</v>
      </c>
      <c r="AS100" s="303">
        <f t="shared" si="68"/>
        <v>106.45575137198738</v>
      </c>
      <c r="AT100" s="303">
        <f t="shared" si="69"/>
        <v>86.457573680178143</v>
      </c>
      <c r="AU100" s="303">
        <f t="shared" si="70"/>
        <v>86.442713966485556</v>
      </c>
      <c r="AV100" s="303">
        <f t="shared" si="71"/>
        <v>104.51152846216507</v>
      </c>
      <c r="AW100" s="303">
        <f t="shared" si="72"/>
        <v>108.03038970500459</v>
      </c>
      <c r="AX100" s="303">
        <f t="shared" si="73"/>
        <v>85.959847254662478</v>
      </c>
      <c r="AY100" s="303">
        <f t="shared" si="74"/>
        <v>106.6197412772831</v>
      </c>
      <c r="AZ100" s="303">
        <f t="shared" si="75"/>
        <v>105.89347221500631</v>
      </c>
      <c r="BA100" s="303">
        <f t="shared" si="76"/>
        <v>102.26162492812206</v>
      </c>
      <c r="BB100" s="304">
        <f t="shared" si="77"/>
        <v>96.45875305955829</v>
      </c>
      <c r="BC100" s="303">
        <f t="shared" si="78"/>
        <v>1193.5403995661843</v>
      </c>
      <c r="BD100" s="305">
        <f t="shared" si="79"/>
        <v>1.0054121338801465</v>
      </c>
      <c r="BF100" s="330">
        <f t="shared" si="80"/>
        <v>98.461069917199225</v>
      </c>
      <c r="BG100" s="331">
        <f t="shared" si="55"/>
        <v>107.09443910792517</v>
      </c>
      <c r="BH100" s="331">
        <f t="shared" si="56"/>
        <v>107.03190415072416</v>
      </c>
      <c r="BI100" s="331">
        <f t="shared" si="57"/>
        <v>86.925493643887904</v>
      </c>
      <c r="BJ100" s="331">
        <f t="shared" si="58"/>
        <v>86.910553507435381</v>
      </c>
      <c r="BK100" s="331">
        <f t="shared" si="59"/>
        <v>105.07715884622105</v>
      </c>
      <c r="BL100" s="331">
        <f t="shared" si="60"/>
        <v>108.61506463721248</v>
      </c>
      <c r="BM100" s="331">
        <f t="shared" si="61"/>
        <v>86.425073456321655</v>
      </c>
      <c r="BN100" s="331">
        <f t="shared" si="62"/>
        <v>107.19678159134233</v>
      </c>
      <c r="BO100" s="331">
        <f t="shared" si="63"/>
        <v>106.4665818636675</v>
      </c>
      <c r="BP100" s="331">
        <f t="shared" si="64"/>
        <v>102.81507853303438</v>
      </c>
      <c r="BQ100" s="332">
        <f t="shared" si="65"/>
        <v>96.980800745028617</v>
      </c>
      <c r="BR100" s="304">
        <f t="shared" si="81"/>
        <v>1200</v>
      </c>
    </row>
    <row r="101" spans="1:70" ht="14" thickBot="1" x14ac:dyDescent="0.6">
      <c r="A101" s="300">
        <v>6</v>
      </c>
      <c r="B101" s="106">
        <v>2019</v>
      </c>
      <c r="C101" s="278">
        <v>117.8</v>
      </c>
      <c r="D101" s="278">
        <v>131.9</v>
      </c>
      <c r="E101" s="278">
        <v>136.6</v>
      </c>
      <c r="F101" s="278">
        <v>123.6</v>
      </c>
      <c r="G101" s="278">
        <v>118.7</v>
      </c>
      <c r="H101" s="278">
        <v>123</v>
      </c>
      <c r="I101" s="278">
        <v>137.9</v>
      </c>
      <c r="J101" s="278">
        <v>103.1</v>
      </c>
      <c r="K101" s="278">
        <v>126.5</v>
      </c>
      <c r="L101" s="278">
        <v>118.5</v>
      </c>
      <c r="M101" s="278">
        <v>122.4</v>
      </c>
      <c r="N101" s="279">
        <v>109.7</v>
      </c>
      <c r="O101" s="278"/>
      <c r="P101" s="278"/>
      <c r="Q101" s="301">
        <v>124.4375</v>
      </c>
      <c r="R101" s="278">
        <v>125.13333333333333</v>
      </c>
      <c r="S101" s="278">
        <v>125.325</v>
      </c>
      <c r="T101" s="278">
        <v>124.94166666666668</v>
      </c>
      <c r="U101" s="278">
        <v>123.80000000000001</v>
      </c>
      <c r="V101" s="278">
        <v>122.88749999999999</v>
      </c>
      <c r="W101" s="278">
        <v>122.38333333333334</v>
      </c>
      <c r="X101" s="278">
        <v>121.64583333333333</v>
      </c>
      <c r="Y101" s="278">
        <v>120.45833333333333</v>
      </c>
      <c r="Z101" s="278">
        <v>117.30833333333334</v>
      </c>
      <c r="AA101" s="278">
        <v>111.44583333333333</v>
      </c>
      <c r="AB101" s="279">
        <v>105.94166666666666</v>
      </c>
      <c r="AD101" s="302">
        <f t="shared" si="48"/>
        <v>94.665996986438969</v>
      </c>
      <c r="AE101" s="303">
        <f t="shared" si="49"/>
        <v>105.40756526371871</v>
      </c>
      <c r="AF101" s="303">
        <f t="shared" si="50"/>
        <v>108.9966088170756</v>
      </c>
      <c r="AG101" s="303">
        <f t="shared" si="51"/>
        <v>98.92616554392049</v>
      </c>
      <c r="AH101" s="303">
        <f t="shared" si="52"/>
        <v>95.880452342487871</v>
      </c>
      <c r="AI101" s="303">
        <f t="shared" si="53"/>
        <v>100.09154714678058</v>
      </c>
      <c r="AJ101" s="303">
        <f t="shared" si="42"/>
        <v>112.67874165872259</v>
      </c>
      <c r="AK101" s="303">
        <f t="shared" si="43"/>
        <v>84.754238739510185</v>
      </c>
      <c r="AL101" s="303">
        <f t="shared" si="44"/>
        <v>105.01556554825319</v>
      </c>
      <c r="AM101" s="303">
        <f t="shared" si="45"/>
        <v>101.01584144348938</v>
      </c>
      <c r="AN101" s="303">
        <f t="shared" si="46"/>
        <v>109.82913971660375</v>
      </c>
      <c r="AO101" s="304">
        <f t="shared" si="47"/>
        <v>103.54754975222214</v>
      </c>
      <c r="AQ101" s="302">
        <f t="shared" si="66"/>
        <v>96.673578268602697</v>
      </c>
      <c r="AR101" s="303">
        <f t="shared" si="67"/>
        <v>104.91876196601262</v>
      </c>
      <c r="AS101" s="303">
        <f t="shared" si="68"/>
        <v>112.54180716341254</v>
      </c>
      <c r="AT101" s="303">
        <f t="shared" si="69"/>
        <v>93.494455296757934</v>
      </c>
      <c r="AU101" s="303">
        <f t="shared" si="70"/>
        <v>89.789355263559344</v>
      </c>
      <c r="AV101" s="303">
        <f t="shared" si="71"/>
        <v>103.88137341820747</v>
      </c>
      <c r="AW101" s="303">
        <f t="shared" si="72"/>
        <v>108.26035526549637</v>
      </c>
      <c r="AX101" s="303">
        <f t="shared" si="73"/>
        <v>84.136647043640465</v>
      </c>
      <c r="AY101" s="303">
        <f t="shared" si="74"/>
        <v>104.83833190991268</v>
      </c>
      <c r="AZ101" s="303">
        <f t="shared" si="75"/>
        <v>104.11199238222372</v>
      </c>
      <c r="BA101" s="303">
        <f t="shared" si="76"/>
        <v>103.39553370451677</v>
      </c>
      <c r="BB101" s="304">
        <f t="shared" si="77"/>
        <v>96.853880930988069</v>
      </c>
      <c r="BC101" s="303">
        <f t="shared" si="78"/>
        <v>1202.8960726133307</v>
      </c>
      <c r="BD101" s="305">
        <f t="shared" si="79"/>
        <v>0.99759241660250919</v>
      </c>
      <c r="BF101" s="330">
        <f t="shared" si="80"/>
        <v>96.440828566587186</v>
      </c>
      <c r="BG101" s="331">
        <f t="shared" si="55"/>
        <v>104.66616129661796</v>
      </c>
      <c r="BH101" s="331">
        <f t="shared" si="56"/>
        <v>112.27085337696229</v>
      </c>
      <c r="BI101" s="331">
        <f t="shared" si="57"/>
        <v>93.269359598428011</v>
      </c>
      <c r="BJ101" s="331">
        <f t="shared" si="58"/>
        <v>89.573179902555395</v>
      </c>
      <c r="BK101" s="331">
        <f t="shared" si="59"/>
        <v>103.63127034825726</v>
      </c>
      <c r="BL101" s="331">
        <f t="shared" si="60"/>
        <v>107.9997094315527</v>
      </c>
      <c r="BM101" s="331">
        <f t="shared" si="61"/>
        <v>83.934081049097657</v>
      </c>
      <c r="BN101" s="331">
        <f t="shared" si="62"/>
        <v>104.58592488258574</v>
      </c>
      <c r="BO101" s="331">
        <f t="shared" si="63"/>
        <v>103.86133407788459</v>
      </c>
      <c r="BP101" s="331">
        <f t="shared" si="64"/>
        <v>103.14660033419507</v>
      </c>
      <c r="BQ101" s="332">
        <f t="shared" si="65"/>
        <v>96.620697135276075</v>
      </c>
      <c r="BR101" s="304">
        <f t="shared" si="81"/>
        <v>1200</v>
      </c>
    </row>
    <row r="102" spans="1:70" ht="14" thickBot="1" x14ac:dyDescent="0.6">
      <c r="A102" s="300">
        <v>5</v>
      </c>
      <c r="B102" s="306">
        <v>2020</v>
      </c>
      <c r="C102" s="307">
        <v>115.6</v>
      </c>
      <c r="D102" s="307">
        <v>116.4</v>
      </c>
      <c r="E102" s="307">
        <v>123.6</v>
      </c>
      <c r="F102" s="307">
        <v>61</v>
      </c>
      <c r="G102" s="307">
        <v>40.6</v>
      </c>
      <c r="H102" s="307">
        <v>69</v>
      </c>
      <c r="I102" s="307">
        <v>102.9</v>
      </c>
      <c r="J102" s="307">
        <v>83.5</v>
      </c>
      <c r="K102" s="307">
        <v>125.1</v>
      </c>
      <c r="L102" s="307">
        <v>128.30000000000001</v>
      </c>
      <c r="M102" s="307">
        <v>120.3</v>
      </c>
      <c r="N102" s="308">
        <v>113.7</v>
      </c>
      <c r="O102" s="278"/>
      <c r="P102" s="278"/>
      <c r="Q102" s="309">
        <v>102.23333333333335</v>
      </c>
      <c r="R102" s="307">
        <v>99.958333333333329</v>
      </c>
      <c r="S102" s="307">
        <v>99.083333333333329</v>
      </c>
      <c r="T102" s="307">
        <v>99.433333333333337</v>
      </c>
      <c r="U102" s="307">
        <v>99.754166666666677</v>
      </c>
      <c r="V102" s="307">
        <v>99.833333333333314</v>
      </c>
      <c r="W102" s="307">
        <v>99.404166666666683</v>
      </c>
      <c r="X102" s="307">
        <v>98.254166666666663</v>
      </c>
      <c r="Y102" s="307">
        <v>97.891666666666652</v>
      </c>
      <c r="Z102" s="307">
        <v>99.966666666666654</v>
      </c>
      <c r="AA102" s="307">
        <v>103.27916666666668</v>
      </c>
      <c r="AB102" s="308">
        <v>106.50000000000001</v>
      </c>
      <c r="AD102" s="302">
        <f t="shared" si="48"/>
        <v>113.07466579719593</v>
      </c>
      <c r="AE102" s="303">
        <f t="shared" si="49"/>
        <v>116.448520216757</v>
      </c>
      <c r="AF102" s="303">
        <f t="shared" si="50"/>
        <v>124.74348191757781</v>
      </c>
      <c r="AG102" s="303">
        <f t="shared" si="51"/>
        <v>61.347636607442169</v>
      </c>
      <c r="AH102" s="303">
        <f t="shared" si="52"/>
        <v>40.700054300154541</v>
      </c>
      <c r="AI102" s="303">
        <f t="shared" si="53"/>
        <v>69.115191986644419</v>
      </c>
      <c r="AJ102" s="303">
        <f t="shared" si="42"/>
        <v>103.51678752567379</v>
      </c>
      <c r="AK102" s="303">
        <f t="shared" si="43"/>
        <v>84.983673296297866</v>
      </c>
      <c r="AL102" s="303">
        <f t="shared" si="44"/>
        <v>127.79433046735338</v>
      </c>
      <c r="AM102" s="303">
        <f t="shared" si="45"/>
        <v>128.34278092697568</v>
      </c>
      <c r="AN102" s="303">
        <f t="shared" si="46"/>
        <v>116.48041311978051</v>
      </c>
      <c r="AO102" s="304">
        <f t="shared" si="47"/>
        <v>106.76056338028168</v>
      </c>
      <c r="AQ102" s="302">
        <f t="shared" si="66"/>
        <v>98.586786795544512</v>
      </c>
      <c r="AR102" s="303">
        <f t="shared" si="67"/>
        <v>105.71438319511651</v>
      </c>
      <c r="AS102" s="303">
        <f t="shared" si="68"/>
        <v>113.79459338803814</v>
      </c>
      <c r="AT102" s="303">
        <f t="shared" si="69"/>
        <v>89.327061206159357</v>
      </c>
      <c r="AU102" s="303">
        <f t="shared" si="70"/>
        <v>83.387411455716219</v>
      </c>
      <c r="AV102" s="303">
        <f t="shared" si="71"/>
        <v>99.309569316309023</v>
      </c>
      <c r="AW102" s="303">
        <f t="shared" si="72"/>
        <v>107.18156191835273</v>
      </c>
      <c r="AX102" s="303">
        <f t="shared" si="73"/>
        <v>83.531220038530734</v>
      </c>
      <c r="AY102" s="303">
        <f t="shared" si="74"/>
        <v>108.85693604053213</v>
      </c>
      <c r="AZ102" s="303">
        <f t="shared" si="75"/>
        <v>107.69778580326026</v>
      </c>
      <c r="BA102" s="303">
        <f t="shared" si="76"/>
        <v>105.99652426984252</v>
      </c>
      <c r="BB102" s="304">
        <f t="shared" si="77"/>
        <v>99.118897686260311</v>
      </c>
      <c r="BC102" s="303">
        <f t="shared" si="78"/>
        <v>1202.5027311136623</v>
      </c>
      <c r="BD102" s="305">
        <f t="shared" si="79"/>
        <v>0.99791873145157473</v>
      </c>
      <c r="BF102" s="330">
        <f t="shared" si="80"/>
        <v>98.381601216896641</v>
      </c>
      <c r="BG102" s="331">
        <f t="shared" si="55"/>
        <v>105.49436317425634</v>
      </c>
      <c r="BH102" s="331">
        <f t="shared" si="56"/>
        <v>113.55775627983877</v>
      </c>
      <c r="BI102" s="331">
        <f t="shared" si="57"/>
        <v>89.141147603147715</v>
      </c>
      <c r="BJ102" s="331">
        <f t="shared" si="58"/>
        <v>83.213859858918838</v>
      </c>
      <c r="BK102" s="331">
        <f t="shared" si="59"/>
        <v>99.102879433133324</v>
      </c>
      <c r="BL102" s="331">
        <f t="shared" si="60"/>
        <v>106.95848830456096</v>
      </c>
      <c r="BM102" s="331">
        <f t="shared" si="61"/>
        <v>83.357369137452949</v>
      </c>
      <c r="BN102" s="331">
        <f t="shared" si="62"/>
        <v>108.63037552327303</v>
      </c>
      <c r="BO102" s="331">
        <f t="shared" si="63"/>
        <v>107.47363778893289</v>
      </c>
      <c r="BP102" s="331">
        <f t="shared" si="64"/>
        <v>105.7759170376373</v>
      </c>
      <c r="BQ102" s="332">
        <f t="shared" si="65"/>
        <v>98.912604641951319</v>
      </c>
      <c r="BR102" s="304">
        <f t="shared" si="81"/>
        <v>1200</v>
      </c>
    </row>
    <row r="103" spans="1:70" x14ac:dyDescent="0.55000000000000004">
      <c r="A103" s="300">
        <v>4</v>
      </c>
      <c r="B103" s="106">
        <v>2021</v>
      </c>
      <c r="C103" s="278">
        <v>101.3</v>
      </c>
      <c r="D103" s="278">
        <v>103.1</v>
      </c>
      <c r="E103" s="278">
        <v>128.19999999999999</v>
      </c>
      <c r="F103" s="278">
        <v>106.2</v>
      </c>
      <c r="G103" s="278">
        <v>74.900000000000006</v>
      </c>
      <c r="H103" s="278">
        <v>112</v>
      </c>
      <c r="I103" s="278">
        <v>109</v>
      </c>
      <c r="J103" s="278">
        <v>71.2</v>
      </c>
      <c r="K103" s="278">
        <v>60.1</v>
      </c>
      <c r="L103" s="278">
        <v>72.599999999999994</v>
      </c>
      <c r="M103" s="278">
        <v>113.9</v>
      </c>
      <c r="N103" s="279">
        <v>105.9</v>
      </c>
      <c r="O103" s="278"/>
      <c r="P103" s="278"/>
      <c r="Q103" s="301">
        <v>108.54583333333335</v>
      </c>
      <c r="R103" s="278">
        <v>108.28749999999998</v>
      </c>
      <c r="S103" s="278">
        <v>105.06666666666666</v>
      </c>
      <c r="T103" s="278">
        <v>100.03749999999998</v>
      </c>
      <c r="U103" s="278">
        <v>97.45</v>
      </c>
      <c r="V103" s="278">
        <v>96.858333333333334</v>
      </c>
      <c r="W103" s="278">
        <v>95.687500000000014</v>
      </c>
      <c r="X103" s="278">
        <v>94.6875</v>
      </c>
      <c r="Y103" s="278">
        <v>93.512499999999989</v>
      </c>
      <c r="Z103" s="278">
        <v>91.570833333333326</v>
      </c>
      <c r="AA103" s="278">
        <v>90.11666666666666</v>
      </c>
      <c r="AB103" s="279">
        <v>89.020833333333329</v>
      </c>
      <c r="AD103" s="302">
        <f t="shared" si="48"/>
        <v>93.324632451729286</v>
      </c>
      <c r="AE103" s="303">
        <f t="shared" si="49"/>
        <v>95.209511716495456</v>
      </c>
      <c r="AF103" s="303">
        <f t="shared" si="50"/>
        <v>122.01776649746192</v>
      </c>
      <c r="AG103" s="303">
        <f t="shared" si="51"/>
        <v>106.16018992877673</v>
      </c>
      <c r="AH103" s="303">
        <f t="shared" si="52"/>
        <v>76.859928168291432</v>
      </c>
      <c r="AI103" s="303">
        <f t="shared" si="53"/>
        <v>115.63279704035104</v>
      </c>
      <c r="AJ103" s="303">
        <f t="shared" si="42"/>
        <v>113.91247550620507</v>
      </c>
      <c r="AK103" s="303">
        <f t="shared" si="43"/>
        <v>75.194719471947195</v>
      </c>
      <c r="AL103" s="303">
        <f t="shared" si="44"/>
        <v>64.269482689480029</v>
      </c>
      <c r="AM103" s="303">
        <f t="shared" si="45"/>
        <v>79.282886654229429</v>
      </c>
      <c r="AN103" s="303">
        <f t="shared" si="46"/>
        <v>126.39171444423896</v>
      </c>
      <c r="AO103" s="304">
        <f t="shared" si="47"/>
        <v>118.96091738825183</v>
      </c>
      <c r="AQ103" s="302">
        <f t="shared" si="66"/>
        <v>98.046846444337348</v>
      </c>
      <c r="AR103" s="303">
        <f t="shared" si="67"/>
        <v>104.48361548314281</v>
      </c>
      <c r="AS103" s="303">
        <f t="shared" si="68"/>
        <v>115.79456631752119</v>
      </c>
      <c r="AT103" s="303">
        <f t="shared" si="69"/>
        <v>90.614771019474574</v>
      </c>
      <c r="AU103" s="303">
        <f t="shared" si="70"/>
        <v>81.410159186204211</v>
      </c>
      <c r="AV103" s="303">
        <f t="shared" si="71"/>
        <v>101.2325036346998</v>
      </c>
      <c r="AW103" s="303">
        <f t="shared" si="72"/>
        <v>107.30158481534494</v>
      </c>
      <c r="AX103" s="303">
        <f t="shared" si="73"/>
        <v>82.532094172396299</v>
      </c>
      <c r="AY103" s="303">
        <f t="shared" si="74"/>
        <v>103.4287439753283</v>
      </c>
      <c r="AZ103" s="303">
        <f t="shared" si="75"/>
        <v>104.1649488790782</v>
      </c>
      <c r="BA103" s="303">
        <f t="shared" si="76"/>
        <v>109.14191302145031</v>
      </c>
      <c r="BB103" s="304">
        <f t="shared" si="77"/>
        <v>102.35356190462802</v>
      </c>
      <c r="BC103" s="303">
        <f t="shared" si="78"/>
        <v>1200.505308853606</v>
      </c>
      <c r="BD103" s="305">
        <f t="shared" si="79"/>
        <v>0.99957908653141359</v>
      </c>
      <c r="BF103" s="330">
        <f t="shared" si="80"/>
        <v>98.005577206116499</v>
      </c>
      <c r="BG103" s="331">
        <f t="shared" si="55"/>
        <v>104.43963692213936</v>
      </c>
      <c r="BH103" s="331">
        <f t="shared" si="56"/>
        <v>115.74582682496901</v>
      </c>
      <c r="BI103" s="331">
        <f t="shared" si="57"/>
        <v>90.576630041899605</v>
      </c>
      <c r="BJ103" s="331">
        <f t="shared" si="58"/>
        <v>81.375892553722977</v>
      </c>
      <c r="BK103" s="331">
        <f t="shared" si="59"/>
        <v>101.18989351046123</v>
      </c>
      <c r="BL103" s="331">
        <f t="shared" si="60"/>
        <v>107.25642013309549</v>
      </c>
      <c r="BM103" s="331">
        <f t="shared" si="61"/>
        <v>82.49735530236849</v>
      </c>
      <c r="BN103" s="331">
        <f t="shared" si="62"/>
        <v>103.38520942395012</v>
      </c>
      <c r="BO103" s="331">
        <f t="shared" si="63"/>
        <v>104.12110444914038</v>
      </c>
      <c r="BP103" s="331">
        <f t="shared" si="64"/>
        <v>109.0959737202723</v>
      </c>
      <c r="BQ103" s="332">
        <f t="shared" si="65"/>
        <v>102.31047991186458</v>
      </c>
      <c r="BR103" s="304">
        <f t="shared" si="81"/>
        <v>1200</v>
      </c>
    </row>
    <row r="104" spans="1:70" x14ac:dyDescent="0.55000000000000004">
      <c r="A104" s="300">
        <v>3</v>
      </c>
      <c r="B104" s="106">
        <v>2022</v>
      </c>
      <c r="C104" s="278">
        <v>81</v>
      </c>
      <c r="D104" s="278">
        <v>99.4</v>
      </c>
      <c r="E104" s="278">
        <v>103.7</v>
      </c>
      <c r="F104" s="278">
        <v>84.1</v>
      </c>
      <c r="G104" s="278">
        <v>62.1</v>
      </c>
      <c r="H104" s="278">
        <v>98.5</v>
      </c>
      <c r="I104" s="278">
        <v>103.7</v>
      </c>
      <c r="J104" s="278">
        <v>86.3</v>
      </c>
      <c r="K104" s="278">
        <v>110.7</v>
      </c>
      <c r="L104" s="278">
        <v>99.3</v>
      </c>
      <c r="M104" s="278">
        <v>112.6</v>
      </c>
      <c r="N104" s="279">
        <v>100.3</v>
      </c>
      <c r="O104" s="278"/>
      <c r="P104" s="278"/>
      <c r="Q104" s="301">
        <v>88.237500000000011</v>
      </c>
      <c r="R104" s="278">
        <v>88.645833333333357</v>
      </c>
      <c r="S104" s="278">
        <v>91.383333333333326</v>
      </c>
      <c r="T104" s="278">
        <v>94.604166666666671</v>
      </c>
      <c r="U104" s="278">
        <v>95.662500000000009</v>
      </c>
      <c r="V104" s="278">
        <v>95.375000000000014</v>
      </c>
      <c r="W104" s="278">
        <v>95.470833333333346</v>
      </c>
      <c r="X104" s="278">
        <v>96.27500000000002</v>
      </c>
      <c r="Y104" s="278">
        <v>97.854166666666643</v>
      </c>
      <c r="Z104" s="278">
        <v>100.01249999999999</v>
      </c>
      <c r="AA104" s="278">
        <v>102.54166666666667</v>
      </c>
      <c r="AB104" s="279">
        <v>104.93333333333334</v>
      </c>
      <c r="AD104" s="302">
        <f t="shared" si="48"/>
        <v>91.797705057373562</v>
      </c>
      <c r="AE104" s="303">
        <f t="shared" si="49"/>
        <v>112.13160987074029</v>
      </c>
      <c r="AF104" s="303">
        <f t="shared" si="50"/>
        <v>113.47802298012037</v>
      </c>
      <c r="AG104" s="303">
        <f t="shared" si="51"/>
        <v>88.896718784408719</v>
      </c>
      <c r="AH104" s="303">
        <f t="shared" si="52"/>
        <v>64.915719325754608</v>
      </c>
      <c r="AI104" s="303">
        <f t="shared" si="53"/>
        <v>103.27653997378768</v>
      </c>
      <c r="AJ104" s="303">
        <f t="shared" si="42"/>
        <v>108.61956094793348</v>
      </c>
      <c r="AK104" s="303">
        <f t="shared" si="43"/>
        <v>89.639054790963371</v>
      </c>
      <c r="AL104" s="303">
        <f t="shared" si="44"/>
        <v>113.12752820949545</v>
      </c>
      <c r="AM104" s="303">
        <f t="shared" si="45"/>
        <v>99.287589051368585</v>
      </c>
      <c r="AN104" s="303">
        <f t="shared" si="46"/>
        <v>109.8090207232832</v>
      </c>
      <c r="AO104" s="304">
        <f t="shared" si="47"/>
        <v>95.58449809402795</v>
      </c>
      <c r="AQ104" s="302">
        <f t="shared" si="66"/>
        <v>96.638444502672314</v>
      </c>
      <c r="AR104" s="303">
        <f t="shared" si="67"/>
        <v>105.50397951743253</v>
      </c>
      <c r="AS104" s="303">
        <f t="shared" si="68"/>
        <v>116.06276940041491</v>
      </c>
      <c r="AT104" s="303">
        <f t="shared" si="69"/>
        <v>90.137153430091757</v>
      </c>
      <c r="AU104" s="303">
        <f t="shared" si="70"/>
        <v>77.82730295922903</v>
      </c>
      <c r="AV104" s="303">
        <f t="shared" si="71"/>
        <v>101.02714094882388</v>
      </c>
      <c r="AW104" s="303">
        <f t="shared" si="72"/>
        <v>106.93332922808982</v>
      </c>
      <c r="AX104" s="303">
        <f t="shared" si="73"/>
        <v>83.817822919718651</v>
      </c>
      <c r="AY104" s="303">
        <f t="shared" si="74"/>
        <v>104.0972199665502</v>
      </c>
      <c r="AZ104" s="303">
        <f t="shared" si="75"/>
        <v>103.74872029484602</v>
      </c>
      <c r="BA104" s="303">
        <f t="shared" si="76"/>
        <v>111.19756006266162</v>
      </c>
      <c r="BB104" s="304">
        <f t="shared" si="77"/>
        <v>102.22273251240536</v>
      </c>
      <c r="BC104" s="303">
        <f t="shared" si="78"/>
        <v>1199.2141757429363</v>
      </c>
      <c r="BD104" s="305">
        <f t="shared" si="79"/>
        <v>1.0006552826617288</v>
      </c>
      <c r="BF104" s="330">
        <f t="shared" si="80"/>
        <v>96.701769999811347</v>
      </c>
      <c r="BG104" s="331">
        <f t="shared" si="55"/>
        <v>105.57311444595369</v>
      </c>
      <c r="BH104" s="331">
        <f t="shared" si="56"/>
        <v>116.13882332087522</v>
      </c>
      <c r="BI104" s="331">
        <f t="shared" si="57"/>
        <v>90.196218743912084</v>
      </c>
      <c r="BJ104" s="331">
        <f t="shared" si="58"/>
        <v>77.878301841467319</v>
      </c>
      <c r="BK104" s="331">
        <f t="shared" si="59"/>
        <v>101.09334228265168</v>
      </c>
      <c r="BL104" s="331">
        <f t="shared" si="60"/>
        <v>107.00340078469392</v>
      </c>
      <c r="BM104" s="331">
        <f t="shared" si="61"/>
        <v>83.872747285821788</v>
      </c>
      <c r="BN104" s="331">
        <f t="shared" si="62"/>
        <v>104.16543306992844</v>
      </c>
      <c r="BO104" s="331">
        <f t="shared" si="63"/>
        <v>103.81670503243178</v>
      </c>
      <c r="BP104" s="331">
        <f t="shared" si="64"/>
        <v>111.27042589579723</v>
      </c>
      <c r="BQ104" s="332">
        <f t="shared" si="65"/>
        <v>102.28971729665527</v>
      </c>
      <c r="BR104" s="304">
        <f t="shared" si="81"/>
        <v>1199.9999999999998</v>
      </c>
    </row>
    <row r="105" spans="1:70" x14ac:dyDescent="0.55000000000000004">
      <c r="A105" s="300">
        <v>2</v>
      </c>
      <c r="B105" s="106">
        <v>2023</v>
      </c>
      <c r="C105" s="278">
        <v>88.9</v>
      </c>
      <c r="D105" s="278">
        <v>110.8</v>
      </c>
      <c r="E105" s="278">
        <v>130.19999999999999</v>
      </c>
      <c r="F105" s="278">
        <v>109.4</v>
      </c>
      <c r="G105" s="278">
        <v>97.5</v>
      </c>
      <c r="H105" s="278">
        <v>120.5</v>
      </c>
      <c r="I105" s="278">
        <v>122.8</v>
      </c>
      <c r="J105" s="278">
        <v>94.9</v>
      </c>
      <c r="K105" s="278">
        <v>130.19999999999999</v>
      </c>
      <c r="L105" s="278">
        <v>124.8</v>
      </c>
      <c r="M105" s="278">
        <v>131.1</v>
      </c>
      <c r="N105" s="279">
        <v>114.6</v>
      </c>
      <c r="O105" s="278"/>
      <c r="P105" s="278"/>
      <c r="Q105" s="301">
        <v>106.64583333333333</v>
      </c>
      <c r="R105" s="278">
        <v>107.8</v>
      </c>
      <c r="S105" s="278">
        <v>108.97083333333332</v>
      </c>
      <c r="T105" s="278">
        <v>110.84583333333335</v>
      </c>
      <c r="U105" s="278">
        <v>112.67916666666666</v>
      </c>
      <c r="V105" s="278">
        <v>114.04583333333331</v>
      </c>
      <c r="W105" s="278">
        <v>114.81249999999999</v>
      </c>
      <c r="X105" s="278">
        <v>114.61666666666666</v>
      </c>
      <c r="Y105" s="278">
        <v>113.43333333333332</v>
      </c>
      <c r="Z105" s="278">
        <v>112.22500000000001</v>
      </c>
      <c r="AA105" s="278">
        <v>111.95416666666667</v>
      </c>
      <c r="AB105" s="279">
        <v>111.47500000000001</v>
      </c>
      <c r="AD105" s="302">
        <f t="shared" si="48"/>
        <v>83.360031256104719</v>
      </c>
      <c r="AE105" s="303">
        <f t="shared" si="49"/>
        <v>102.78293135435992</v>
      </c>
      <c r="AF105" s="303">
        <f t="shared" si="50"/>
        <v>119.48151263717357</v>
      </c>
      <c r="AG105" s="303">
        <f t="shared" si="51"/>
        <v>98.695635830545427</v>
      </c>
      <c r="AH105" s="303">
        <f t="shared" si="52"/>
        <v>86.528861442887262</v>
      </c>
      <c r="AI105" s="303">
        <f t="shared" si="53"/>
        <v>105.65927441452634</v>
      </c>
      <c r="AJ105" s="303">
        <f t="shared" si="42"/>
        <v>106.95699510070769</v>
      </c>
      <c r="AK105" s="303">
        <f t="shared" si="43"/>
        <v>82.797731568998117</v>
      </c>
      <c r="AL105" s="303">
        <f t="shared" si="44"/>
        <v>114.78107552159859</v>
      </c>
      <c r="AM105" s="303">
        <f t="shared" si="45"/>
        <v>111.2051681889062</v>
      </c>
      <c r="AN105" s="303">
        <f t="shared" si="46"/>
        <v>117.10149242621608</v>
      </c>
      <c r="AO105" s="304">
        <f t="shared" si="47"/>
        <v>102.80331912984973</v>
      </c>
      <c r="AQ105" s="302">
        <f t="shared" si="66"/>
        <v>94.742682442735884</v>
      </c>
      <c r="AR105" s="303">
        <f t="shared" si="67"/>
        <v>105.1385991253603</v>
      </c>
      <c r="AS105" s="303">
        <f t="shared" si="68"/>
        <v>116.9468295380948</v>
      </c>
      <c r="AT105" s="303">
        <f t="shared" si="69"/>
        <v>91.019034149410601</v>
      </c>
      <c r="AU105" s="303">
        <f t="shared" si="70"/>
        <v>78.160733707401619</v>
      </c>
      <c r="AV105" s="303">
        <f t="shared" si="71"/>
        <v>100.96695394466816</v>
      </c>
      <c r="AW105" s="303">
        <f t="shared" si="72"/>
        <v>106.47375251374991</v>
      </c>
      <c r="AX105" s="303">
        <f t="shared" si="73"/>
        <v>84.299626639105853</v>
      </c>
      <c r="AY105" s="303">
        <f t="shared" si="74"/>
        <v>104.8561195267912</v>
      </c>
      <c r="AZ105" s="303">
        <f t="shared" si="75"/>
        <v>104.22344039253336</v>
      </c>
      <c r="BA105" s="303">
        <f t="shared" si="76"/>
        <v>112.87275993482022</v>
      </c>
      <c r="BB105" s="304">
        <f t="shared" si="77"/>
        <v>102.71277384568015</v>
      </c>
      <c r="BC105" s="303">
        <f t="shared" si="78"/>
        <v>1202.4133057603522</v>
      </c>
      <c r="BD105" s="305">
        <f t="shared" si="79"/>
        <v>0.99799294822438267</v>
      </c>
      <c r="BF105" s="330">
        <f t="shared" si="80"/>
        <v>94.552528973712441</v>
      </c>
      <c r="BG105" s="331">
        <f t="shared" si="55"/>
        <v>104.92758051329983</v>
      </c>
      <c r="BH105" s="331">
        <f t="shared" si="56"/>
        <v>116.71211119621755</v>
      </c>
      <c r="BI105" s="331">
        <f t="shared" si="57"/>
        <v>90.836354235306047</v>
      </c>
      <c r="BJ105" s="331">
        <f t="shared" si="58"/>
        <v>78.003861068030631</v>
      </c>
      <c r="BK105" s="331">
        <f t="shared" si="59"/>
        <v>100.76430804047484</v>
      </c>
      <c r="BL105" s="331">
        <f t="shared" si="60"/>
        <v>106.26005417971055</v>
      </c>
      <c r="BM105" s="331">
        <f t="shared" si="61"/>
        <v>84.130432923775956</v>
      </c>
      <c r="BN105" s="331">
        <f t="shared" si="62"/>
        <v>104.64566786591061</v>
      </c>
      <c r="BO105" s="331">
        <f t="shared" si="63"/>
        <v>104.01425855143258</v>
      </c>
      <c r="BP105" s="331">
        <f t="shared" si="64"/>
        <v>112.64621846157421</v>
      </c>
      <c r="BQ105" s="332">
        <f t="shared" si="65"/>
        <v>102.50662399055459</v>
      </c>
      <c r="BR105" s="304">
        <f t="shared" si="81"/>
        <v>1199.9999999999998</v>
      </c>
    </row>
    <row r="106" spans="1:70" x14ac:dyDescent="0.55000000000000004">
      <c r="A106" s="300">
        <v>1</v>
      </c>
      <c r="B106" s="106">
        <v>2024</v>
      </c>
      <c r="C106" s="310">
        <v>93</v>
      </c>
      <c r="D106" s="310">
        <v>102</v>
      </c>
      <c r="E106" s="310">
        <v>110.6</v>
      </c>
      <c r="F106" s="310">
        <v>100</v>
      </c>
      <c r="G106" s="310">
        <v>100.4</v>
      </c>
      <c r="H106" s="310">
        <v>106.1</v>
      </c>
      <c r="I106" s="310">
        <v>123.8</v>
      </c>
      <c r="J106" s="310">
        <v>80.5</v>
      </c>
      <c r="K106" s="310">
        <v>115.9</v>
      </c>
      <c r="L106" s="310">
        <v>125.6</v>
      </c>
      <c r="M106" s="310">
        <v>115.4</v>
      </c>
      <c r="N106" s="311">
        <v>105</v>
      </c>
      <c r="O106" s="278"/>
      <c r="P106" s="278"/>
      <c r="Q106" s="301">
        <v>110.91666666666669</v>
      </c>
      <c r="R106" s="278">
        <v>110.35833333333333</v>
      </c>
      <c r="S106" s="278">
        <v>109.16250000000001</v>
      </c>
      <c r="T106" s="278">
        <v>108.60000000000001</v>
      </c>
      <c r="U106" s="278">
        <v>107.97916666666667</v>
      </c>
      <c r="V106" s="278">
        <v>106.925</v>
      </c>
      <c r="W106" s="278">
        <v>107.06666666666666</v>
      </c>
      <c r="X106" s="278">
        <v>108.04166666666667</v>
      </c>
      <c r="Y106" s="278">
        <v>108.52083333333333</v>
      </c>
      <c r="Z106" s="278">
        <v>108.69166666666668</v>
      </c>
      <c r="AA106" s="278">
        <v>108.64166666666665</v>
      </c>
      <c r="AB106" s="279"/>
      <c r="AD106" s="302">
        <f t="shared" si="48"/>
        <v>83.846731780616068</v>
      </c>
      <c r="AE106" s="303">
        <f t="shared" si="49"/>
        <v>92.426187419768937</v>
      </c>
      <c r="AF106" s="303">
        <f t="shared" si="50"/>
        <v>101.31684415435703</v>
      </c>
      <c r="AG106" s="303">
        <f t="shared" si="51"/>
        <v>92.081031307550646</v>
      </c>
      <c r="AH106" s="303">
        <f t="shared" si="52"/>
        <v>92.980899093189279</v>
      </c>
      <c r="AI106" s="303">
        <f t="shared" si="53"/>
        <v>99.228431143324755</v>
      </c>
      <c r="AJ106" s="303">
        <f t="shared" si="42"/>
        <v>115.62889165628891</v>
      </c>
      <c r="AK106" s="303">
        <f t="shared" si="43"/>
        <v>74.508291554184339</v>
      </c>
      <c r="AL106" s="303">
        <f t="shared" si="44"/>
        <v>106.79976962948743</v>
      </c>
      <c r="AM106" s="303">
        <f t="shared" si="45"/>
        <v>115.5562370620256</v>
      </c>
      <c r="AN106" s="303">
        <f t="shared" si="46"/>
        <v>106.22075630896681</v>
      </c>
      <c r="AO106" s="304"/>
      <c r="AQ106" s="300"/>
      <c r="AR106" s="59"/>
      <c r="AS106" s="59"/>
      <c r="AT106" s="59"/>
      <c r="AU106" s="59"/>
      <c r="AV106" s="59"/>
      <c r="AW106" s="59"/>
      <c r="AX106" s="59"/>
      <c r="AY106" s="59"/>
      <c r="AZ106" s="59"/>
      <c r="BA106" s="59"/>
      <c r="BB106" s="104"/>
      <c r="BC106" s="59"/>
      <c r="BD106" s="305"/>
      <c r="BF106" s="300"/>
      <c r="BG106" s="59"/>
      <c r="BH106" s="59"/>
      <c r="BI106" s="59"/>
      <c r="BJ106" s="59"/>
      <c r="BK106" s="59"/>
      <c r="BL106" s="59"/>
      <c r="BM106" s="59"/>
      <c r="BN106" s="59"/>
      <c r="BO106" s="59"/>
      <c r="BP106" s="59"/>
      <c r="BQ106" s="104"/>
      <c r="BR106" s="104"/>
    </row>
    <row r="107" spans="1:70" ht="14" thickBot="1" x14ac:dyDescent="0.6">
      <c r="A107" s="312"/>
      <c r="B107" s="107">
        <v>2025</v>
      </c>
      <c r="C107" s="280">
        <v>106</v>
      </c>
      <c r="D107" s="280">
        <v>112.4</v>
      </c>
      <c r="E107" s="280">
        <v>111.7</v>
      </c>
      <c r="F107" s="280">
        <v>103</v>
      </c>
      <c r="G107" s="280">
        <v>96.2</v>
      </c>
      <c r="H107" s="280"/>
      <c r="I107" s="280"/>
      <c r="J107" s="280"/>
      <c r="K107" s="280"/>
      <c r="L107" s="280"/>
      <c r="M107" s="280"/>
      <c r="N107" s="281"/>
      <c r="O107" s="278"/>
      <c r="P107" s="278"/>
      <c r="Q107" s="313"/>
      <c r="R107" s="280"/>
      <c r="S107" s="280"/>
      <c r="T107" s="280"/>
      <c r="U107" s="280"/>
      <c r="V107" s="280"/>
      <c r="W107" s="280"/>
      <c r="X107" s="280"/>
      <c r="Y107" s="280"/>
      <c r="Z107" s="280"/>
      <c r="AA107" s="280"/>
      <c r="AB107" s="281"/>
      <c r="AD107" s="314"/>
      <c r="AE107" s="315"/>
      <c r="AF107" s="315"/>
      <c r="AG107" s="315"/>
      <c r="AH107" s="315"/>
      <c r="AI107" s="315"/>
      <c r="AJ107" s="315"/>
      <c r="AK107" s="315"/>
      <c r="AL107" s="315"/>
      <c r="AM107" s="315"/>
      <c r="AN107" s="315"/>
      <c r="AO107" s="316"/>
      <c r="AQ107" s="312"/>
      <c r="AR107" s="110"/>
      <c r="AS107" s="110"/>
      <c r="AT107" s="110"/>
      <c r="AU107" s="110"/>
      <c r="AV107" s="110"/>
      <c r="AW107" s="110"/>
      <c r="AX107" s="110"/>
      <c r="AY107" s="110"/>
      <c r="AZ107" s="110"/>
      <c r="BA107" s="110"/>
      <c r="BB107" s="108"/>
      <c r="BC107" s="110"/>
      <c r="BD107" s="317"/>
      <c r="BF107" s="312"/>
      <c r="BG107" s="110"/>
      <c r="BH107" s="110"/>
      <c r="BI107" s="110"/>
      <c r="BJ107" s="110"/>
      <c r="BK107" s="110"/>
      <c r="BL107" s="110"/>
      <c r="BM107" s="110"/>
      <c r="BN107" s="110"/>
      <c r="BO107" s="110"/>
      <c r="BP107" s="110"/>
      <c r="BQ107" s="108"/>
      <c r="BR107" s="108"/>
    </row>
  </sheetData>
  <phoneticPr fontId="3"/>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F6492-E76D-4AF8-A6D0-5B0083A7E406}">
  <sheetPr>
    <tabColor theme="5" tint="0.79998168889431442"/>
  </sheetPr>
  <dimension ref="A1:AY422"/>
  <sheetViews>
    <sheetView zoomScale="90" zoomScaleNormal="90" workbookViewId="0">
      <selection activeCell="N33" sqref="N33"/>
    </sheetView>
  </sheetViews>
  <sheetFormatPr defaultRowHeight="16.5" customHeight="1" x14ac:dyDescent="0.55000000000000004"/>
  <cols>
    <col min="1" max="1" width="8.6640625" style="86"/>
    <col min="2" max="13" width="5.4140625" style="10" customWidth="1"/>
    <col min="14" max="14" width="3.4140625" style="10" customWidth="1"/>
    <col min="15" max="16" width="8.6640625" style="86"/>
    <col min="17" max="17" width="8.6640625" style="10"/>
    <col min="18" max="45" width="7.33203125" style="10" customWidth="1"/>
    <col min="46" max="51" width="9.58203125" style="10" customWidth="1"/>
    <col min="52" max="16384" width="8.6640625" style="10"/>
  </cols>
  <sheetData>
    <row r="1" spans="1:51" ht="16.5" customHeight="1" thickBot="1" x14ac:dyDescent="0.6">
      <c r="B1" s="121">
        <v>1</v>
      </c>
      <c r="C1" s="122">
        <v>2</v>
      </c>
      <c r="D1" s="122">
        <v>3</v>
      </c>
      <c r="E1" s="122">
        <v>4</v>
      </c>
      <c r="F1" s="122">
        <v>5</v>
      </c>
      <c r="G1" s="122">
        <v>6</v>
      </c>
      <c r="H1" s="122">
        <v>7</v>
      </c>
      <c r="I1" s="122">
        <v>8</v>
      </c>
      <c r="J1" s="122">
        <v>9</v>
      </c>
      <c r="K1" s="122">
        <v>10</v>
      </c>
      <c r="L1" s="122">
        <v>11</v>
      </c>
      <c r="M1" s="123">
        <v>12</v>
      </c>
      <c r="Q1" s="121">
        <v>1990</v>
      </c>
      <c r="R1" s="122">
        <v>1991</v>
      </c>
      <c r="S1" s="122">
        <v>1992</v>
      </c>
      <c r="T1" s="122">
        <v>1993</v>
      </c>
      <c r="U1" s="122">
        <v>1994</v>
      </c>
      <c r="V1" s="122">
        <v>1995</v>
      </c>
      <c r="W1" s="122">
        <v>1996</v>
      </c>
      <c r="X1" s="122">
        <v>1997</v>
      </c>
      <c r="Y1" s="122">
        <v>1998</v>
      </c>
      <c r="Z1" s="122">
        <v>1999</v>
      </c>
      <c r="AA1" s="122">
        <v>2000</v>
      </c>
      <c r="AB1" s="122">
        <v>2001</v>
      </c>
      <c r="AC1" s="122">
        <v>2002</v>
      </c>
      <c r="AD1" s="122">
        <v>2003</v>
      </c>
      <c r="AE1" s="122">
        <v>2004</v>
      </c>
      <c r="AF1" s="122">
        <v>2005</v>
      </c>
      <c r="AG1" s="122">
        <v>2006</v>
      </c>
      <c r="AH1" s="122">
        <v>2007</v>
      </c>
      <c r="AI1" s="122">
        <v>2008</v>
      </c>
      <c r="AJ1" s="122">
        <v>2009</v>
      </c>
      <c r="AK1" s="122">
        <v>2010</v>
      </c>
      <c r="AL1" s="122">
        <v>2011</v>
      </c>
      <c r="AM1" s="122">
        <v>2012</v>
      </c>
      <c r="AN1" s="122">
        <v>2013</v>
      </c>
      <c r="AO1" s="122">
        <v>2014</v>
      </c>
      <c r="AP1" s="122">
        <v>2015</v>
      </c>
      <c r="AQ1" s="122">
        <v>2016</v>
      </c>
      <c r="AR1" s="122">
        <v>2017</v>
      </c>
      <c r="AS1" s="122">
        <v>2018</v>
      </c>
      <c r="AT1" s="122">
        <v>2019</v>
      </c>
      <c r="AU1" s="122">
        <v>2020</v>
      </c>
      <c r="AV1" s="122">
        <v>2021</v>
      </c>
      <c r="AW1" s="122">
        <v>2022</v>
      </c>
      <c r="AX1" s="122">
        <v>2023</v>
      </c>
      <c r="AY1" s="123">
        <v>2024</v>
      </c>
    </row>
    <row r="2" spans="1:51" ht="16.5" customHeight="1" x14ac:dyDescent="0.55000000000000004">
      <c r="A2" s="11">
        <v>1990</v>
      </c>
      <c r="B2" s="194">
        <v>90.284189925344776</v>
      </c>
      <c r="C2" s="124">
        <v>99.443749109546133</v>
      </c>
      <c r="D2" s="124">
        <v>108.26460207511309</v>
      </c>
      <c r="E2" s="124">
        <v>102.4113842648669</v>
      </c>
      <c r="F2" s="124">
        <v>97.107772727314895</v>
      </c>
      <c r="G2" s="124">
        <v>106.16313216549922</v>
      </c>
      <c r="H2" s="124">
        <v>107.69638567696124</v>
      </c>
      <c r="I2" s="124">
        <v>78.504698197875001</v>
      </c>
      <c r="J2" s="124">
        <v>104.16341111508125</v>
      </c>
      <c r="K2" s="124">
        <v>105.7574160846541</v>
      </c>
      <c r="L2" s="124">
        <v>102.59414832160876</v>
      </c>
      <c r="M2" s="87">
        <v>97.609110336134592</v>
      </c>
      <c r="O2" s="321">
        <v>1990</v>
      </c>
      <c r="P2" s="321">
        <v>1</v>
      </c>
      <c r="Q2" s="322">
        <v>90.284189925344776</v>
      </c>
      <c r="R2" s="195">
        <v>90.863070014625308</v>
      </c>
      <c r="S2" s="195">
        <v>91.749182648163654</v>
      </c>
      <c r="T2" s="195">
        <v>91.804251980070404</v>
      </c>
      <c r="U2" s="195">
        <v>91.994712265620535</v>
      </c>
      <c r="V2" s="195">
        <v>91.769392067810045</v>
      </c>
      <c r="W2" s="195">
        <v>92.005775566646051</v>
      </c>
      <c r="X2" s="195">
        <v>92.721049934973038</v>
      </c>
      <c r="Y2" s="195">
        <v>92.989670740534365</v>
      </c>
      <c r="Z2" s="195">
        <v>93.248643390875543</v>
      </c>
      <c r="AA2" s="195">
        <v>93.130762509222379</v>
      </c>
      <c r="AB2" s="195">
        <v>92.890843331382413</v>
      </c>
      <c r="AC2" s="195">
        <v>93.483970114658774</v>
      </c>
      <c r="AD2" s="195">
        <v>93.839431576439978</v>
      </c>
      <c r="AE2" s="195">
        <v>93.645116232247574</v>
      </c>
      <c r="AF2" s="195">
        <v>94.018126677778255</v>
      </c>
      <c r="AG2" s="195">
        <v>94.39229779102989</v>
      </c>
      <c r="AH2" s="195">
        <v>95.043951160277942</v>
      </c>
      <c r="AI2" s="195">
        <v>94.964660782497845</v>
      </c>
      <c r="AJ2" s="195">
        <v>93.550138450601409</v>
      </c>
      <c r="AK2" s="195">
        <v>93.105696730974827</v>
      </c>
      <c r="AL2" s="195">
        <v>94.259067914587476</v>
      </c>
      <c r="AM2" s="195">
        <v>95.053383717672887</v>
      </c>
      <c r="AN2" s="195">
        <v>95.62235393047574</v>
      </c>
      <c r="AO2" s="195">
        <v>96.412514386897811</v>
      </c>
      <c r="AP2" s="195">
        <v>96.208289568870626</v>
      </c>
      <c r="AQ2" s="195">
        <v>96.346391577757473</v>
      </c>
      <c r="AR2" s="195">
        <v>96.151475578631178</v>
      </c>
      <c r="AS2" s="195">
        <v>95.773439774127695</v>
      </c>
      <c r="AT2" s="195">
        <v>95.608692908755756</v>
      </c>
      <c r="AU2" s="195">
        <v>97.397266048717952</v>
      </c>
      <c r="AV2" s="195">
        <v>98.354683926934101</v>
      </c>
      <c r="AW2" s="195">
        <v>98.43458401267155</v>
      </c>
      <c r="AX2" s="195">
        <v>96.069269350524195</v>
      </c>
      <c r="AY2" s="196"/>
    </row>
    <row r="3" spans="1:51" ht="16.5" customHeight="1" x14ac:dyDescent="0.55000000000000004">
      <c r="A3" s="88">
        <v>1991</v>
      </c>
      <c r="B3" s="192">
        <v>90.863070014625308</v>
      </c>
      <c r="C3" s="14">
        <v>99.96541584322955</v>
      </c>
      <c r="D3" s="14">
        <v>108.24998739011285</v>
      </c>
      <c r="E3" s="14">
        <v>101.85356788843492</v>
      </c>
      <c r="F3" s="14">
        <v>95.91525955444358</v>
      </c>
      <c r="G3" s="14">
        <v>105.26170347151199</v>
      </c>
      <c r="H3" s="14">
        <v>108.319505893449</v>
      </c>
      <c r="I3" s="14">
        <v>78.545861252618707</v>
      </c>
      <c r="J3" s="14">
        <v>104.4310308604538</v>
      </c>
      <c r="K3" s="14">
        <v>105.84066752359676</v>
      </c>
      <c r="L3" s="14">
        <v>102.82838784792825</v>
      </c>
      <c r="M3" s="85">
        <v>97.925542459595306</v>
      </c>
      <c r="O3" s="323"/>
      <c r="P3" s="323">
        <v>2</v>
      </c>
      <c r="Q3" s="322">
        <v>99.443749109546133</v>
      </c>
      <c r="R3" s="195">
        <v>99.96541584322955</v>
      </c>
      <c r="S3" s="195">
        <v>99.792463701426342</v>
      </c>
      <c r="T3" s="195">
        <v>100.8910305038295</v>
      </c>
      <c r="U3" s="195">
        <v>101.34092899793153</v>
      </c>
      <c r="V3" s="195">
        <v>102.2346561374295</v>
      </c>
      <c r="W3" s="195">
        <v>103.23692566381827</v>
      </c>
      <c r="X3" s="195">
        <v>103.22977862575139</v>
      </c>
      <c r="Y3" s="195">
        <v>104.02461164652851</v>
      </c>
      <c r="Z3" s="195">
        <v>104.63781313698951</v>
      </c>
      <c r="AA3" s="195">
        <v>104.97281506270272</v>
      </c>
      <c r="AB3" s="195">
        <v>106.14438500834093</v>
      </c>
      <c r="AC3" s="195">
        <v>106.5281625713676</v>
      </c>
      <c r="AD3" s="195">
        <v>106.77498688994621</v>
      </c>
      <c r="AE3" s="195">
        <v>107.2449878205107</v>
      </c>
      <c r="AF3" s="195">
        <v>107.27073904628847</v>
      </c>
      <c r="AG3" s="195">
        <v>107.55362702940421</v>
      </c>
      <c r="AH3" s="195">
        <v>107.26030155526213</v>
      </c>
      <c r="AI3" s="195">
        <v>106.27163322509091</v>
      </c>
      <c r="AJ3" s="195">
        <v>103.80517589076597</v>
      </c>
      <c r="AK3" s="195">
        <v>103.15561078951596</v>
      </c>
      <c r="AL3" s="195">
        <v>104.42214187992384</v>
      </c>
      <c r="AM3" s="195">
        <v>104.57292434027197</v>
      </c>
      <c r="AN3" s="195">
        <v>104.19072838161122</v>
      </c>
      <c r="AO3" s="195">
        <v>103.97856900922909</v>
      </c>
      <c r="AP3" s="195">
        <v>103.97313025540838</v>
      </c>
      <c r="AQ3" s="195">
        <v>103.4484948453559</v>
      </c>
      <c r="AR3" s="195">
        <v>103.04768731128226</v>
      </c>
      <c r="AS3" s="195">
        <v>103.04970182685297</v>
      </c>
      <c r="AT3" s="195">
        <v>102.8343436569524</v>
      </c>
      <c r="AU3" s="195">
        <v>104.01718947492073</v>
      </c>
      <c r="AV3" s="195">
        <v>106.21317571241755</v>
      </c>
      <c r="AW3" s="195">
        <v>107.22351723844739</v>
      </c>
      <c r="AX3" s="195">
        <v>105.30042234133758</v>
      </c>
      <c r="AY3" s="196"/>
    </row>
    <row r="4" spans="1:51" ht="16.5" customHeight="1" x14ac:dyDescent="0.55000000000000004">
      <c r="A4" s="88">
        <v>1992</v>
      </c>
      <c r="B4" s="192">
        <v>91.749182648163654</v>
      </c>
      <c r="C4" s="14">
        <v>99.792463701426342</v>
      </c>
      <c r="D4" s="14">
        <v>108.99621767812882</v>
      </c>
      <c r="E4" s="14">
        <v>101.09681061863706</v>
      </c>
      <c r="F4" s="14">
        <v>95.082850246054818</v>
      </c>
      <c r="G4" s="14">
        <v>105.08625487156668</v>
      </c>
      <c r="H4" s="14">
        <v>108.25318521688908</v>
      </c>
      <c r="I4" s="14">
        <v>78.660171246281223</v>
      </c>
      <c r="J4" s="14">
        <v>104.47698173088288</v>
      </c>
      <c r="K4" s="14">
        <v>105.36834160090858</v>
      </c>
      <c r="L4" s="14">
        <v>103.69633772860151</v>
      </c>
      <c r="M4" s="85">
        <v>97.741202712459483</v>
      </c>
      <c r="O4" s="323"/>
      <c r="P4" s="323">
        <v>3</v>
      </c>
      <c r="Q4" s="322">
        <v>108.26460207511309</v>
      </c>
      <c r="R4" s="195">
        <v>108.24998739011285</v>
      </c>
      <c r="S4" s="195">
        <v>108.99621767812882</v>
      </c>
      <c r="T4" s="195">
        <v>110.23039003133354</v>
      </c>
      <c r="U4" s="195">
        <v>111.09715158705947</v>
      </c>
      <c r="V4" s="195">
        <v>112.10034260113549</v>
      </c>
      <c r="W4" s="195">
        <v>112.8966371838131</v>
      </c>
      <c r="X4" s="195">
        <v>113.6964279360848</v>
      </c>
      <c r="Y4" s="195">
        <v>114.59887110499542</v>
      </c>
      <c r="Z4" s="195">
        <v>115.4793423904097</v>
      </c>
      <c r="AA4" s="195">
        <v>116.0632229529309</v>
      </c>
      <c r="AB4" s="195">
        <v>116.14621108650877</v>
      </c>
      <c r="AC4" s="195">
        <v>116.29946028946006</v>
      </c>
      <c r="AD4" s="195">
        <v>116.79834436211553</v>
      </c>
      <c r="AE4" s="195">
        <v>117.33107016231037</v>
      </c>
      <c r="AF4" s="195">
        <v>117.11620421751842</v>
      </c>
      <c r="AG4" s="195">
        <v>116.85238135241686</v>
      </c>
      <c r="AH4" s="195">
        <v>115.83600643462627</v>
      </c>
      <c r="AI4" s="195">
        <v>114.76332080401534</v>
      </c>
      <c r="AJ4" s="195">
        <v>111.89833669097992</v>
      </c>
      <c r="AK4" s="195">
        <v>111.75814739984335</v>
      </c>
      <c r="AL4" s="195">
        <v>107.19110685238682</v>
      </c>
      <c r="AM4" s="195">
        <v>106.77503227150274</v>
      </c>
      <c r="AN4" s="195">
        <v>105.96778573257795</v>
      </c>
      <c r="AO4" s="195">
        <v>105.86384461697051</v>
      </c>
      <c r="AP4" s="195">
        <v>106.09362775630507</v>
      </c>
      <c r="AQ4" s="195">
        <v>105.96088242585371</v>
      </c>
      <c r="AR4" s="195">
        <v>105.65925840773288</v>
      </c>
      <c r="AS4" s="195">
        <v>105.54898588061414</v>
      </c>
      <c r="AT4" s="195">
        <v>105.08919632069531</v>
      </c>
      <c r="AU4" s="195">
        <v>106.96550342434472</v>
      </c>
      <c r="AV4" s="195">
        <v>110.40110178733519</v>
      </c>
      <c r="AW4" s="195">
        <v>110.532343706486</v>
      </c>
      <c r="AX4" s="195">
        <v>114.79405759853289</v>
      </c>
      <c r="AY4" s="196"/>
    </row>
    <row r="5" spans="1:51" ht="16.5" customHeight="1" x14ac:dyDescent="0.55000000000000004">
      <c r="A5" s="88">
        <v>1993</v>
      </c>
      <c r="B5" s="192">
        <v>91.804251980070404</v>
      </c>
      <c r="C5" s="14">
        <v>100.8910305038295</v>
      </c>
      <c r="D5" s="14">
        <v>110.23039003133354</v>
      </c>
      <c r="E5" s="14">
        <v>99.921662679579882</v>
      </c>
      <c r="F5" s="14">
        <v>94.230179892398098</v>
      </c>
      <c r="G5" s="14">
        <v>104.44186164995301</v>
      </c>
      <c r="H5" s="14">
        <v>108.03930988808753</v>
      </c>
      <c r="I5" s="14">
        <v>79.361723425474423</v>
      </c>
      <c r="J5" s="14">
        <v>104.99520898999755</v>
      </c>
      <c r="K5" s="14">
        <v>105.04693839127734</v>
      </c>
      <c r="L5" s="14">
        <v>104.06963871457718</v>
      </c>
      <c r="M5" s="85">
        <v>96.967803853421671</v>
      </c>
      <c r="O5" s="323"/>
      <c r="P5" s="323">
        <v>4</v>
      </c>
      <c r="Q5" s="322">
        <v>102.4113842648669</v>
      </c>
      <c r="R5" s="195">
        <v>101.85356788843492</v>
      </c>
      <c r="S5" s="195">
        <v>101.09681061863706</v>
      </c>
      <c r="T5" s="195">
        <v>99.921662679579882</v>
      </c>
      <c r="U5" s="195">
        <v>98.96120777229352</v>
      </c>
      <c r="V5" s="195">
        <v>99.20781072392036</v>
      </c>
      <c r="W5" s="195">
        <v>98.551488868309292</v>
      </c>
      <c r="X5" s="195">
        <v>97.703597729750641</v>
      </c>
      <c r="Y5" s="195">
        <v>96.554854908201136</v>
      </c>
      <c r="Z5" s="195">
        <v>95.423008896879367</v>
      </c>
      <c r="AA5" s="195">
        <v>94.63787109479199</v>
      </c>
      <c r="AB5" s="195">
        <v>93.904811371165451</v>
      </c>
      <c r="AC5" s="195">
        <v>93.439742035488209</v>
      </c>
      <c r="AD5" s="195">
        <v>93.323436127543459</v>
      </c>
      <c r="AE5" s="195">
        <v>93.462006035755678</v>
      </c>
      <c r="AF5" s="195">
        <v>93.875129060018978</v>
      </c>
      <c r="AG5" s="195">
        <v>94.050169226943709</v>
      </c>
      <c r="AH5" s="195">
        <v>93.15605043173413</v>
      </c>
      <c r="AI5" s="195">
        <v>92.658711769056453</v>
      </c>
      <c r="AJ5" s="195">
        <v>91.061492593654208</v>
      </c>
      <c r="AK5" s="195">
        <v>90.824459059529772</v>
      </c>
      <c r="AL5" s="195">
        <v>87.558878091903097</v>
      </c>
      <c r="AM5" s="195">
        <v>87.664625492159871</v>
      </c>
      <c r="AN5" s="195">
        <v>88.022201645158873</v>
      </c>
      <c r="AO5" s="195">
        <v>87.991091802560376</v>
      </c>
      <c r="AP5" s="195">
        <v>88.030716428180739</v>
      </c>
      <c r="AQ5" s="195">
        <v>86.90487557957016</v>
      </c>
      <c r="AR5" s="195">
        <v>86.387705652411697</v>
      </c>
      <c r="AS5" s="195">
        <v>86.498930595654755</v>
      </c>
      <c r="AT5" s="195">
        <v>86.970502400162744</v>
      </c>
      <c r="AU5" s="195">
        <v>84.853831771003428</v>
      </c>
      <c r="AV5" s="195">
        <v>87.413775463375899</v>
      </c>
      <c r="AW5" s="195">
        <v>87.612982686154112</v>
      </c>
      <c r="AX5" s="195">
        <v>91.753032738919657</v>
      </c>
      <c r="AY5" s="196"/>
    </row>
    <row r="6" spans="1:51" ht="16.5" customHeight="1" x14ac:dyDescent="0.55000000000000004">
      <c r="A6" s="88">
        <v>1994</v>
      </c>
      <c r="B6" s="192">
        <v>91.994712265620535</v>
      </c>
      <c r="C6" s="14">
        <v>101.34092899793153</v>
      </c>
      <c r="D6" s="14">
        <v>111.09715158705947</v>
      </c>
      <c r="E6" s="14">
        <v>98.96120777229352</v>
      </c>
      <c r="F6" s="14">
        <v>93.093667784106231</v>
      </c>
      <c r="G6" s="14">
        <v>104.37662881389272</v>
      </c>
      <c r="H6" s="14">
        <v>107.56750390976198</v>
      </c>
      <c r="I6" s="14">
        <v>79.680259694431598</v>
      </c>
      <c r="J6" s="14">
        <v>105.13103582759393</v>
      </c>
      <c r="K6" s="14">
        <v>105.13761428604545</v>
      </c>
      <c r="L6" s="14">
        <v>104.37186320006749</v>
      </c>
      <c r="M6" s="85">
        <v>97.247425861195495</v>
      </c>
      <c r="O6" s="323"/>
      <c r="P6" s="323">
        <v>5</v>
      </c>
      <c r="Q6" s="322">
        <v>97.107772727314895</v>
      </c>
      <c r="R6" s="195">
        <v>95.91525955444358</v>
      </c>
      <c r="S6" s="195">
        <v>95.082850246054818</v>
      </c>
      <c r="T6" s="195">
        <v>94.230179892398098</v>
      </c>
      <c r="U6" s="195">
        <v>93.093667784106231</v>
      </c>
      <c r="V6" s="195">
        <v>92.31540186407733</v>
      </c>
      <c r="W6" s="195">
        <v>91.005285700206258</v>
      </c>
      <c r="X6" s="195">
        <v>90.66223933255651</v>
      </c>
      <c r="Y6" s="195">
        <v>89.417659360330305</v>
      </c>
      <c r="Z6" s="195">
        <v>89.165219296854332</v>
      </c>
      <c r="AA6" s="195">
        <v>89.216688287084452</v>
      </c>
      <c r="AB6" s="195">
        <v>89.05383416983652</v>
      </c>
      <c r="AC6" s="195">
        <v>88.991258831952052</v>
      </c>
      <c r="AD6" s="195">
        <v>88.931371510798343</v>
      </c>
      <c r="AE6" s="195">
        <v>88.651140658139127</v>
      </c>
      <c r="AF6" s="195">
        <v>88.566295071871352</v>
      </c>
      <c r="AG6" s="195">
        <v>88.687584951872552</v>
      </c>
      <c r="AH6" s="195">
        <v>88.826810024532648</v>
      </c>
      <c r="AI6" s="195">
        <v>88.71093734986647</v>
      </c>
      <c r="AJ6" s="195">
        <v>88.166820418695409</v>
      </c>
      <c r="AK6" s="195">
        <v>88.207643841658509</v>
      </c>
      <c r="AL6" s="195">
        <v>87.229311605717228</v>
      </c>
      <c r="AM6" s="195">
        <v>87.51405056348284</v>
      </c>
      <c r="AN6" s="195">
        <v>87.811477054087746</v>
      </c>
      <c r="AO6" s="195">
        <v>87.728074427521449</v>
      </c>
      <c r="AP6" s="195">
        <v>87.082774642047468</v>
      </c>
      <c r="AQ6" s="195">
        <v>87.159494263714649</v>
      </c>
      <c r="AR6" s="195">
        <v>87.045140243184861</v>
      </c>
      <c r="AS6" s="195">
        <v>87.400135391796894</v>
      </c>
      <c r="AT6" s="195">
        <v>87.814954991354895</v>
      </c>
      <c r="AU6" s="195">
        <v>83.826732129614726</v>
      </c>
      <c r="AV6" s="195">
        <v>82.782290842223858</v>
      </c>
      <c r="AW6" s="195">
        <v>81.161748817633708</v>
      </c>
      <c r="AX6" s="195">
        <v>82.125988359255061</v>
      </c>
      <c r="AY6" s="196"/>
    </row>
    <row r="7" spans="1:51" ht="16.5" customHeight="1" x14ac:dyDescent="0.55000000000000004">
      <c r="A7" s="88">
        <v>1995</v>
      </c>
      <c r="B7" s="192">
        <v>91.769392067810045</v>
      </c>
      <c r="C7" s="14">
        <v>102.2346561374295</v>
      </c>
      <c r="D7" s="14">
        <v>112.10034260113549</v>
      </c>
      <c r="E7" s="14">
        <v>99.20781072392036</v>
      </c>
      <c r="F7" s="14">
        <v>92.31540186407733</v>
      </c>
      <c r="G7" s="14">
        <v>104.25080240332125</v>
      </c>
      <c r="H7" s="14">
        <v>107.14542060664098</v>
      </c>
      <c r="I7" s="14">
        <v>79.836465729348262</v>
      </c>
      <c r="J7" s="14">
        <v>104.64522192803797</v>
      </c>
      <c r="K7" s="14">
        <v>105.33158241536968</v>
      </c>
      <c r="L7" s="14">
        <v>104.18811968017194</v>
      </c>
      <c r="M7" s="85">
        <v>96.974783842737352</v>
      </c>
      <c r="O7" s="323"/>
      <c r="P7" s="323">
        <v>6</v>
      </c>
      <c r="Q7" s="322">
        <v>106.16313216549922</v>
      </c>
      <c r="R7" s="195">
        <v>105.26170347151199</v>
      </c>
      <c r="S7" s="195">
        <v>105.08625487156668</v>
      </c>
      <c r="T7" s="195">
        <v>104.44186164995301</v>
      </c>
      <c r="U7" s="195">
        <v>104.37662881389272</v>
      </c>
      <c r="V7" s="195">
        <v>104.25080240332125</v>
      </c>
      <c r="W7" s="195">
        <v>103.21895926896079</v>
      </c>
      <c r="X7" s="195">
        <v>103.71853622407691</v>
      </c>
      <c r="Y7" s="195">
        <v>103.62679603824654</v>
      </c>
      <c r="Z7" s="195">
        <v>103.42024444635119</v>
      </c>
      <c r="AA7" s="195">
        <v>103.68764546090085</v>
      </c>
      <c r="AB7" s="195">
        <v>103.41653817534693</v>
      </c>
      <c r="AC7" s="195">
        <v>102.93654254193092</v>
      </c>
      <c r="AD7" s="195">
        <v>103.48952457622646</v>
      </c>
      <c r="AE7" s="195">
        <v>103.76379824010958</v>
      </c>
      <c r="AF7" s="195">
        <v>104.09429473795107</v>
      </c>
      <c r="AG7" s="195">
        <v>103.6614019036567</v>
      </c>
      <c r="AH7" s="195">
        <v>103.46662671536997</v>
      </c>
      <c r="AI7" s="195">
        <v>103.96886649226545</v>
      </c>
      <c r="AJ7" s="195">
        <v>104.59142697483156</v>
      </c>
      <c r="AK7" s="195">
        <v>104.48572663836411</v>
      </c>
      <c r="AL7" s="195">
        <v>105.0300047361338</v>
      </c>
      <c r="AM7" s="195">
        <v>104.76534498350908</v>
      </c>
      <c r="AN7" s="195">
        <v>104.32479506768718</v>
      </c>
      <c r="AO7" s="195">
        <v>105.00120547757183</v>
      </c>
      <c r="AP7" s="195">
        <v>105.33853068243018</v>
      </c>
      <c r="AQ7" s="195">
        <v>105.24906361793357</v>
      </c>
      <c r="AR7" s="195">
        <v>105.40735861670736</v>
      </c>
      <c r="AS7" s="195">
        <v>105.20318154291445</v>
      </c>
      <c r="AT7" s="195">
        <v>104.86523645267701</v>
      </c>
      <c r="AU7" s="195">
        <v>102.21012973740602</v>
      </c>
      <c r="AV7" s="195">
        <v>102.37410240408296</v>
      </c>
      <c r="AW7" s="195">
        <v>102.44262860413762</v>
      </c>
      <c r="AX7" s="195">
        <v>101.87438292474977</v>
      </c>
      <c r="AY7" s="196"/>
    </row>
    <row r="8" spans="1:51" ht="16.5" customHeight="1" x14ac:dyDescent="0.55000000000000004">
      <c r="A8" s="88">
        <v>1996</v>
      </c>
      <c r="B8" s="192">
        <v>92.005775566646051</v>
      </c>
      <c r="C8" s="14">
        <v>103.23692566381827</v>
      </c>
      <c r="D8" s="14">
        <v>112.8966371838131</v>
      </c>
      <c r="E8" s="14">
        <v>98.551488868309292</v>
      </c>
      <c r="F8" s="14">
        <v>91.005285700206258</v>
      </c>
      <c r="G8" s="14">
        <v>103.21895926896079</v>
      </c>
      <c r="H8" s="14">
        <v>107.25703616450832</v>
      </c>
      <c r="I8" s="14">
        <v>79.21414229363009</v>
      </c>
      <c r="J8" s="14">
        <v>105.40688954116585</v>
      </c>
      <c r="K8" s="14">
        <v>105.89369557944765</v>
      </c>
      <c r="L8" s="14">
        <v>104.47080450214357</v>
      </c>
      <c r="M8" s="85">
        <v>96.842359667350877</v>
      </c>
      <c r="O8" s="323"/>
      <c r="P8" s="323">
        <v>7</v>
      </c>
      <c r="Q8" s="322">
        <v>107.69638567696124</v>
      </c>
      <c r="R8" s="195">
        <v>108.319505893449</v>
      </c>
      <c r="S8" s="195">
        <v>108.25318521688908</v>
      </c>
      <c r="T8" s="195">
        <v>108.03930988808753</v>
      </c>
      <c r="U8" s="195">
        <v>107.56750390976198</v>
      </c>
      <c r="V8" s="195">
        <v>107.14542060664098</v>
      </c>
      <c r="W8" s="195">
        <v>107.25703616450832</v>
      </c>
      <c r="X8" s="195">
        <v>107.73163433964245</v>
      </c>
      <c r="Y8" s="195">
        <v>107.3323617004759</v>
      </c>
      <c r="Z8" s="195">
        <v>106.89997118236886</v>
      </c>
      <c r="AA8" s="195">
        <v>107.02566677349229</v>
      </c>
      <c r="AB8" s="195">
        <v>107.68307666175357</v>
      </c>
      <c r="AC8" s="195">
        <v>107.77182103255595</v>
      </c>
      <c r="AD8" s="195">
        <v>107.32545660986636</v>
      </c>
      <c r="AE8" s="195">
        <v>106.86315254850822</v>
      </c>
      <c r="AF8" s="195">
        <v>106.44595902303581</v>
      </c>
      <c r="AG8" s="195">
        <v>105.94921412207395</v>
      </c>
      <c r="AH8" s="195">
        <v>104.97571958632308</v>
      </c>
      <c r="AI8" s="195">
        <v>105.10912418603881</v>
      </c>
      <c r="AJ8" s="195">
        <v>105.92373504868796</v>
      </c>
      <c r="AK8" s="195">
        <v>105.51725958648622</v>
      </c>
      <c r="AL8" s="195">
        <v>106.3669880311179</v>
      </c>
      <c r="AM8" s="195">
        <v>106.97396266164698</v>
      </c>
      <c r="AN8" s="195">
        <v>107.19503600475281</v>
      </c>
      <c r="AO8" s="195">
        <v>107.63734823328119</v>
      </c>
      <c r="AP8" s="195">
        <v>107.89715713253588</v>
      </c>
      <c r="AQ8" s="195">
        <v>107.93820608105291</v>
      </c>
      <c r="AR8" s="195">
        <v>108.03370812298698</v>
      </c>
      <c r="AS8" s="195">
        <v>108.00948401923397</v>
      </c>
      <c r="AT8" s="195">
        <v>109.75457859290242</v>
      </c>
      <c r="AU8" s="195">
        <v>109.22757584111756</v>
      </c>
      <c r="AV8" s="195">
        <v>108.63265798169252</v>
      </c>
      <c r="AW8" s="195">
        <v>109.03352098655506</v>
      </c>
      <c r="AX8" s="195">
        <v>108.0591951197182</v>
      </c>
      <c r="AY8" s="196"/>
    </row>
    <row r="9" spans="1:51" ht="16.5" customHeight="1" x14ac:dyDescent="0.55000000000000004">
      <c r="A9" s="88">
        <v>1997</v>
      </c>
      <c r="B9" s="192">
        <v>92.721049934973038</v>
      </c>
      <c r="C9" s="14">
        <v>103.22977862575139</v>
      </c>
      <c r="D9" s="14">
        <v>113.6964279360848</v>
      </c>
      <c r="E9" s="14">
        <v>97.703597729750641</v>
      </c>
      <c r="F9" s="14">
        <v>90.66223933255651</v>
      </c>
      <c r="G9" s="14">
        <v>103.71853622407691</v>
      </c>
      <c r="H9" s="14">
        <v>107.73163433964245</v>
      </c>
      <c r="I9" s="14">
        <v>78.785801908577398</v>
      </c>
      <c r="J9" s="14">
        <v>105.8918279976774</v>
      </c>
      <c r="K9" s="14">
        <v>105.39601686835432</v>
      </c>
      <c r="L9" s="14">
        <v>103.79183657078076</v>
      </c>
      <c r="M9" s="85">
        <v>96.671252531774485</v>
      </c>
      <c r="O9" s="323"/>
      <c r="P9" s="323">
        <v>8</v>
      </c>
      <c r="Q9" s="322">
        <v>78.504698197875001</v>
      </c>
      <c r="R9" s="195">
        <v>78.545861252618707</v>
      </c>
      <c r="S9" s="195">
        <v>78.660171246281223</v>
      </c>
      <c r="T9" s="195">
        <v>79.361723425474423</v>
      </c>
      <c r="U9" s="195">
        <v>79.680259694431598</v>
      </c>
      <c r="V9" s="195">
        <v>79.836465729348262</v>
      </c>
      <c r="W9" s="195">
        <v>79.21414229363009</v>
      </c>
      <c r="X9" s="195">
        <v>78.785801908577398</v>
      </c>
      <c r="Y9" s="195">
        <v>78.492350800711961</v>
      </c>
      <c r="Z9" s="195">
        <v>78.520221447744674</v>
      </c>
      <c r="AA9" s="195">
        <v>79.169970966963845</v>
      </c>
      <c r="AB9" s="195">
        <v>79.392337746126429</v>
      </c>
      <c r="AC9" s="195">
        <v>79.073074697445236</v>
      </c>
      <c r="AD9" s="195">
        <v>78.751913005243225</v>
      </c>
      <c r="AE9" s="195">
        <v>78.953047981406357</v>
      </c>
      <c r="AF9" s="195">
        <v>78.890437638340742</v>
      </c>
      <c r="AG9" s="195">
        <v>79.158537650016186</v>
      </c>
      <c r="AH9" s="195">
        <v>79.876748560831857</v>
      </c>
      <c r="AI9" s="195">
        <v>80.588261573598558</v>
      </c>
      <c r="AJ9" s="195">
        <v>81.976725792712145</v>
      </c>
      <c r="AK9" s="195">
        <v>82.881236567777535</v>
      </c>
      <c r="AL9" s="195">
        <v>84.825944075177915</v>
      </c>
      <c r="AM9" s="195">
        <v>85.478452460257373</v>
      </c>
      <c r="AN9" s="195">
        <v>85.065720762624125</v>
      </c>
      <c r="AO9" s="195">
        <v>84.897589613906476</v>
      </c>
      <c r="AP9" s="195">
        <v>84.781110300607551</v>
      </c>
      <c r="AQ9" s="195">
        <v>85.278994481450795</v>
      </c>
      <c r="AR9" s="195">
        <v>85.923381075456405</v>
      </c>
      <c r="AS9" s="195">
        <v>86.192977339337489</v>
      </c>
      <c r="AT9" s="195">
        <v>85.822171592326512</v>
      </c>
      <c r="AU9" s="195">
        <v>86.150422366093451</v>
      </c>
      <c r="AV9" s="195">
        <v>84.992992029665388</v>
      </c>
      <c r="AW9" s="195">
        <v>85.542651793392011</v>
      </c>
      <c r="AX9" s="195">
        <v>83.655595390458814</v>
      </c>
      <c r="AY9" s="196"/>
    </row>
    <row r="10" spans="1:51" ht="16.5" customHeight="1" x14ac:dyDescent="0.55000000000000004">
      <c r="A10" s="88">
        <v>1998</v>
      </c>
      <c r="B10" s="192">
        <v>92.989670740534365</v>
      </c>
      <c r="C10" s="14">
        <v>104.02461164652851</v>
      </c>
      <c r="D10" s="14">
        <v>114.59887110499542</v>
      </c>
      <c r="E10" s="14">
        <v>96.554854908201136</v>
      </c>
      <c r="F10" s="14">
        <v>89.417659360330305</v>
      </c>
      <c r="G10" s="14">
        <v>103.62679603824654</v>
      </c>
      <c r="H10" s="14">
        <v>107.3323617004759</v>
      </c>
      <c r="I10" s="14">
        <v>78.492350800711961</v>
      </c>
      <c r="J10" s="14">
        <v>105.89188578100136</v>
      </c>
      <c r="K10" s="14">
        <v>105.96222705359035</v>
      </c>
      <c r="L10" s="14">
        <v>104.54164114549219</v>
      </c>
      <c r="M10" s="85">
        <v>96.567069719892061</v>
      </c>
      <c r="O10" s="323"/>
      <c r="P10" s="323">
        <v>9</v>
      </c>
      <c r="Q10" s="322">
        <v>104.16341111508125</v>
      </c>
      <c r="R10" s="195">
        <v>104.4310308604538</v>
      </c>
      <c r="S10" s="195">
        <v>104.47698173088288</v>
      </c>
      <c r="T10" s="195">
        <v>104.99520898999755</v>
      </c>
      <c r="U10" s="195">
        <v>105.13103582759393</v>
      </c>
      <c r="V10" s="195">
        <v>104.64522192803797</v>
      </c>
      <c r="W10" s="195">
        <v>105.40688954116585</v>
      </c>
      <c r="X10" s="195">
        <v>105.8918279976774</v>
      </c>
      <c r="Y10" s="195">
        <v>105.89188578100136</v>
      </c>
      <c r="Z10" s="195">
        <v>106.1381017633137</v>
      </c>
      <c r="AA10" s="195">
        <v>105.19145125268814</v>
      </c>
      <c r="AB10" s="195">
        <v>104.97997022371266</v>
      </c>
      <c r="AC10" s="195">
        <v>105.4328558316171</v>
      </c>
      <c r="AD10" s="195">
        <v>106.05223525513952</v>
      </c>
      <c r="AE10" s="195">
        <v>106.08410380065796</v>
      </c>
      <c r="AF10" s="195">
        <v>105.87863603918969</v>
      </c>
      <c r="AG10" s="195">
        <v>105.36089344298418</v>
      </c>
      <c r="AH10" s="195">
        <v>105.45434046718233</v>
      </c>
      <c r="AI10" s="195">
        <v>106.50233520123251</v>
      </c>
      <c r="AJ10" s="195">
        <v>108.25546836491533</v>
      </c>
      <c r="AK10" s="195">
        <v>109.14230323295048</v>
      </c>
      <c r="AL10" s="195">
        <v>110.03490274639971</v>
      </c>
      <c r="AM10" s="195">
        <v>109.79347953358059</v>
      </c>
      <c r="AN10" s="195">
        <v>110.20683031543781</v>
      </c>
      <c r="AO10" s="195">
        <v>110.45933221015098</v>
      </c>
      <c r="AP10" s="195">
        <v>110.43997379370259</v>
      </c>
      <c r="AQ10" s="195">
        <v>110.39049869110461</v>
      </c>
      <c r="AR10" s="195">
        <v>110.26860049145289</v>
      </c>
      <c r="AS10" s="195">
        <v>109.99777962496609</v>
      </c>
      <c r="AT10" s="195">
        <v>109.99346690091932</v>
      </c>
      <c r="AU10" s="195">
        <v>110.76930269990521</v>
      </c>
      <c r="AV10" s="195">
        <v>105.84622642595379</v>
      </c>
      <c r="AW10" s="195">
        <v>105.70253924090549</v>
      </c>
      <c r="AX10" s="195">
        <v>104.69789438876079</v>
      </c>
      <c r="AY10" s="196"/>
    </row>
    <row r="11" spans="1:51" ht="16.5" customHeight="1" x14ac:dyDescent="0.55000000000000004">
      <c r="A11" s="88">
        <v>1999</v>
      </c>
      <c r="B11" s="192">
        <v>93.248643390875543</v>
      </c>
      <c r="C11" s="14">
        <v>104.63781313698951</v>
      </c>
      <c r="D11" s="14">
        <v>115.4793423904097</v>
      </c>
      <c r="E11" s="14">
        <v>95.423008896879367</v>
      </c>
      <c r="F11" s="14">
        <v>89.165219296854332</v>
      </c>
      <c r="G11" s="14">
        <v>103.42024444635119</v>
      </c>
      <c r="H11" s="14">
        <v>106.89997118236886</v>
      </c>
      <c r="I11" s="14">
        <v>78.520221447744674</v>
      </c>
      <c r="J11" s="14">
        <v>106.1381017633137</v>
      </c>
      <c r="K11" s="14">
        <v>105.5503998435228</v>
      </c>
      <c r="L11" s="14">
        <v>105.29342993794386</v>
      </c>
      <c r="M11" s="85">
        <v>96.223604266746491</v>
      </c>
      <c r="O11" s="323"/>
      <c r="P11" s="323">
        <v>10</v>
      </c>
      <c r="Q11" s="322">
        <v>105.7574160846541</v>
      </c>
      <c r="R11" s="195">
        <v>105.84066752359676</v>
      </c>
      <c r="S11" s="195">
        <v>105.36834160090858</v>
      </c>
      <c r="T11" s="195">
        <v>105.04693839127734</v>
      </c>
      <c r="U11" s="195">
        <v>105.13761428604545</v>
      </c>
      <c r="V11" s="195">
        <v>105.33158241536968</v>
      </c>
      <c r="W11" s="195">
        <v>105.89369557944765</v>
      </c>
      <c r="X11" s="195">
        <v>105.39601686835432</v>
      </c>
      <c r="Y11" s="195">
        <v>105.96222705359035</v>
      </c>
      <c r="Z11" s="195">
        <v>105.5503998435228</v>
      </c>
      <c r="AA11" s="195">
        <v>105.47078962304808</v>
      </c>
      <c r="AB11" s="195">
        <v>105.8588455428834</v>
      </c>
      <c r="AC11" s="195">
        <v>105.37559060456472</v>
      </c>
      <c r="AD11" s="195">
        <v>105.35518391956985</v>
      </c>
      <c r="AE11" s="195">
        <v>105.33695814842628</v>
      </c>
      <c r="AF11" s="195">
        <v>104.84026142505199</v>
      </c>
      <c r="AG11" s="195">
        <v>105.01184651399144</v>
      </c>
      <c r="AH11" s="195">
        <v>106.00460729965428</v>
      </c>
      <c r="AI11" s="195">
        <v>106.858473105474</v>
      </c>
      <c r="AJ11" s="195">
        <v>108.06482194878923</v>
      </c>
      <c r="AK11" s="195">
        <v>106.93221635979515</v>
      </c>
      <c r="AL11" s="195">
        <v>108.29929021534774</v>
      </c>
      <c r="AM11" s="195">
        <v>108.03226849473158</v>
      </c>
      <c r="AN11" s="195">
        <v>107.95217901676963</v>
      </c>
      <c r="AO11" s="195">
        <v>107.60489893699122</v>
      </c>
      <c r="AP11" s="195">
        <v>107.31492108644878</v>
      </c>
      <c r="AQ11" s="195">
        <v>107.30721170542758</v>
      </c>
      <c r="AR11" s="195">
        <v>107.97943499814974</v>
      </c>
      <c r="AS11" s="195">
        <v>108.46363073487798</v>
      </c>
      <c r="AT11" s="195">
        <v>107.38630487743896</v>
      </c>
      <c r="AU11" s="195">
        <v>108.09066711924019</v>
      </c>
      <c r="AV11" s="195">
        <v>104.93531077508125</v>
      </c>
      <c r="AW11" s="195">
        <v>105.0257328373046</v>
      </c>
      <c r="AX11" s="195">
        <v>104.06033805164643</v>
      </c>
      <c r="AY11" s="196"/>
    </row>
    <row r="12" spans="1:51" ht="16.5" customHeight="1" x14ac:dyDescent="0.55000000000000004">
      <c r="A12" s="88">
        <v>2000</v>
      </c>
      <c r="B12" s="192">
        <v>93.130762509222379</v>
      </c>
      <c r="C12" s="14">
        <v>104.97281506270272</v>
      </c>
      <c r="D12" s="14">
        <v>116.0632229529309</v>
      </c>
      <c r="E12" s="14">
        <v>94.63787109479199</v>
      </c>
      <c r="F12" s="14">
        <v>89.216688287084452</v>
      </c>
      <c r="G12" s="14">
        <v>103.68764546090085</v>
      </c>
      <c r="H12" s="14">
        <v>107.02566677349229</v>
      </c>
      <c r="I12" s="14">
        <v>79.169970966963845</v>
      </c>
      <c r="J12" s="14">
        <v>105.19145125268814</v>
      </c>
      <c r="K12" s="14">
        <v>105.47078962304808</v>
      </c>
      <c r="L12" s="14">
        <v>105.16870899899951</v>
      </c>
      <c r="M12" s="85">
        <v>96.264407017174719</v>
      </c>
      <c r="O12" s="323"/>
      <c r="P12" s="323">
        <v>11</v>
      </c>
      <c r="Q12" s="322">
        <v>102.59414832160876</v>
      </c>
      <c r="R12" s="195">
        <v>102.82838784792825</v>
      </c>
      <c r="S12" s="195">
        <v>103.69633772860151</v>
      </c>
      <c r="T12" s="195">
        <v>104.06963871457718</v>
      </c>
      <c r="U12" s="195">
        <v>104.37186320006749</v>
      </c>
      <c r="V12" s="195">
        <v>104.18811968017194</v>
      </c>
      <c r="W12" s="195">
        <v>104.47080450214357</v>
      </c>
      <c r="X12" s="195">
        <v>103.79183657078076</v>
      </c>
      <c r="Y12" s="195">
        <v>104.54164114549219</v>
      </c>
      <c r="Z12" s="195">
        <v>105.29342993794386</v>
      </c>
      <c r="AA12" s="195">
        <v>105.16870899899951</v>
      </c>
      <c r="AB12" s="195">
        <v>105.00079196793625</v>
      </c>
      <c r="AC12" s="195">
        <v>105.26728538852419</v>
      </c>
      <c r="AD12" s="195">
        <v>104.50644103390474</v>
      </c>
      <c r="AE12" s="195">
        <v>104.40329707989065</v>
      </c>
      <c r="AF12" s="195">
        <v>104.27727137707134</v>
      </c>
      <c r="AG12" s="195">
        <v>104.4148077038781</v>
      </c>
      <c r="AH12" s="195">
        <v>104.91558662335757</v>
      </c>
      <c r="AI12" s="195">
        <v>104.72779847966486</v>
      </c>
      <c r="AJ12" s="195">
        <v>106.78485355424669</v>
      </c>
      <c r="AK12" s="195">
        <v>107.31741633555943</v>
      </c>
      <c r="AL12" s="195">
        <v>107.11777653451149</v>
      </c>
      <c r="AM12" s="195">
        <v>106.39010600710544</v>
      </c>
      <c r="AN12" s="195">
        <v>106.28859603644372</v>
      </c>
      <c r="AO12" s="195">
        <v>105.12735145770137</v>
      </c>
      <c r="AP12" s="195">
        <v>105.28996327387321</v>
      </c>
      <c r="AQ12" s="195">
        <v>105.69145008044856</v>
      </c>
      <c r="AR12" s="195">
        <v>105.64972397923712</v>
      </c>
      <c r="AS12" s="195">
        <v>105.7005879057067</v>
      </c>
      <c r="AT12" s="195">
        <v>105.44932863124239</v>
      </c>
      <c r="AU12" s="195">
        <v>106.55682049230728</v>
      </c>
      <c r="AV12" s="195">
        <v>107.16423237633167</v>
      </c>
      <c r="AW12" s="195">
        <v>107.16180126477663</v>
      </c>
      <c r="AX12" s="195">
        <v>107.88104263449351</v>
      </c>
      <c r="AY12" s="196"/>
    </row>
    <row r="13" spans="1:51" ht="16.5" customHeight="1" thickBot="1" x14ac:dyDescent="0.6">
      <c r="A13" s="88">
        <v>2001</v>
      </c>
      <c r="B13" s="192">
        <v>92.890843331382413</v>
      </c>
      <c r="C13" s="14">
        <v>106.14438500834093</v>
      </c>
      <c r="D13" s="14">
        <v>116.14621108650877</v>
      </c>
      <c r="E13" s="14">
        <v>93.904811371165451</v>
      </c>
      <c r="F13" s="14">
        <v>89.05383416983652</v>
      </c>
      <c r="G13" s="14">
        <v>103.41653817534693</v>
      </c>
      <c r="H13" s="14">
        <v>107.68307666175357</v>
      </c>
      <c r="I13" s="14">
        <v>79.392337746126429</v>
      </c>
      <c r="J13" s="14">
        <v>104.97997022371266</v>
      </c>
      <c r="K13" s="14">
        <v>105.8588455428834</v>
      </c>
      <c r="L13" s="14">
        <v>105.00079196793625</v>
      </c>
      <c r="M13" s="85">
        <v>95.528354715006671</v>
      </c>
      <c r="O13" s="324"/>
      <c r="P13" s="324">
        <v>12</v>
      </c>
      <c r="Q13" s="325">
        <v>97.609110336134592</v>
      </c>
      <c r="R13" s="197">
        <v>97.925542459595306</v>
      </c>
      <c r="S13" s="197">
        <v>97.741202712459483</v>
      </c>
      <c r="T13" s="197">
        <v>96.967803853421671</v>
      </c>
      <c r="U13" s="197">
        <v>97.247425861195495</v>
      </c>
      <c r="V13" s="197">
        <v>96.974783842737352</v>
      </c>
      <c r="W13" s="197">
        <v>96.842359667350877</v>
      </c>
      <c r="X13" s="197">
        <v>96.671252531774485</v>
      </c>
      <c r="Y13" s="197">
        <v>96.567069719892061</v>
      </c>
      <c r="Z13" s="197">
        <v>96.223604266746491</v>
      </c>
      <c r="AA13" s="197">
        <v>96.264407017174719</v>
      </c>
      <c r="AB13" s="197">
        <v>95.528354715006671</v>
      </c>
      <c r="AC13" s="197">
        <v>95.400236060435091</v>
      </c>
      <c r="AD13" s="197">
        <v>94.851675133206456</v>
      </c>
      <c r="AE13" s="197">
        <v>94.261321292037721</v>
      </c>
      <c r="AF13" s="197">
        <v>94.726645685884066</v>
      </c>
      <c r="AG13" s="197">
        <v>94.907238311732087</v>
      </c>
      <c r="AH13" s="197">
        <v>95.18325114084783</v>
      </c>
      <c r="AI13" s="197">
        <v>94.875877031198883</v>
      </c>
      <c r="AJ13" s="197">
        <v>95.921004271120282</v>
      </c>
      <c r="AK13" s="197">
        <v>96.672283457544566</v>
      </c>
      <c r="AL13" s="197">
        <v>97.664587316792947</v>
      </c>
      <c r="AM13" s="197">
        <v>96.986369474078501</v>
      </c>
      <c r="AN13" s="197">
        <v>97.352296052373106</v>
      </c>
      <c r="AO13" s="197">
        <v>97.298179827217794</v>
      </c>
      <c r="AP13" s="197">
        <v>97.549805079589675</v>
      </c>
      <c r="AQ13" s="197">
        <v>98.324436650330185</v>
      </c>
      <c r="AR13" s="197">
        <v>98.44652552276662</v>
      </c>
      <c r="AS13" s="197">
        <v>98.161165363916723</v>
      </c>
      <c r="AT13" s="197">
        <v>98.411222674572301</v>
      </c>
      <c r="AU13" s="197">
        <v>99.934558895328536</v>
      </c>
      <c r="AV13" s="197">
        <v>100.88945027490588</v>
      </c>
      <c r="AW13" s="197">
        <v>100.12594881153591</v>
      </c>
      <c r="AX13" s="197">
        <v>99.72878110160319</v>
      </c>
      <c r="AY13" s="198"/>
    </row>
    <row r="14" spans="1:51" ht="16.5" customHeight="1" x14ac:dyDescent="0.55000000000000004">
      <c r="A14" s="88">
        <v>2002</v>
      </c>
      <c r="B14" s="192">
        <v>93.483970114658774</v>
      </c>
      <c r="C14" s="14">
        <v>106.5281625713676</v>
      </c>
      <c r="D14" s="14">
        <v>116.29946028946006</v>
      </c>
      <c r="E14" s="14">
        <v>93.439742035488209</v>
      </c>
      <c r="F14" s="14">
        <v>88.991258831952052</v>
      </c>
      <c r="G14" s="14">
        <v>102.93654254193092</v>
      </c>
      <c r="H14" s="14">
        <v>107.77182103255595</v>
      </c>
      <c r="I14" s="14">
        <v>79.073074697445236</v>
      </c>
      <c r="J14" s="14">
        <v>105.4328558316171</v>
      </c>
      <c r="K14" s="14">
        <v>105.37559060456472</v>
      </c>
      <c r="L14" s="14">
        <v>105.26728538852419</v>
      </c>
      <c r="M14" s="85">
        <v>95.400236060435091</v>
      </c>
      <c r="O14" s="321">
        <v>1991</v>
      </c>
      <c r="P14" s="321">
        <v>1</v>
      </c>
      <c r="Q14" s="322">
        <f t="shared" ref="Q14:Q25" si="0">R2</f>
        <v>90.863070014625308</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row>
    <row r="15" spans="1:51" ht="16.5" customHeight="1" x14ac:dyDescent="0.55000000000000004">
      <c r="A15" s="88">
        <v>2003</v>
      </c>
      <c r="B15" s="192">
        <v>93.839431576439978</v>
      </c>
      <c r="C15" s="14">
        <v>106.77498688994621</v>
      </c>
      <c r="D15" s="14">
        <v>116.79834436211553</v>
      </c>
      <c r="E15" s="14">
        <v>93.323436127543459</v>
      </c>
      <c r="F15" s="14">
        <v>88.931371510798343</v>
      </c>
      <c r="G15" s="14">
        <v>103.48952457622646</v>
      </c>
      <c r="H15" s="14">
        <v>107.32545660986636</v>
      </c>
      <c r="I15" s="14">
        <v>78.751913005243225</v>
      </c>
      <c r="J15" s="14">
        <v>106.05223525513952</v>
      </c>
      <c r="K15" s="14">
        <v>105.35518391956985</v>
      </c>
      <c r="L15" s="14">
        <v>104.50644103390474</v>
      </c>
      <c r="M15" s="85">
        <v>94.851675133206456</v>
      </c>
      <c r="O15" s="323"/>
      <c r="P15" s="323">
        <v>2</v>
      </c>
      <c r="Q15" s="322">
        <f t="shared" si="0"/>
        <v>99.96541584322955</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row>
    <row r="16" spans="1:51" ht="16.5" customHeight="1" x14ac:dyDescent="0.55000000000000004">
      <c r="A16" s="88">
        <v>2004</v>
      </c>
      <c r="B16" s="192">
        <v>93.645116232247574</v>
      </c>
      <c r="C16" s="14">
        <v>107.2449878205107</v>
      </c>
      <c r="D16" s="14">
        <v>117.33107016231037</v>
      </c>
      <c r="E16" s="14">
        <v>93.462006035755678</v>
      </c>
      <c r="F16" s="14">
        <v>88.651140658139127</v>
      </c>
      <c r="G16" s="14">
        <v>103.76379824010958</v>
      </c>
      <c r="H16" s="14">
        <v>106.86315254850822</v>
      </c>
      <c r="I16" s="14">
        <v>78.953047981406357</v>
      </c>
      <c r="J16" s="14">
        <v>106.08410380065796</v>
      </c>
      <c r="K16" s="14">
        <v>105.33695814842628</v>
      </c>
      <c r="L16" s="14">
        <v>104.40329707989065</v>
      </c>
      <c r="M16" s="85">
        <v>94.261321292037721</v>
      </c>
      <c r="O16" s="323"/>
      <c r="P16" s="323">
        <v>3</v>
      </c>
      <c r="Q16" s="322">
        <f t="shared" si="0"/>
        <v>108.24998739011285</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row>
    <row r="17" spans="1:51" ht="16.5" customHeight="1" x14ac:dyDescent="0.55000000000000004">
      <c r="A17" s="88">
        <v>2005</v>
      </c>
      <c r="B17" s="192">
        <v>94.018126677778255</v>
      </c>
      <c r="C17" s="14">
        <v>107.27073904628847</v>
      </c>
      <c r="D17" s="14">
        <v>117.11620421751842</v>
      </c>
      <c r="E17" s="14">
        <v>93.875129060018978</v>
      </c>
      <c r="F17" s="14">
        <v>88.566295071871352</v>
      </c>
      <c r="G17" s="14">
        <v>104.09429473795107</v>
      </c>
      <c r="H17" s="14">
        <v>106.44595902303581</v>
      </c>
      <c r="I17" s="14">
        <v>78.890437638340742</v>
      </c>
      <c r="J17" s="14">
        <v>105.87863603918969</v>
      </c>
      <c r="K17" s="14">
        <v>104.84026142505199</v>
      </c>
      <c r="L17" s="14">
        <v>104.27727137707134</v>
      </c>
      <c r="M17" s="85">
        <v>94.726645685884066</v>
      </c>
      <c r="O17" s="323"/>
      <c r="P17" s="323">
        <v>4</v>
      </c>
      <c r="Q17" s="322">
        <f t="shared" si="0"/>
        <v>101.85356788843492</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row>
    <row r="18" spans="1:51" ht="16.5" customHeight="1" x14ac:dyDescent="0.55000000000000004">
      <c r="A18" s="88">
        <v>2006</v>
      </c>
      <c r="B18" s="192">
        <v>94.39229779102989</v>
      </c>
      <c r="C18" s="14">
        <v>107.55362702940421</v>
      </c>
      <c r="D18" s="14">
        <v>116.85238135241686</v>
      </c>
      <c r="E18" s="14">
        <v>94.050169226943709</v>
      </c>
      <c r="F18" s="14">
        <v>88.687584951872552</v>
      </c>
      <c r="G18" s="14">
        <v>103.6614019036567</v>
      </c>
      <c r="H18" s="14">
        <v>105.94921412207395</v>
      </c>
      <c r="I18" s="14">
        <v>79.158537650016186</v>
      </c>
      <c r="J18" s="14">
        <v>105.36089344298418</v>
      </c>
      <c r="K18" s="14">
        <v>105.01184651399144</v>
      </c>
      <c r="L18" s="14">
        <v>104.4148077038781</v>
      </c>
      <c r="M18" s="85">
        <v>94.907238311732087</v>
      </c>
      <c r="O18" s="323"/>
      <c r="P18" s="323">
        <v>5</v>
      </c>
      <c r="Q18" s="322">
        <f t="shared" si="0"/>
        <v>95.91525955444358</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row>
    <row r="19" spans="1:51" ht="16.5" customHeight="1" x14ac:dyDescent="0.55000000000000004">
      <c r="A19" s="88">
        <v>2007</v>
      </c>
      <c r="B19" s="192">
        <v>95.043951160277942</v>
      </c>
      <c r="C19" s="14">
        <v>107.26030155526213</v>
      </c>
      <c r="D19" s="14">
        <v>115.83600643462627</v>
      </c>
      <c r="E19" s="14">
        <v>93.15605043173413</v>
      </c>
      <c r="F19" s="14">
        <v>88.826810024532648</v>
      </c>
      <c r="G19" s="14">
        <v>103.46662671536997</v>
      </c>
      <c r="H19" s="14">
        <v>104.97571958632308</v>
      </c>
      <c r="I19" s="14">
        <v>79.876748560831857</v>
      </c>
      <c r="J19" s="14">
        <v>105.45434046718233</v>
      </c>
      <c r="K19" s="14">
        <v>106.00460729965428</v>
      </c>
      <c r="L19" s="14">
        <v>104.91558662335757</v>
      </c>
      <c r="M19" s="85">
        <v>95.18325114084783</v>
      </c>
      <c r="O19" s="323"/>
      <c r="P19" s="323">
        <v>6</v>
      </c>
      <c r="Q19" s="322">
        <f t="shared" si="0"/>
        <v>105.26170347151199</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row>
    <row r="20" spans="1:51" ht="16.5" customHeight="1" x14ac:dyDescent="0.55000000000000004">
      <c r="A20" s="88">
        <v>2008</v>
      </c>
      <c r="B20" s="192">
        <v>94.964660782497845</v>
      </c>
      <c r="C20" s="14">
        <v>106.27163322509091</v>
      </c>
      <c r="D20" s="14">
        <v>114.76332080401534</v>
      </c>
      <c r="E20" s="14">
        <v>92.658711769056453</v>
      </c>
      <c r="F20" s="14">
        <v>88.71093734986647</v>
      </c>
      <c r="G20" s="14">
        <v>103.96886649226545</v>
      </c>
      <c r="H20" s="14">
        <v>105.10912418603881</v>
      </c>
      <c r="I20" s="14">
        <v>80.588261573598558</v>
      </c>
      <c r="J20" s="14">
        <v>106.50233520123251</v>
      </c>
      <c r="K20" s="14">
        <v>106.858473105474</v>
      </c>
      <c r="L20" s="14">
        <v>104.72779847966486</v>
      </c>
      <c r="M20" s="85">
        <v>94.875877031198883</v>
      </c>
      <c r="O20" s="323"/>
      <c r="P20" s="323">
        <v>7</v>
      </c>
      <c r="Q20" s="322">
        <f t="shared" si="0"/>
        <v>108.319505893449</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row>
    <row r="21" spans="1:51" ht="16.5" customHeight="1" x14ac:dyDescent="0.55000000000000004">
      <c r="A21" s="88">
        <v>2009</v>
      </c>
      <c r="B21" s="192">
        <v>93.550138450601409</v>
      </c>
      <c r="C21" s="14">
        <v>103.80517589076597</v>
      </c>
      <c r="D21" s="14">
        <v>111.89833669097992</v>
      </c>
      <c r="E21" s="14">
        <v>91.061492593654208</v>
      </c>
      <c r="F21" s="14">
        <v>88.166820418695409</v>
      </c>
      <c r="G21" s="14">
        <v>104.59142697483156</v>
      </c>
      <c r="H21" s="14">
        <v>105.92373504868796</v>
      </c>
      <c r="I21" s="14">
        <v>81.976725792712145</v>
      </c>
      <c r="J21" s="14">
        <v>108.25546836491533</v>
      </c>
      <c r="K21" s="14">
        <v>108.06482194878923</v>
      </c>
      <c r="L21" s="14">
        <v>106.78485355424669</v>
      </c>
      <c r="M21" s="85">
        <v>95.921004271120282</v>
      </c>
      <c r="O21" s="323"/>
      <c r="P21" s="323">
        <v>8</v>
      </c>
      <c r="Q21" s="322">
        <f t="shared" si="0"/>
        <v>78.545861252618707</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row>
    <row r="22" spans="1:51" ht="16.5" customHeight="1" x14ac:dyDescent="0.55000000000000004">
      <c r="A22" s="88">
        <v>2010</v>
      </c>
      <c r="B22" s="192">
        <v>93.105696730974827</v>
      </c>
      <c r="C22" s="14">
        <v>103.15561078951596</v>
      </c>
      <c r="D22" s="14">
        <v>111.75814739984335</v>
      </c>
      <c r="E22" s="14">
        <v>90.824459059529772</v>
      </c>
      <c r="F22" s="14">
        <v>88.207643841658509</v>
      </c>
      <c r="G22" s="14">
        <v>104.48572663836411</v>
      </c>
      <c r="H22" s="14">
        <v>105.51725958648622</v>
      </c>
      <c r="I22" s="14">
        <v>82.881236567777535</v>
      </c>
      <c r="J22" s="14">
        <v>109.14230323295048</v>
      </c>
      <c r="K22" s="14">
        <v>106.93221635979515</v>
      </c>
      <c r="L22" s="14">
        <v>107.31741633555943</v>
      </c>
      <c r="M22" s="85">
        <v>96.672283457544566</v>
      </c>
      <c r="O22" s="323"/>
      <c r="P22" s="323">
        <v>9</v>
      </c>
      <c r="Q22" s="322">
        <f t="shared" si="0"/>
        <v>104.4310308604538</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row>
    <row r="23" spans="1:51" ht="16.5" customHeight="1" x14ac:dyDescent="0.55000000000000004">
      <c r="A23" s="88">
        <v>2011</v>
      </c>
      <c r="B23" s="192">
        <v>94.259067914587476</v>
      </c>
      <c r="C23" s="14">
        <v>104.42214187992384</v>
      </c>
      <c r="D23" s="14">
        <v>107.19110685238682</v>
      </c>
      <c r="E23" s="14">
        <v>87.558878091903097</v>
      </c>
      <c r="F23" s="14">
        <v>87.229311605717228</v>
      </c>
      <c r="G23" s="14">
        <v>105.0300047361338</v>
      </c>
      <c r="H23" s="14">
        <v>106.3669880311179</v>
      </c>
      <c r="I23" s="14">
        <v>84.825944075177915</v>
      </c>
      <c r="J23" s="14">
        <v>110.03490274639971</v>
      </c>
      <c r="K23" s="14">
        <v>108.29929021534774</v>
      </c>
      <c r="L23" s="14">
        <v>107.11777653451149</v>
      </c>
      <c r="M23" s="85">
        <v>97.664587316792947</v>
      </c>
      <c r="O23" s="323"/>
      <c r="P23" s="323">
        <v>10</v>
      </c>
      <c r="Q23" s="322">
        <f t="shared" si="0"/>
        <v>105.84066752359676</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row>
    <row r="24" spans="1:51" ht="16.5" customHeight="1" x14ac:dyDescent="0.55000000000000004">
      <c r="A24" s="88">
        <v>2012</v>
      </c>
      <c r="B24" s="192">
        <v>95.053383717672887</v>
      </c>
      <c r="C24" s="14">
        <v>104.57292434027197</v>
      </c>
      <c r="D24" s="14">
        <v>106.77503227150274</v>
      </c>
      <c r="E24" s="14">
        <v>87.664625492159871</v>
      </c>
      <c r="F24" s="14">
        <v>87.51405056348284</v>
      </c>
      <c r="G24" s="14">
        <v>104.76534498350908</v>
      </c>
      <c r="H24" s="14">
        <v>106.97396266164698</v>
      </c>
      <c r="I24" s="14">
        <v>85.478452460257373</v>
      </c>
      <c r="J24" s="14">
        <v>109.79347953358059</v>
      </c>
      <c r="K24" s="14">
        <v>108.03226849473158</v>
      </c>
      <c r="L24" s="14">
        <v>106.39010600710544</v>
      </c>
      <c r="M24" s="85">
        <v>96.986369474078501</v>
      </c>
      <c r="O24" s="323"/>
      <c r="P24" s="323">
        <v>11</v>
      </c>
      <c r="Q24" s="322">
        <f t="shared" si="0"/>
        <v>102.82838784792825</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row>
    <row r="25" spans="1:51" ht="16.5" customHeight="1" thickBot="1" x14ac:dyDescent="0.6">
      <c r="A25" s="88">
        <v>2013</v>
      </c>
      <c r="B25" s="192">
        <v>95.62235393047574</v>
      </c>
      <c r="C25" s="14">
        <v>104.19072838161122</v>
      </c>
      <c r="D25" s="14">
        <v>105.96778573257795</v>
      </c>
      <c r="E25" s="14">
        <v>88.022201645158873</v>
      </c>
      <c r="F25" s="14">
        <v>87.811477054087746</v>
      </c>
      <c r="G25" s="14">
        <v>104.32479506768718</v>
      </c>
      <c r="H25" s="14">
        <v>107.19503600475281</v>
      </c>
      <c r="I25" s="14">
        <v>85.065720762624125</v>
      </c>
      <c r="J25" s="14">
        <v>110.20683031543781</v>
      </c>
      <c r="K25" s="14">
        <v>107.95217901676963</v>
      </c>
      <c r="L25" s="14">
        <v>106.28859603644372</v>
      </c>
      <c r="M25" s="85">
        <v>97.352296052373106</v>
      </c>
      <c r="O25" s="324"/>
      <c r="P25" s="324">
        <v>12</v>
      </c>
      <c r="Q25" s="325">
        <f t="shared" si="0"/>
        <v>97.925542459595306</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row>
    <row r="26" spans="1:51" ht="16.5" customHeight="1" x14ac:dyDescent="0.55000000000000004">
      <c r="A26" s="88">
        <v>2014</v>
      </c>
      <c r="B26" s="192">
        <v>96.412514386897811</v>
      </c>
      <c r="C26" s="14">
        <v>103.97856900922909</v>
      </c>
      <c r="D26" s="14">
        <v>105.86384461697051</v>
      </c>
      <c r="E26" s="14">
        <v>87.991091802560376</v>
      </c>
      <c r="F26" s="14">
        <v>87.728074427521449</v>
      </c>
      <c r="G26" s="14">
        <v>105.00120547757183</v>
      </c>
      <c r="H26" s="14">
        <v>107.63734823328119</v>
      </c>
      <c r="I26" s="14">
        <v>84.897589613906476</v>
      </c>
      <c r="J26" s="14">
        <v>110.45933221015098</v>
      </c>
      <c r="K26" s="14">
        <v>107.60489893699122</v>
      </c>
      <c r="L26" s="14">
        <v>105.12735145770137</v>
      </c>
      <c r="M26" s="85">
        <v>97.298179827217794</v>
      </c>
      <c r="O26" s="321">
        <v>1992</v>
      </c>
      <c r="P26" s="321">
        <v>1</v>
      </c>
      <c r="Q26" s="326">
        <f t="shared" ref="Q26:Q37" si="1">S2</f>
        <v>91.749182648163654</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row>
    <row r="27" spans="1:51" ht="16.5" customHeight="1" x14ac:dyDescent="0.55000000000000004">
      <c r="A27" s="88">
        <v>2015</v>
      </c>
      <c r="B27" s="192">
        <v>96.208289568870626</v>
      </c>
      <c r="C27" s="14">
        <v>103.97313025540838</v>
      </c>
      <c r="D27" s="14">
        <v>106.09362775630507</v>
      </c>
      <c r="E27" s="14">
        <v>88.030716428180739</v>
      </c>
      <c r="F27" s="14">
        <v>87.082774642047468</v>
      </c>
      <c r="G27" s="14">
        <v>105.33853068243018</v>
      </c>
      <c r="H27" s="14">
        <v>107.89715713253588</v>
      </c>
      <c r="I27" s="14">
        <v>84.781110300607551</v>
      </c>
      <c r="J27" s="14">
        <v>110.43997379370259</v>
      </c>
      <c r="K27" s="14">
        <v>107.31492108644878</v>
      </c>
      <c r="L27" s="14">
        <v>105.28996327387321</v>
      </c>
      <c r="M27" s="85">
        <v>97.549805079589675</v>
      </c>
      <c r="O27" s="323"/>
      <c r="P27" s="323">
        <v>2</v>
      </c>
      <c r="Q27" s="322">
        <f t="shared" si="1"/>
        <v>99.792463701426342</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row>
    <row r="28" spans="1:51" ht="16.5" customHeight="1" x14ac:dyDescent="0.55000000000000004">
      <c r="A28" s="88">
        <v>2016</v>
      </c>
      <c r="B28" s="192">
        <v>96.346391577757473</v>
      </c>
      <c r="C28" s="14">
        <v>103.4484948453559</v>
      </c>
      <c r="D28" s="14">
        <v>105.96088242585371</v>
      </c>
      <c r="E28" s="14">
        <v>86.90487557957016</v>
      </c>
      <c r="F28" s="14">
        <v>87.159494263714649</v>
      </c>
      <c r="G28" s="14">
        <v>105.24906361793357</v>
      </c>
      <c r="H28" s="14">
        <v>107.93820608105291</v>
      </c>
      <c r="I28" s="14">
        <v>85.278994481450795</v>
      </c>
      <c r="J28" s="14">
        <v>110.39049869110461</v>
      </c>
      <c r="K28" s="14">
        <v>107.30721170542758</v>
      </c>
      <c r="L28" s="14">
        <v>105.69145008044856</v>
      </c>
      <c r="M28" s="85">
        <v>98.324436650330185</v>
      </c>
      <c r="O28" s="323"/>
      <c r="P28" s="323">
        <v>3</v>
      </c>
      <c r="Q28" s="322">
        <f t="shared" si="1"/>
        <v>108.99621767812882</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row>
    <row r="29" spans="1:51" ht="16.5" customHeight="1" x14ac:dyDescent="0.55000000000000004">
      <c r="A29" s="88">
        <v>2017</v>
      </c>
      <c r="B29" s="192">
        <v>96.151475578631178</v>
      </c>
      <c r="C29" s="14">
        <v>103.04768731128226</v>
      </c>
      <c r="D29" s="14">
        <v>105.65925840773288</v>
      </c>
      <c r="E29" s="14">
        <v>86.387705652411697</v>
      </c>
      <c r="F29" s="14">
        <v>87.045140243184861</v>
      </c>
      <c r="G29" s="14">
        <v>105.40735861670736</v>
      </c>
      <c r="H29" s="14">
        <v>108.03370812298698</v>
      </c>
      <c r="I29" s="14">
        <v>85.923381075456405</v>
      </c>
      <c r="J29" s="14">
        <v>110.26860049145289</v>
      </c>
      <c r="K29" s="14">
        <v>107.97943499814974</v>
      </c>
      <c r="L29" s="14">
        <v>105.64972397923712</v>
      </c>
      <c r="M29" s="85">
        <v>98.44652552276662</v>
      </c>
      <c r="O29" s="323"/>
      <c r="P29" s="323">
        <v>4</v>
      </c>
      <c r="Q29" s="322">
        <f t="shared" si="1"/>
        <v>101.09681061863706</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row>
    <row r="30" spans="1:51" ht="16.5" customHeight="1" x14ac:dyDescent="0.55000000000000004">
      <c r="A30" s="88">
        <v>2018</v>
      </c>
      <c r="B30" s="192">
        <v>95.773439774127695</v>
      </c>
      <c r="C30" s="14">
        <v>103.04970182685297</v>
      </c>
      <c r="D30" s="14">
        <v>105.54898588061414</v>
      </c>
      <c r="E30" s="14">
        <v>86.498930595654755</v>
      </c>
      <c r="F30" s="14">
        <v>87.400135391796894</v>
      </c>
      <c r="G30" s="14">
        <v>105.20318154291445</v>
      </c>
      <c r="H30" s="14">
        <v>108.00948401923397</v>
      </c>
      <c r="I30" s="14">
        <v>86.192977339337489</v>
      </c>
      <c r="J30" s="14">
        <v>109.99777962496609</v>
      </c>
      <c r="K30" s="14">
        <v>108.46363073487798</v>
      </c>
      <c r="L30" s="14">
        <v>105.7005879057067</v>
      </c>
      <c r="M30" s="85">
        <v>98.161165363916723</v>
      </c>
      <c r="O30" s="323"/>
      <c r="P30" s="323">
        <v>5</v>
      </c>
      <c r="Q30" s="322">
        <f t="shared" si="1"/>
        <v>95.082850246054818</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row>
    <row r="31" spans="1:51" ht="16.5" customHeight="1" x14ac:dyDescent="0.55000000000000004">
      <c r="A31" s="88">
        <v>2019</v>
      </c>
      <c r="B31" s="192">
        <v>95.608692908755756</v>
      </c>
      <c r="C31" s="14">
        <v>102.8343436569524</v>
      </c>
      <c r="D31" s="14">
        <v>105.08919632069531</v>
      </c>
      <c r="E31" s="14">
        <v>86.970502400162744</v>
      </c>
      <c r="F31" s="14">
        <v>87.814954991354895</v>
      </c>
      <c r="G31" s="14">
        <v>104.86523645267701</v>
      </c>
      <c r="H31" s="14">
        <v>109.75457859290242</v>
      </c>
      <c r="I31" s="14">
        <v>85.822171592326512</v>
      </c>
      <c r="J31" s="14">
        <v>109.99346690091932</v>
      </c>
      <c r="K31" s="14">
        <v>107.38630487743896</v>
      </c>
      <c r="L31" s="14">
        <v>105.44932863124239</v>
      </c>
      <c r="M31" s="85">
        <v>98.411222674572301</v>
      </c>
      <c r="O31" s="323"/>
      <c r="P31" s="323">
        <v>6</v>
      </c>
      <c r="Q31" s="322">
        <f t="shared" si="1"/>
        <v>105.08625487156668</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row>
    <row r="32" spans="1:51" ht="16.5" customHeight="1" x14ac:dyDescent="0.55000000000000004">
      <c r="A32" s="88">
        <v>2020</v>
      </c>
      <c r="B32" s="192">
        <v>97.397266048717952</v>
      </c>
      <c r="C32" s="14">
        <v>104.01718947492073</v>
      </c>
      <c r="D32" s="14">
        <v>106.96550342434472</v>
      </c>
      <c r="E32" s="14">
        <v>84.853831771003428</v>
      </c>
      <c r="F32" s="14">
        <v>83.826732129614726</v>
      </c>
      <c r="G32" s="14">
        <v>102.21012973740602</v>
      </c>
      <c r="H32" s="14">
        <v>109.22757584111756</v>
      </c>
      <c r="I32" s="14">
        <v>86.150422366093451</v>
      </c>
      <c r="J32" s="14">
        <v>110.76930269990521</v>
      </c>
      <c r="K32" s="14">
        <v>108.09066711924019</v>
      </c>
      <c r="L32" s="14">
        <v>106.55682049230728</v>
      </c>
      <c r="M32" s="85">
        <v>99.934558895328536</v>
      </c>
      <c r="O32" s="323"/>
      <c r="P32" s="323">
        <v>7</v>
      </c>
      <c r="Q32" s="322">
        <f t="shared" si="1"/>
        <v>108.25318521688908</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row>
    <row r="33" spans="1:51" ht="16.5" customHeight="1" x14ac:dyDescent="0.55000000000000004">
      <c r="A33" s="88">
        <v>2021</v>
      </c>
      <c r="B33" s="192">
        <v>98.354683926934101</v>
      </c>
      <c r="C33" s="14">
        <v>106.21317571241755</v>
      </c>
      <c r="D33" s="14">
        <v>110.40110178733519</v>
      </c>
      <c r="E33" s="14">
        <v>87.413775463375899</v>
      </c>
      <c r="F33" s="14">
        <v>82.782290842223858</v>
      </c>
      <c r="G33" s="14">
        <v>102.37410240408296</v>
      </c>
      <c r="H33" s="14">
        <v>108.63265798169252</v>
      </c>
      <c r="I33" s="14">
        <v>84.992992029665388</v>
      </c>
      <c r="J33" s="14">
        <v>105.84622642595379</v>
      </c>
      <c r="K33" s="14">
        <v>104.93531077508125</v>
      </c>
      <c r="L33" s="14">
        <v>107.16423237633167</v>
      </c>
      <c r="M33" s="85">
        <v>100.88945027490588</v>
      </c>
      <c r="O33" s="323"/>
      <c r="P33" s="323">
        <v>8</v>
      </c>
      <c r="Q33" s="322">
        <f t="shared" si="1"/>
        <v>78.660171246281223</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1" ht="16.5" customHeight="1" x14ac:dyDescent="0.55000000000000004">
      <c r="A34" s="88">
        <v>2022</v>
      </c>
      <c r="B34" s="192">
        <v>98.43458401267155</v>
      </c>
      <c r="C34" s="14">
        <v>107.22351723844739</v>
      </c>
      <c r="D34" s="14">
        <v>110.532343706486</v>
      </c>
      <c r="E34" s="14">
        <v>87.612982686154112</v>
      </c>
      <c r="F34" s="14">
        <v>81.161748817633708</v>
      </c>
      <c r="G34" s="14">
        <v>102.44262860413762</v>
      </c>
      <c r="H34" s="14">
        <v>109.03352098655506</v>
      </c>
      <c r="I34" s="14">
        <v>85.542651793392011</v>
      </c>
      <c r="J34" s="14">
        <v>105.70253924090549</v>
      </c>
      <c r="K34" s="14">
        <v>105.0257328373046</v>
      </c>
      <c r="L34" s="14">
        <v>107.16180126477663</v>
      </c>
      <c r="M34" s="85">
        <v>100.12594881153591</v>
      </c>
      <c r="O34" s="323"/>
      <c r="P34" s="323">
        <v>9</v>
      </c>
      <c r="Q34" s="322">
        <f t="shared" si="1"/>
        <v>104.47698173088288</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row>
    <row r="35" spans="1:51" ht="16.5" customHeight="1" x14ac:dyDescent="0.55000000000000004">
      <c r="A35" s="88">
        <v>2023</v>
      </c>
      <c r="B35" s="192">
        <v>96.069269350524195</v>
      </c>
      <c r="C35" s="14">
        <v>105.30042234133758</v>
      </c>
      <c r="D35" s="14">
        <v>114.79405759853289</v>
      </c>
      <c r="E35" s="14">
        <v>91.753032738919657</v>
      </c>
      <c r="F35" s="14">
        <v>82.125988359255061</v>
      </c>
      <c r="G35" s="14">
        <v>101.87438292474977</v>
      </c>
      <c r="H35" s="14">
        <v>108.0591951197182</v>
      </c>
      <c r="I35" s="14">
        <v>83.655595390458814</v>
      </c>
      <c r="J35" s="14">
        <v>104.69789438876079</v>
      </c>
      <c r="K35" s="14">
        <v>104.06033805164643</v>
      </c>
      <c r="L35" s="14">
        <v>107.88104263449351</v>
      </c>
      <c r="M35" s="85">
        <v>99.72878110160319</v>
      </c>
      <c r="O35" s="323"/>
      <c r="P35" s="323">
        <v>10</v>
      </c>
      <c r="Q35" s="322">
        <f t="shared" si="1"/>
        <v>105.36834160090858</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row>
    <row r="36" spans="1:51" ht="16.5" customHeight="1" thickBot="1" x14ac:dyDescent="0.6">
      <c r="A36" s="89">
        <v>2024</v>
      </c>
      <c r="B36" s="193"/>
      <c r="C36" s="125"/>
      <c r="D36" s="125"/>
      <c r="E36" s="125"/>
      <c r="F36" s="125"/>
      <c r="G36" s="125"/>
      <c r="H36" s="125"/>
      <c r="I36" s="125"/>
      <c r="J36" s="125"/>
      <c r="K36" s="125"/>
      <c r="L36" s="125"/>
      <c r="M36" s="90"/>
      <c r="O36" s="323"/>
      <c r="P36" s="323">
        <v>11</v>
      </c>
      <c r="Q36" s="322">
        <f t="shared" si="1"/>
        <v>103.69633772860151</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row>
    <row r="37" spans="1:51" ht="16.5" customHeight="1" thickBot="1" x14ac:dyDescent="0.6">
      <c r="O37" s="324"/>
      <c r="P37" s="324">
        <v>12</v>
      </c>
      <c r="Q37" s="325">
        <f t="shared" si="1"/>
        <v>97.741202712459483</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row>
    <row r="38" spans="1:51" ht="16.5" customHeight="1" x14ac:dyDescent="0.55000000000000004">
      <c r="O38" s="321">
        <v>1993</v>
      </c>
      <c r="P38" s="321">
        <v>1</v>
      </c>
      <c r="Q38" s="326">
        <f t="shared" ref="Q38:Q49" si="2">T2</f>
        <v>91.804251980070404</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row>
    <row r="39" spans="1:51" ht="16.5" customHeight="1" x14ac:dyDescent="0.55000000000000004">
      <c r="O39" s="323"/>
      <c r="P39" s="323">
        <v>2</v>
      </c>
      <c r="Q39" s="322">
        <f t="shared" si="2"/>
        <v>100.8910305038295</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row>
    <row r="40" spans="1:51" ht="16.5" customHeight="1" x14ac:dyDescent="0.55000000000000004">
      <c r="O40" s="323"/>
      <c r="P40" s="323">
        <v>3</v>
      </c>
      <c r="Q40" s="322">
        <f t="shared" si="2"/>
        <v>110.23039003133354</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row>
    <row r="41" spans="1:51" ht="16.5" customHeight="1" x14ac:dyDescent="0.55000000000000004">
      <c r="O41" s="323"/>
      <c r="P41" s="323">
        <v>4</v>
      </c>
      <c r="Q41" s="322">
        <f t="shared" si="2"/>
        <v>99.921662679579882</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row>
    <row r="42" spans="1:51" ht="16.5" customHeight="1" x14ac:dyDescent="0.55000000000000004">
      <c r="O42" s="323"/>
      <c r="P42" s="323">
        <v>5</v>
      </c>
      <c r="Q42" s="322">
        <f t="shared" si="2"/>
        <v>94.230179892398098</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row>
    <row r="43" spans="1:51" ht="16.5" customHeight="1" x14ac:dyDescent="0.55000000000000004">
      <c r="O43" s="323"/>
      <c r="P43" s="323">
        <v>6</v>
      </c>
      <c r="Q43" s="322">
        <f t="shared" si="2"/>
        <v>104.44186164995301</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row>
    <row r="44" spans="1:51" ht="16.5" customHeight="1" x14ac:dyDescent="0.55000000000000004">
      <c r="O44" s="323"/>
      <c r="P44" s="323">
        <v>7</v>
      </c>
      <c r="Q44" s="322">
        <f t="shared" si="2"/>
        <v>108.03930988808753</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row>
    <row r="45" spans="1:51" ht="16.5" customHeight="1" x14ac:dyDescent="0.55000000000000004">
      <c r="O45" s="323"/>
      <c r="P45" s="323">
        <v>8</v>
      </c>
      <c r="Q45" s="322">
        <f t="shared" si="2"/>
        <v>79.361723425474423</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1" ht="16.5" customHeight="1" x14ac:dyDescent="0.55000000000000004">
      <c r="O46" s="323"/>
      <c r="P46" s="323">
        <v>9</v>
      </c>
      <c r="Q46" s="322">
        <f t="shared" si="2"/>
        <v>104.99520898999755</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row>
    <row r="47" spans="1:51" ht="16.5" customHeight="1" x14ac:dyDescent="0.55000000000000004">
      <c r="O47" s="323"/>
      <c r="P47" s="323">
        <v>10</v>
      </c>
      <c r="Q47" s="322">
        <f t="shared" si="2"/>
        <v>105.04693839127734</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row>
    <row r="48" spans="1:51" ht="16.5" customHeight="1" x14ac:dyDescent="0.55000000000000004">
      <c r="O48" s="323"/>
      <c r="P48" s="323">
        <v>11</v>
      </c>
      <c r="Q48" s="322">
        <f t="shared" si="2"/>
        <v>104.06963871457718</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row>
    <row r="49" spans="15:51" ht="16.5" customHeight="1" thickBot="1" x14ac:dyDescent="0.6">
      <c r="O49" s="324"/>
      <c r="P49" s="324">
        <v>12</v>
      </c>
      <c r="Q49" s="325">
        <f t="shared" si="2"/>
        <v>96.967803853421671</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row>
    <row r="50" spans="15:51" ht="16.5" customHeight="1" x14ac:dyDescent="0.55000000000000004">
      <c r="O50" s="321">
        <v>1994</v>
      </c>
      <c r="P50" s="321">
        <v>1</v>
      </c>
      <c r="Q50" s="326">
        <f t="shared" ref="Q50:Q61" si="3">U2</f>
        <v>91.994712265620535</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row>
    <row r="51" spans="15:51" ht="16.5" customHeight="1" x14ac:dyDescent="0.55000000000000004">
      <c r="O51" s="323"/>
      <c r="P51" s="323">
        <v>2</v>
      </c>
      <c r="Q51" s="322">
        <f t="shared" si="3"/>
        <v>101.34092899793153</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row>
    <row r="52" spans="15:51" ht="16.5" customHeight="1" x14ac:dyDescent="0.55000000000000004">
      <c r="O52" s="323"/>
      <c r="P52" s="323">
        <v>3</v>
      </c>
      <c r="Q52" s="322">
        <f t="shared" si="3"/>
        <v>111.09715158705947</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row>
    <row r="53" spans="15:51" ht="16.5" customHeight="1" x14ac:dyDescent="0.55000000000000004">
      <c r="O53" s="323"/>
      <c r="P53" s="323">
        <v>4</v>
      </c>
      <c r="Q53" s="322">
        <f t="shared" si="3"/>
        <v>98.96120777229352</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row>
    <row r="54" spans="15:51" ht="16.5" customHeight="1" x14ac:dyDescent="0.55000000000000004">
      <c r="O54" s="323"/>
      <c r="P54" s="323">
        <v>5</v>
      </c>
      <c r="Q54" s="322">
        <f t="shared" si="3"/>
        <v>93.093667784106231</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row>
    <row r="55" spans="15:51" ht="16.5" customHeight="1" x14ac:dyDescent="0.55000000000000004">
      <c r="O55" s="323"/>
      <c r="P55" s="323">
        <v>6</v>
      </c>
      <c r="Q55" s="322">
        <f t="shared" si="3"/>
        <v>104.37662881389272</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row>
    <row r="56" spans="15:51" ht="16.5" customHeight="1" x14ac:dyDescent="0.55000000000000004">
      <c r="O56" s="323"/>
      <c r="P56" s="323">
        <v>7</v>
      </c>
      <c r="Q56" s="322">
        <f t="shared" si="3"/>
        <v>107.56750390976198</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row>
    <row r="57" spans="15:51" ht="16.5" customHeight="1" x14ac:dyDescent="0.55000000000000004">
      <c r="O57" s="323"/>
      <c r="P57" s="323">
        <v>8</v>
      </c>
      <c r="Q57" s="322">
        <f t="shared" si="3"/>
        <v>79.680259694431598</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row>
    <row r="58" spans="15:51" ht="16.5" customHeight="1" x14ac:dyDescent="0.55000000000000004">
      <c r="O58" s="323"/>
      <c r="P58" s="323">
        <v>9</v>
      </c>
      <c r="Q58" s="322">
        <f t="shared" si="3"/>
        <v>105.13103582759393</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row>
    <row r="59" spans="15:51" ht="16.5" customHeight="1" x14ac:dyDescent="0.55000000000000004">
      <c r="O59" s="323"/>
      <c r="P59" s="323">
        <v>10</v>
      </c>
      <c r="Q59" s="322">
        <f t="shared" si="3"/>
        <v>105.13761428604545</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row>
    <row r="60" spans="15:51" ht="16.5" customHeight="1" x14ac:dyDescent="0.55000000000000004">
      <c r="O60" s="323"/>
      <c r="P60" s="323">
        <v>11</v>
      </c>
      <c r="Q60" s="322">
        <f t="shared" si="3"/>
        <v>104.37186320006749</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row>
    <row r="61" spans="15:51" ht="16.5" customHeight="1" thickBot="1" x14ac:dyDescent="0.6">
      <c r="O61" s="324"/>
      <c r="P61" s="324">
        <v>12</v>
      </c>
      <c r="Q61" s="325">
        <f t="shared" si="3"/>
        <v>97.247425861195495</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row>
    <row r="62" spans="15:51" ht="16.5" customHeight="1" x14ac:dyDescent="0.55000000000000004">
      <c r="O62" s="321">
        <v>1995</v>
      </c>
      <c r="P62" s="321">
        <v>1</v>
      </c>
      <c r="Q62" s="326">
        <f t="shared" ref="Q62:Q73" si="4">V2</f>
        <v>91.769392067810045</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row>
    <row r="63" spans="15:51" ht="16.5" customHeight="1" x14ac:dyDescent="0.55000000000000004">
      <c r="O63" s="323"/>
      <c r="P63" s="323">
        <v>2</v>
      </c>
      <c r="Q63" s="322">
        <f t="shared" si="4"/>
        <v>102.2346561374295</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row>
    <row r="64" spans="15:51" ht="16.5" customHeight="1" x14ac:dyDescent="0.55000000000000004">
      <c r="O64" s="323"/>
      <c r="P64" s="323">
        <v>3</v>
      </c>
      <c r="Q64" s="322">
        <f t="shared" si="4"/>
        <v>112.10034260113549</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row>
    <row r="65" spans="15:51" ht="16.5" customHeight="1" x14ac:dyDescent="0.55000000000000004">
      <c r="O65" s="323"/>
      <c r="P65" s="323">
        <v>4</v>
      </c>
      <c r="Q65" s="322">
        <f t="shared" si="4"/>
        <v>99.20781072392036</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row>
    <row r="66" spans="15:51" ht="16.5" customHeight="1" x14ac:dyDescent="0.55000000000000004">
      <c r="O66" s="323"/>
      <c r="P66" s="323">
        <v>5</v>
      </c>
      <c r="Q66" s="322">
        <f t="shared" si="4"/>
        <v>92.31540186407733</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row>
    <row r="67" spans="15:51" ht="16.5" customHeight="1" x14ac:dyDescent="0.55000000000000004">
      <c r="O67" s="323"/>
      <c r="P67" s="323">
        <v>6</v>
      </c>
      <c r="Q67" s="322">
        <f t="shared" si="4"/>
        <v>104.25080240332125</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row>
    <row r="68" spans="15:51" ht="16.5" customHeight="1" x14ac:dyDescent="0.55000000000000004">
      <c r="O68" s="323"/>
      <c r="P68" s="323">
        <v>7</v>
      </c>
      <c r="Q68" s="322">
        <f t="shared" si="4"/>
        <v>107.14542060664098</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row>
    <row r="69" spans="15:51" ht="16.5" customHeight="1" x14ac:dyDescent="0.55000000000000004">
      <c r="O69" s="323"/>
      <c r="P69" s="323">
        <v>8</v>
      </c>
      <c r="Q69" s="322">
        <f t="shared" si="4"/>
        <v>79.836465729348262</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row>
    <row r="70" spans="15:51" ht="16.5" customHeight="1" x14ac:dyDescent="0.55000000000000004">
      <c r="O70" s="323"/>
      <c r="P70" s="323">
        <v>9</v>
      </c>
      <c r="Q70" s="322">
        <f t="shared" si="4"/>
        <v>104.64522192803797</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row>
    <row r="71" spans="15:51" ht="16.5" customHeight="1" x14ac:dyDescent="0.55000000000000004">
      <c r="O71" s="323"/>
      <c r="P71" s="323">
        <v>10</v>
      </c>
      <c r="Q71" s="322">
        <f t="shared" si="4"/>
        <v>105.33158241536968</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row>
    <row r="72" spans="15:51" ht="16.5" customHeight="1" x14ac:dyDescent="0.55000000000000004">
      <c r="O72" s="323"/>
      <c r="P72" s="323">
        <v>11</v>
      </c>
      <c r="Q72" s="322">
        <f t="shared" si="4"/>
        <v>104.18811968017194</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row>
    <row r="73" spans="15:51" ht="16.5" customHeight="1" thickBot="1" x14ac:dyDescent="0.6">
      <c r="O73" s="324"/>
      <c r="P73" s="324">
        <v>12</v>
      </c>
      <c r="Q73" s="325">
        <f t="shared" si="4"/>
        <v>96.974783842737352</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row>
    <row r="74" spans="15:51" ht="16.5" customHeight="1" x14ac:dyDescent="0.55000000000000004">
      <c r="O74" s="321">
        <v>1996</v>
      </c>
      <c r="P74" s="321">
        <v>1</v>
      </c>
      <c r="Q74" s="322">
        <f t="shared" ref="Q74:Q85" si="5">W2</f>
        <v>92.005775566646051</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row>
    <row r="75" spans="15:51" ht="16.5" customHeight="1" x14ac:dyDescent="0.55000000000000004">
      <c r="O75" s="323"/>
      <c r="P75" s="323">
        <v>2</v>
      </c>
      <c r="Q75" s="322">
        <f t="shared" si="5"/>
        <v>103.23692566381827</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row>
    <row r="76" spans="15:51" ht="16.5" customHeight="1" x14ac:dyDescent="0.55000000000000004">
      <c r="O76" s="323"/>
      <c r="P76" s="323">
        <v>3</v>
      </c>
      <c r="Q76" s="322">
        <f t="shared" si="5"/>
        <v>112.8966371838131</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row>
    <row r="77" spans="15:51" ht="16.5" customHeight="1" x14ac:dyDescent="0.55000000000000004">
      <c r="O77" s="323"/>
      <c r="P77" s="323">
        <v>4</v>
      </c>
      <c r="Q77" s="322">
        <f t="shared" si="5"/>
        <v>98.551488868309292</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row>
    <row r="78" spans="15:51" ht="16.5" customHeight="1" x14ac:dyDescent="0.55000000000000004">
      <c r="O78" s="323"/>
      <c r="P78" s="323">
        <v>5</v>
      </c>
      <c r="Q78" s="322">
        <f t="shared" si="5"/>
        <v>91.005285700206258</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row>
    <row r="79" spans="15:51" ht="16.5" customHeight="1" x14ac:dyDescent="0.55000000000000004">
      <c r="O79" s="323"/>
      <c r="P79" s="323">
        <v>6</v>
      </c>
      <c r="Q79" s="322">
        <f t="shared" si="5"/>
        <v>103.21895926896079</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row>
    <row r="80" spans="15:51" ht="16.5" customHeight="1" x14ac:dyDescent="0.55000000000000004">
      <c r="O80" s="323"/>
      <c r="P80" s="323">
        <v>7</v>
      </c>
      <c r="Q80" s="322">
        <f t="shared" si="5"/>
        <v>107.25703616450832</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row>
    <row r="81" spans="15:51" ht="16.5" customHeight="1" x14ac:dyDescent="0.55000000000000004">
      <c r="O81" s="323"/>
      <c r="P81" s="323">
        <v>8</v>
      </c>
      <c r="Q81" s="322">
        <f t="shared" si="5"/>
        <v>79.21414229363009</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row>
    <row r="82" spans="15:51" ht="16.5" customHeight="1" x14ac:dyDescent="0.55000000000000004">
      <c r="O82" s="323"/>
      <c r="P82" s="323">
        <v>9</v>
      </c>
      <c r="Q82" s="322">
        <f t="shared" si="5"/>
        <v>105.40688954116585</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row>
    <row r="83" spans="15:51" ht="16.5" customHeight="1" x14ac:dyDescent="0.55000000000000004">
      <c r="O83" s="323"/>
      <c r="P83" s="323">
        <v>10</v>
      </c>
      <c r="Q83" s="322">
        <f t="shared" si="5"/>
        <v>105.89369557944765</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row>
    <row r="84" spans="15:51" ht="16.5" customHeight="1" x14ac:dyDescent="0.55000000000000004">
      <c r="O84" s="323"/>
      <c r="P84" s="323">
        <v>11</v>
      </c>
      <c r="Q84" s="322">
        <f t="shared" si="5"/>
        <v>104.47080450214357</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row>
    <row r="85" spans="15:51" ht="16.5" customHeight="1" thickBot="1" x14ac:dyDescent="0.6">
      <c r="O85" s="324"/>
      <c r="P85" s="324">
        <v>12</v>
      </c>
      <c r="Q85" s="322">
        <f t="shared" si="5"/>
        <v>96.842359667350877</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row>
    <row r="86" spans="15:51" ht="16.5" customHeight="1" x14ac:dyDescent="0.55000000000000004">
      <c r="O86" s="321">
        <v>1997</v>
      </c>
      <c r="P86" s="321">
        <v>1</v>
      </c>
      <c r="Q86" s="326">
        <f t="shared" ref="Q86:Q97" si="6">X2</f>
        <v>92.721049934973038</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row>
    <row r="87" spans="15:51" ht="16.5" customHeight="1" x14ac:dyDescent="0.55000000000000004">
      <c r="O87" s="323"/>
      <c r="P87" s="323">
        <v>2</v>
      </c>
      <c r="Q87" s="322">
        <f t="shared" si="6"/>
        <v>103.22977862575139</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row>
    <row r="88" spans="15:51" ht="16.5" customHeight="1" x14ac:dyDescent="0.55000000000000004">
      <c r="O88" s="323"/>
      <c r="P88" s="323">
        <v>3</v>
      </c>
      <c r="Q88" s="322">
        <f t="shared" si="6"/>
        <v>113.6964279360848</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row>
    <row r="89" spans="15:51" ht="16.5" customHeight="1" x14ac:dyDescent="0.55000000000000004">
      <c r="O89" s="323"/>
      <c r="P89" s="323">
        <v>4</v>
      </c>
      <c r="Q89" s="322">
        <f t="shared" si="6"/>
        <v>97.703597729750641</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row>
    <row r="90" spans="15:51" ht="16.5" customHeight="1" x14ac:dyDescent="0.55000000000000004">
      <c r="O90" s="323"/>
      <c r="P90" s="323">
        <v>5</v>
      </c>
      <c r="Q90" s="322">
        <f t="shared" si="6"/>
        <v>90.66223933255651</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row>
    <row r="91" spans="15:51" ht="16.5" customHeight="1" x14ac:dyDescent="0.55000000000000004">
      <c r="O91" s="323"/>
      <c r="P91" s="323">
        <v>6</v>
      </c>
      <c r="Q91" s="322">
        <f t="shared" si="6"/>
        <v>103.71853622407691</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row>
    <row r="92" spans="15:51" ht="16.5" customHeight="1" x14ac:dyDescent="0.55000000000000004">
      <c r="O92" s="323"/>
      <c r="P92" s="323">
        <v>7</v>
      </c>
      <c r="Q92" s="322">
        <f t="shared" si="6"/>
        <v>107.73163433964245</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row>
    <row r="93" spans="15:51" ht="16.5" customHeight="1" x14ac:dyDescent="0.55000000000000004">
      <c r="O93" s="323"/>
      <c r="P93" s="323">
        <v>8</v>
      </c>
      <c r="Q93" s="322">
        <f t="shared" si="6"/>
        <v>78.785801908577398</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row>
    <row r="94" spans="15:51" ht="16.5" customHeight="1" x14ac:dyDescent="0.55000000000000004">
      <c r="O94" s="323"/>
      <c r="P94" s="323">
        <v>9</v>
      </c>
      <c r="Q94" s="322">
        <f t="shared" si="6"/>
        <v>105.8918279976774</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row>
    <row r="95" spans="15:51" ht="16.5" customHeight="1" x14ac:dyDescent="0.55000000000000004">
      <c r="O95" s="323"/>
      <c r="P95" s="323">
        <v>10</v>
      </c>
      <c r="Q95" s="322">
        <f t="shared" si="6"/>
        <v>105.39601686835432</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row>
    <row r="96" spans="15:51" ht="16.5" customHeight="1" x14ac:dyDescent="0.55000000000000004">
      <c r="O96" s="323"/>
      <c r="P96" s="323">
        <v>11</v>
      </c>
      <c r="Q96" s="322">
        <f t="shared" si="6"/>
        <v>103.79183657078076</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row>
    <row r="97" spans="15:51" ht="16.5" customHeight="1" thickBot="1" x14ac:dyDescent="0.6">
      <c r="O97" s="324"/>
      <c r="P97" s="324">
        <v>12</v>
      </c>
      <c r="Q97" s="325">
        <f t="shared" si="6"/>
        <v>96.671252531774485</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row>
    <row r="98" spans="15:51" ht="16.5" customHeight="1" x14ac:dyDescent="0.55000000000000004">
      <c r="O98" s="321">
        <v>1998</v>
      </c>
      <c r="P98" s="321">
        <v>1</v>
      </c>
      <c r="Q98" s="326">
        <f t="shared" ref="Q98:Q109" si="7">Y2</f>
        <v>92.989670740534365</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row>
    <row r="99" spans="15:51" ht="16.5" customHeight="1" x14ac:dyDescent="0.55000000000000004">
      <c r="O99" s="323"/>
      <c r="P99" s="323">
        <v>2</v>
      </c>
      <c r="Q99" s="322">
        <f t="shared" si="7"/>
        <v>104.02461164652851</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row>
    <row r="100" spans="15:51" ht="16.5" customHeight="1" x14ac:dyDescent="0.55000000000000004">
      <c r="O100" s="323"/>
      <c r="P100" s="323">
        <v>3</v>
      </c>
      <c r="Q100" s="322">
        <f t="shared" si="7"/>
        <v>114.59887110499542</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row>
    <row r="101" spans="15:51" ht="16.5" customHeight="1" x14ac:dyDescent="0.55000000000000004">
      <c r="O101" s="323"/>
      <c r="P101" s="323">
        <v>4</v>
      </c>
      <c r="Q101" s="322">
        <f t="shared" si="7"/>
        <v>96.554854908201136</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row>
    <row r="102" spans="15:51" ht="16.5" customHeight="1" x14ac:dyDescent="0.55000000000000004">
      <c r="O102" s="323"/>
      <c r="P102" s="323">
        <v>5</v>
      </c>
      <c r="Q102" s="322">
        <f t="shared" si="7"/>
        <v>89.417659360330305</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row>
    <row r="103" spans="15:51" ht="16.5" customHeight="1" x14ac:dyDescent="0.55000000000000004">
      <c r="O103" s="323"/>
      <c r="P103" s="323">
        <v>6</v>
      </c>
      <c r="Q103" s="322">
        <f t="shared" si="7"/>
        <v>103.62679603824654</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51" ht="16.5" customHeight="1" x14ac:dyDescent="0.55000000000000004">
      <c r="O104" s="323"/>
      <c r="P104" s="323">
        <v>7</v>
      </c>
      <c r="Q104" s="322">
        <f t="shared" si="7"/>
        <v>107.3323617004759</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51" ht="16.5" customHeight="1" x14ac:dyDescent="0.55000000000000004">
      <c r="O105" s="323"/>
      <c r="P105" s="323">
        <v>8</v>
      </c>
      <c r="Q105" s="322">
        <f t="shared" si="7"/>
        <v>78.492350800711961</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51" ht="16.5" customHeight="1" x14ac:dyDescent="0.55000000000000004">
      <c r="O106" s="323"/>
      <c r="P106" s="323">
        <v>9</v>
      </c>
      <c r="Q106" s="322">
        <f t="shared" si="7"/>
        <v>105.89188578100136</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51" ht="16.5" customHeight="1" x14ac:dyDescent="0.55000000000000004">
      <c r="O107" s="323"/>
      <c r="P107" s="323">
        <v>10</v>
      </c>
      <c r="Q107" s="322">
        <f t="shared" si="7"/>
        <v>105.96222705359035</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51" ht="16.5" customHeight="1" x14ac:dyDescent="0.55000000000000004">
      <c r="O108" s="323"/>
      <c r="P108" s="323">
        <v>11</v>
      </c>
      <c r="Q108" s="322">
        <f t="shared" si="7"/>
        <v>104.54164114549219</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51" ht="16.5" customHeight="1" thickBot="1" x14ac:dyDescent="0.6">
      <c r="O109" s="324"/>
      <c r="P109" s="324">
        <v>12</v>
      </c>
      <c r="Q109" s="325">
        <f t="shared" si="7"/>
        <v>96.567069719892061</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51" ht="16.5" customHeight="1" x14ac:dyDescent="0.55000000000000004">
      <c r="O110" s="321">
        <v>1999</v>
      </c>
      <c r="P110" s="321">
        <v>1</v>
      </c>
      <c r="Q110" s="326">
        <f t="shared" ref="Q110:Q121" si="8">Z2</f>
        <v>93.248643390875543</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51" ht="16.5" customHeight="1" x14ac:dyDescent="0.55000000000000004">
      <c r="O111" s="323"/>
      <c r="P111" s="323">
        <v>2</v>
      </c>
      <c r="Q111" s="322">
        <f t="shared" si="8"/>
        <v>104.63781313698951</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51" ht="16.5" customHeight="1" x14ac:dyDescent="0.55000000000000004">
      <c r="O112" s="323"/>
      <c r="P112" s="323">
        <v>3</v>
      </c>
      <c r="Q112" s="322">
        <f t="shared" si="8"/>
        <v>115.4793423904097</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51" ht="16.5" customHeight="1" x14ac:dyDescent="0.55000000000000004">
      <c r="O113" s="323"/>
      <c r="P113" s="323">
        <v>4</v>
      </c>
      <c r="Q113" s="322">
        <f t="shared" si="8"/>
        <v>95.423008896879367</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51" ht="16.5" customHeight="1" x14ac:dyDescent="0.55000000000000004">
      <c r="O114" s="323"/>
      <c r="P114" s="323">
        <v>5</v>
      </c>
      <c r="Q114" s="322">
        <f t="shared" si="8"/>
        <v>89.165219296854332</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51" ht="16.5" customHeight="1" x14ac:dyDescent="0.55000000000000004">
      <c r="O115" s="323"/>
      <c r="P115" s="323">
        <v>6</v>
      </c>
      <c r="Q115" s="322">
        <f t="shared" si="8"/>
        <v>103.42024444635119</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51" ht="16.5" customHeight="1" x14ac:dyDescent="0.55000000000000004">
      <c r="O116" s="323"/>
      <c r="P116" s="323">
        <v>7</v>
      </c>
      <c r="Q116" s="322">
        <f t="shared" si="8"/>
        <v>106.89997118236886</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51" ht="16.5" customHeight="1" x14ac:dyDescent="0.55000000000000004">
      <c r="O117" s="323"/>
      <c r="P117" s="323">
        <v>8</v>
      </c>
      <c r="Q117" s="322">
        <f t="shared" si="8"/>
        <v>78.520221447744674</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row>
    <row r="118" spans="15:51" ht="16.5" customHeight="1" x14ac:dyDescent="0.55000000000000004">
      <c r="O118" s="323"/>
      <c r="P118" s="323">
        <v>9</v>
      </c>
      <c r="Q118" s="322">
        <f t="shared" si="8"/>
        <v>106.1381017633137</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row>
    <row r="119" spans="15:51" ht="16.5" customHeight="1" x14ac:dyDescent="0.55000000000000004">
      <c r="O119" s="323"/>
      <c r="P119" s="323">
        <v>10</v>
      </c>
      <c r="Q119" s="322">
        <f t="shared" si="8"/>
        <v>105.5503998435228</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row>
    <row r="120" spans="15:51" ht="16.5" customHeight="1" x14ac:dyDescent="0.55000000000000004">
      <c r="O120" s="323"/>
      <c r="P120" s="323">
        <v>11</v>
      </c>
      <c r="Q120" s="322">
        <f t="shared" si="8"/>
        <v>105.29342993794386</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row>
    <row r="121" spans="15:51" ht="16.5" customHeight="1" thickBot="1" x14ac:dyDescent="0.6">
      <c r="O121" s="324"/>
      <c r="P121" s="324">
        <v>12</v>
      </c>
      <c r="Q121" s="325">
        <f t="shared" si="8"/>
        <v>96.223604266746491</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row>
    <row r="122" spans="15:51" ht="16.5" customHeight="1" x14ac:dyDescent="0.55000000000000004">
      <c r="O122" s="321">
        <v>2000</v>
      </c>
      <c r="P122" s="321">
        <v>1</v>
      </c>
      <c r="Q122" s="326">
        <f t="shared" ref="Q122:Q133" si="9">AA2</f>
        <v>93.130762509222379</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row>
    <row r="123" spans="15:51" ht="16.5" customHeight="1" x14ac:dyDescent="0.55000000000000004">
      <c r="O123" s="323"/>
      <c r="P123" s="323">
        <v>2</v>
      </c>
      <c r="Q123" s="322">
        <f t="shared" si="9"/>
        <v>104.97281506270272</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row>
    <row r="124" spans="15:51" ht="16.5" customHeight="1" x14ac:dyDescent="0.55000000000000004">
      <c r="O124" s="323"/>
      <c r="P124" s="323">
        <v>3</v>
      </c>
      <c r="Q124" s="322">
        <f t="shared" si="9"/>
        <v>116.0632229529309</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row>
    <row r="125" spans="15:51" ht="16.5" customHeight="1" x14ac:dyDescent="0.55000000000000004">
      <c r="O125" s="323"/>
      <c r="P125" s="323">
        <v>4</v>
      </c>
      <c r="Q125" s="322">
        <f t="shared" si="9"/>
        <v>94.63787109479199</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row>
    <row r="126" spans="15:51" ht="16.5" customHeight="1" x14ac:dyDescent="0.55000000000000004">
      <c r="O126" s="323"/>
      <c r="P126" s="323">
        <v>5</v>
      </c>
      <c r="Q126" s="322">
        <f t="shared" si="9"/>
        <v>89.216688287084452</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row>
    <row r="127" spans="15:51" ht="16.5" customHeight="1" x14ac:dyDescent="0.55000000000000004">
      <c r="O127" s="323"/>
      <c r="P127" s="323">
        <v>6</v>
      </c>
      <c r="Q127" s="322">
        <f t="shared" si="9"/>
        <v>103.68764546090085</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row>
    <row r="128" spans="15:51" ht="16.5" customHeight="1" x14ac:dyDescent="0.55000000000000004">
      <c r="O128" s="323"/>
      <c r="P128" s="323">
        <v>7</v>
      </c>
      <c r="Q128" s="322">
        <f t="shared" si="9"/>
        <v>107.02566677349229</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row>
    <row r="129" spans="15:51" ht="16.5" customHeight="1" x14ac:dyDescent="0.55000000000000004">
      <c r="O129" s="323"/>
      <c r="P129" s="323">
        <v>8</v>
      </c>
      <c r="Q129" s="322">
        <f t="shared" si="9"/>
        <v>79.169970966963845</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row>
    <row r="130" spans="15:51" ht="16.5" customHeight="1" x14ac:dyDescent="0.55000000000000004">
      <c r="O130" s="323"/>
      <c r="P130" s="323">
        <v>9</v>
      </c>
      <c r="Q130" s="322">
        <f t="shared" si="9"/>
        <v>105.19145125268814</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row>
    <row r="131" spans="15:51" ht="16.5" customHeight="1" x14ac:dyDescent="0.55000000000000004">
      <c r="O131" s="323"/>
      <c r="P131" s="323">
        <v>10</v>
      </c>
      <c r="Q131" s="322">
        <f t="shared" si="9"/>
        <v>105.47078962304808</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row>
    <row r="132" spans="15:51" ht="16.5" customHeight="1" x14ac:dyDescent="0.55000000000000004">
      <c r="O132" s="323"/>
      <c r="P132" s="323">
        <v>11</v>
      </c>
      <c r="Q132" s="322">
        <f t="shared" si="9"/>
        <v>105.16870899899951</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row>
    <row r="133" spans="15:51" ht="16.5" customHeight="1" thickBot="1" x14ac:dyDescent="0.6">
      <c r="O133" s="324"/>
      <c r="P133" s="324">
        <v>12</v>
      </c>
      <c r="Q133" s="325">
        <f t="shared" si="9"/>
        <v>96.264407017174719</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row>
    <row r="134" spans="15:51" ht="16.5" customHeight="1" x14ac:dyDescent="0.55000000000000004">
      <c r="O134" s="321">
        <v>2001</v>
      </c>
      <c r="P134" s="321">
        <v>1</v>
      </c>
      <c r="Q134" s="326">
        <f t="shared" ref="Q134:Q145" si="10">AB2</f>
        <v>92.890843331382413</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row>
    <row r="135" spans="15:51" ht="16.5" customHeight="1" x14ac:dyDescent="0.55000000000000004">
      <c r="O135" s="323"/>
      <c r="P135" s="323">
        <v>2</v>
      </c>
      <c r="Q135" s="322">
        <f t="shared" si="10"/>
        <v>106.14438500834093</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row>
    <row r="136" spans="15:51" ht="16.5" customHeight="1" x14ac:dyDescent="0.55000000000000004">
      <c r="O136" s="323"/>
      <c r="P136" s="323">
        <v>3</v>
      </c>
      <c r="Q136" s="322">
        <f t="shared" si="10"/>
        <v>116.14621108650877</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row>
    <row r="137" spans="15:51" ht="16.5" customHeight="1" x14ac:dyDescent="0.55000000000000004">
      <c r="O137" s="323"/>
      <c r="P137" s="323">
        <v>4</v>
      </c>
      <c r="Q137" s="322">
        <f t="shared" si="10"/>
        <v>93.904811371165451</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row>
    <row r="138" spans="15:51" ht="16.5" customHeight="1" x14ac:dyDescent="0.55000000000000004">
      <c r="O138" s="323"/>
      <c r="P138" s="323">
        <v>5</v>
      </c>
      <c r="Q138" s="322">
        <f t="shared" si="10"/>
        <v>89.05383416983652</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row>
    <row r="139" spans="15:51" ht="16.5" customHeight="1" x14ac:dyDescent="0.55000000000000004">
      <c r="O139" s="323"/>
      <c r="P139" s="323">
        <v>6</v>
      </c>
      <c r="Q139" s="322">
        <f t="shared" si="10"/>
        <v>103.41653817534693</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row>
    <row r="140" spans="15:51" ht="16.5" customHeight="1" x14ac:dyDescent="0.55000000000000004">
      <c r="O140" s="323"/>
      <c r="P140" s="323">
        <v>7</v>
      </c>
      <c r="Q140" s="322">
        <f t="shared" si="10"/>
        <v>107.68307666175357</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row>
    <row r="141" spans="15:51" ht="16.5" customHeight="1" x14ac:dyDescent="0.55000000000000004">
      <c r="O141" s="323"/>
      <c r="P141" s="323">
        <v>8</v>
      </c>
      <c r="Q141" s="322">
        <f t="shared" si="10"/>
        <v>79.392337746126429</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row>
    <row r="142" spans="15:51" ht="16.5" customHeight="1" x14ac:dyDescent="0.55000000000000004">
      <c r="O142" s="323"/>
      <c r="P142" s="323">
        <v>9</v>
      </c>
      <c r="Q142" s="322">
        <f t="shared" si="10"/>
        <v>104.97997022371266</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row>
    <row r="143" spans="15:51" ht="16.5" customHeight="1" x14ac:dyDescent="0.55000000000000004">
      <c r="O143" s="323"/>
      <c r="P143" s="323">
        <v>10</v>
      </c>
      <c r="Q143" s="322">
        <f t="shared" si="10"/>
        <v>105.8588455428834</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row>
    <row r="144" spans="15:51" ht="16.5" customHeight="1" x14ac:dyDescent="0.55000000000000004">
      <c r="O144" s="323"/>
      <c r="P144" s="323">
        <v>11</v>
      </c>
      <c r="Q144" s="322">
        <f t="shared" si="10"/>
        <v>105.00079196793625</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row>
    <row r="145" spans="15:51" ht="16.5" customHeight="1" thickBot="1" x14ac:dyDescent="0.6">
      <c r="O145" s="324"/>
      <c r="P145" s="324">
        <v>12</v>
      </c>
      <c r="Q145" s="325">
        <f t="shared" si="10"/>
        <v>95.528354715006671</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row>
    <row r="146" spans="15:51" ht="16.5" customHeight="1" x14ac:dyDescent="0.55000000000000004">
      <c r="O146" s="321">
        <v>2002</v>
      </c>
      <c r="P146" s="321">
        <v>1</v>
      </c>
      <c r="Q146" s="326">
        <f t="shared" ref="Q146:Q157" si="11">AC2</f>
        <v>93.483970114658774</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row>
    <row r="147" spans="15:51" ht="16.5" customHeight="1" x14ac:dyDescent="0.55000000000000004">
      <c r="O147" s="323"/>
      <c r="P147" s="323">
        <v>2</v>
      </c>
      <c r="Q147" s="322">
        <f t="shared" si="11"/>
        <v>106.5281625713676</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row>
    <row r="148" spans="15:51" ht="16.5" customHeight="1" x14ac:dyDescent="0.55000000000000004">
      <c r="O148" s="323"/>
      <c r="P148" s="323">
        <v>3</v>
      </c>
      <c r="Q148" s="322">
        <f t="shared" si="11"/>
        <v>116.29946028946006</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row>
    <row r="149" spans="15:51" ht="16.5" customHeight="1" x14ac:dyDescent="0.55000000000000004">
      <c r="O149" s="323"/>
      <c r="P149" s="323">
        <v>4</v>
      </c>
      <c r="Q149" s="322">
        <f t="shared" si="11"/>
        <v>93.439742035488209</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row>
    <row r="150" spans="15:51" ht="16.5" customHeight="1" x14ac:dyDescent="0.55000000000000004">
      <c r="O150" s="323"/>
      <c r="P150" s="323">
        <v>5</v>
      </c>
      <c r="Q150" s="322">
        <f t="shared" si="11"/>
        <v>88.991258831952052</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row>
    <row r="151" spans="15:51" ht="16.5" customHeight="1" x14ac:dyDescent="0.55000000000000004">
      <c r="O151" s="323"/>
      <c r="P151" s="323">
        <v>6</v>
      </c>
      <c r="Q151" s="322">
        <f t="shared" si="11"/>
        <v>102.93654254193092</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row>
    <row r="152" spans="15:51" ht="16.5" customHeight="1" x14ac:dyDescent="0.55000000000000004">
      <c r="O152" s="323"/>
      <c r="P152" s="323">
        <v>7</v>
      </c>
      <c r="Q152" s="322">
        <f t="shared" si="11"/>
        <v>107.77182103255595</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row>
    <row r="153" spans="15:51" ht="16.5" customHeight="1" x14ac:dyDescent="0.55000000000000004">
      <c r="O153" s="323"/>
      <c r="P153" s="323">
        <v>8</v>
      </c>
      <c r="Q153" s="322">
        <f t="shared" si="11"/>
        <v>79.073074697445236</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row>
    <row r="154" spans="15:51" ht="16.5" customHeight="1" x14ac:dyDescent="0.55000000000000004">
      <c r="O154" s="323"/>
      <c r="P154" s="323">
        <v>9</v>
      </c>
      <c r="Q154" s="322">
        <f t="shared" si="11"/>
        <v>105.4328558316171</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row>
    <row r="155" spans="15:51" ht="16.5" customHeight="1" x14ac:dyDescent="0.55000000000000004">
      <c r="O155" s="323"/>
      <c r="P155" s="323">
        <v>10</v>
      </c>
      <c r="Q155" s="322">
        <f t="shared" si="11"/>
        <v>105.37559060456472</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row>
    <row r="156" spans="15:51" ht="16.5" customHeight="1" x14ac:dyDescent="0.55000000000000004">
      <c r="O156" s="323"/>
      <c r="P156" s="323">
        <v>11</v>
      </c>
      <c r="Q156" s="322">
        <f t="shared" si="11"/>
        <v>105.26728538852419</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row>
    <row r="157" spans="15:51" ht="16.5" customHeight="1" thickBot="1" x14ac:dyDescent="0.6">
      <c r="O157" s="324"/>
      <c r="P157" s="324">
        <v>12</v>
      </c>
      <c r="Q157" s="325">
        <f t="shared" si="11"/>
        <v>95.400236060435091</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row>
    <row r="158" spans="15:51" ht="16.5" customHeight="1" x14ac:dyDescent="0.55000000000000004">
      <c r="O158" s="321">
        <v>2003</v>
      </c>
      <c r="P158" s="321">
        <v>1</v>
      </c>
      <c r="Q158" s="326">
        <f t="shared" ref="Q158:Q169" si="12">AD2</f>
        <v>93.839431576439978</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row>
    <row r="159" spans="15:51" ht="16.5" customHeight="1" x14ac:dyDescent="0.55000000000000004">
      <c r="O159" s="323"/>
      <c r="P159" s="323">
        <v>2</v>
      </c>
      <c r="Q159" s="322">
        <f t="shared" si="12"/>
        <v>106.77498688994621</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row>
    <row r="160" spans="15:51" ht="16.5" customHeight="1" x14ac:dyDescent="0.55000000000000004">
      <c r="O160" s="323"/>
      <c r="P160" s="323">
        <v>3</v>
      </c>
      <c r="Q160" s="322">
        <f t="shared" si="12"/>
        <v>116.79834436211553</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row>
    <row r="161" spans="15:51" ht="16.5" customHeight="1" x14ac:dyDescent="0.55000000000000004">
      <c r="O161" s="323"/>
      <c r="P161" s="323">
        <v>4</v>
      </c>
      <c r="Q161" s="322">
        <f t="shared" si="12"/>
        <v>93.323436127543459</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row>
    <row r="162" spans="15:51" ht="16.5" customHeight="1" x14ac:dyDescent="0.55000000000000004">
      <c r="O162" s="323"/>
      <c r="P162" s="323">
        <v>5</v>
      </c>
      <c r="Q162" s="322">
        <f t="shared" si="12"/>
        <v>88.931371510798343</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row>
    <row r="163" spans="15:51" ht="16.5" customHeight="1" x14ac:dyDescent="0.55000000000000004">
      <c r="O163" s="323"/>
      <c r="P163" s="323">
        <v>6</v>
      </c>
      <c r="Q163" s="322">
        <f t="shared" si="12"/>
        <v>103.48952457622646</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row>
    <row r="164" spans="15:51" ht="16.5" customHeight="1" x14ac:dyDescent="0.55000000000000004">
      <c r="O164" s="323"/>
      <c r="P164" s="323">
        <v>7</v>
      </c>
      <c r="Q164" s="322">
        <f t="shared" si="12"/>
        <v>107.32545660986636</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row>
    <row r="165" spans="15:51" ht="16.5" customHeight="1" x14ac:dyDescent="0.55000000000000004">
      <c r="O165" s="323"/>
      <c r="P165" s="323">
        <v>8</v>
      </c>
      <c r="Q165" s="322">
        <f t="shared" si="12"/>
        <v>78.751913005243225</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row>
    <row r="166" spans="15:51" ht="16.5" customHeight="1" x14ac:dyDescent="0.55000000000000004">
      <c r="O166" s="323"/>
      <c r="P166" s="323">
        <v>9</v>
      </c>
      <c r="Q166" s="322">
        <f t="shared" si="12"/>
        <v>106.05223525513952</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row>
    <row r="167" spans="15:51" ht="16.5" customHeight="1" x14ac:dyDescent="0.55000000000000004">
      <c r="O167" s="323"/>
      <c r="P167" s="323">
        <v>10</v>
      </c>
      <c r="Q167" s="322">
        <f t="shared" si="12"/>
        <v>105.35518391956985</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row>
    <row r="168" spans="15:51" ht="16.5" customHeight="1" x14ac:dyDescent="0.55000000000000004">
      <c r="O168" s="323"/>
      <c r="P168" s="323">
        <v>11</v>
      </c>
      <c r="Q168" s="322">
        <f t="shared" si="12"/>
        <v>104.50644103390474</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row>
    <row r="169" spans="15:51" ht="16.5" customHeight="1" thickBot="1" x14ac:dyDescent="0.6">
      <c r="O169" s="324"/>
      <c r="P169" s="324">
        <v>12</v>
      </c>
      <c r="Q169" s="325">
        <f t="shared" si="12"/>
        <v>94.851675133206456</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row>
    <row r="170" spans="15:51" ht="16.5" customHeight="1" x14ac:dyDescent="0.55000000000000004">
      <c r="O170" s="321">
        <v>2004</v>
      </c>
      <c r="P170" s="321">
        <v>1</v>
      </c>
      <c r="Q170" s="326">
        <f t="shared" ref="Q170:Q181" si="13">AE2</f>
        <v>93.645116232247574</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row>
    <row r="171" spans="15:51" ht="16.5" customHeight="1" x14ac:dyDescent="0.55000000000000004">
      <c r="O171" s="323"/>
      <c r="P171" s="323">
        <v>2</v>
      </c>
      <c r="Q171" s="322">
        <f t="shared" si="13"/>
        <v>107.2449878205107</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row>
    <row r="172" spans="15:51" ht="16.5" customHeight="1" x14ac:dyDescent="0.55000000000000004">
      <c r="O172" s="323"/>
      <c r="P172" s="323">
        <v>3</v>
      </c>
      <c r="Q172" s="322">
        <f t="shared" si="13"/>
        <v>117.33107016231037</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row>
    <row r="173" spans="15:51" ht="16.5" customHeight="1" x14ac:dyDescent="0.55000000000000004">
      <c r="O173" s="323"/>
      <c r="P173" s="323">
        <v>4</v>
      </c>
      <c r="Q173" s="322">
        <f t="shared" si="13"/>
        <v>93.462006035755678</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row>
    <row r="174" spans="15:51" ht="16.5" customHeight="1" x14ac:dyDescent="0.55000000000000004">
      <c r="O174" s="323"/>
      <c r="P174" s="323">
        <v>5</v>
      </c>
      <c r="Q174" s="322">
        <f t="shared" si="13"/>
        <v>88.651140658139127</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row>
    <row r="175" spans="15:51" ht="16.5" customHeight="1" x14ac:dyDescent="0.55000000000000004">
      <c r="O175" s="323"/>
      <c r="P175" s="323">
        <v>6</v>
      </c>
      <c r="Q175" s="322">
        <f t="shared" si="13"/>
        <v>103.76379824010958</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row>
    <row r="176" spans="15:51" ht="16.5" customHeight="1" x14ac:dyDescent="0.55000000000000004">
      <c r="O176" s="323"/>
      <c r="P176" s="323">
        <v>7</v>
      </c>
      <c r="Q176" s="322">
        <f t="shared" si="13"/>
        <v>106.86315254850822</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row>
    <row r="177" spans="15:51" ht="16.5" customHeight="1" x14ac:dyDescent="0.55000000000000004">
      <c r="O177" s="323"/>
      <c r="P177" s="323">
        <v>8</v>
      </c>
      <c r="Q177" s="322">
        <f t="shared" si="13"/>
        <v>78.953047981406357</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row>
    <row r="178" spans="15:51" ht="16.5" customHeight="1" x14ac:dyDescent="0.55000000000000004">
      <c r="O178" s="323"/>
      <c r="P178" s="323">
        <v>9</v>
      </c>
      <c r="Q178" s="322">
        <f t="shared" si="13"/>
        <v>106.08410380065796</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row>
    <row r="179" spans="15:51" ht="16.5" customHeight="1" x14ac:dyDescent="0.55000000000000004">
      <c r="O179" s="323"/>
      <c r="P179" s="323">
        <v>10</v>
      </c>
      <c r="Q179" s="322">
        <f t="shared" si="13"/>
        <v>105.33695814842628</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row>
    <row r="180" spans="15:51" ht="16.5" customHeight="1" x14ac:dyDescent="0.55000000000000004">
      <c r="O180" s="323"/>
      <c r="P180" s="323">
        <v>11</v>
      </c>
      <c r="Q180" s="322">
        <f t="shared" si="13"/>
        <v>104.40329707989065</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row>
    <row r="181" spans="15:51" ht="16.5" customHeight="1" thickBot="1" x14ac:dyDescent="0.6">
      <c r="O181" s="324"/>
      <c r="P181" s="324">
        <v>12</v>
      </c>
      <c r="Q181" s="325">
        <f t="shared" si="13"/>
        <v>94.261321292037721</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row>
    <row r="182" spans="15:51" ht="16.5" customHeight="1" x14ac:dyDescent="0.55000000000000004">
      <c r="O182" s="321">
        <v>2005</v>
      </c>
      <c r="P182" s="321">
        <v>1</v>
      </c>
      <c r="Q182" s="326">
        <f t="shared" ref="Q182:Q193" si="14">AF2</f>
        <v>94.018126677778255</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row>
    <row r="183" spans="15:51" ht="16.5" customHeight="1" x14ac:dyDescent="0.55000000000000004">
      <c r="O183" s="323"/>
      <c r="P183" s="323">
        <v>2</v>
      </c>
      <c r="Q183" s="322">
        <f t="shared" si="14"/>
        <v>107.27073904628847</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row>
    <row r="184" spans="15:51" ht="16.5" customHeight="1" x14ac:dyDescent="0.55000000000000004">
      <c r="O184" s="323"/>
      <c r="P184" s="323">
        <v>3</v>
      </c>
      <c r="Q184" s="322">
        <f t="shared" si="14"/>
        <v>117.11620421751842</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row>
    <row r="185" spans="15:51" ht="16.5" customHeight="1" x14ac:dyDescent="0.55000000000000004">
      <c r="O185" s="323"/>
      <c r="P185" s="323">
        <v>4</v>
      </c>
      <c r="Q185" s="322">
        <f t="shared" si="14"/>
        <v>93.875129060018978</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row>
    <row r="186" spans="15:51" ht="16.5" customHeight="1" x14ac:dyDescent="0.55000000000000004">
      <c r="O186" s="323"/>
      <c r="P186" s="323">
        <v>5</v>
      </c>
      <c r="Q186" s="322">
        <f t="shared" si="14"/>
        <v>88.566295071871352</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row>
    <row r="187" spans="15:51" ht="16.5" customHeight="1" x14ac:dyDescent="0.55000000000000004">
      <c r="O187" s="323"/>
      <c r="P187" s="323">
        <v>6</v>
      </c>
      <c r="Q187" s="322">
        <f t="shared" si="14"/>
        <v>104.09429473795107</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row>
    <row r="188" spans="15:51" ht="16.5" customHeight="1" x14ac:dyDescent="0.55000000000000004">
      <c r="O188" s="323"/>
      <c r="P188" s="323">
        <v>7</v>
      </c>
      <c r="Q188" s="322">
        <f t="shared" si="14"/>
        <v>106.44595902303581</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row>
    <row r="189" spans="15:51" ht="16.5" customHeight="1" x14ac:dyDescent="0.55000000000000004">
      <c r="O189" s="323"/>
      <c r="P189" s="323">
        <v>8</v>
      </c>
      <c r="Q189" s="322">
        <f t="shared" si="14"/>
        <v>78.890437638340742</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row>
    <row r="190" spans="15:51" ht="16.5" customHeight="1" x14ac:dyDescent="0.55000000000000004">
      <c r="O190" s="323"/>
      <c r="P190" s="323">
        <v>9</v>
      </c>
      <c r="Q190" s="322">
        <f t="shared" si="14"/>
        <v>105.87863603918969</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row>
    <row r="191" spans="15:51" ht="16.5" customHeight="1" x14ac:dyDescent="0.55000000000000004">
      <c r="O191" s="323"/>
      <c r="P191" s="323">
        <v>10</v>
      </c>
      <c r="Q191" s="322">
        <f t="shared" si="14"/>
        <v>104.84026142505199</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row>
    <row r="192" spans="15:51" ht="16.5" customHeight="1" x14ac:dyDescent="0.55000000000000004">
      <c r="O192" s="323"/>
      <c r="P192" s="323">
        <v>11</v>
      </c>
      <c r="Q192" s="322">
        <f t="shared" si="14"/>
        <v>104.27727137707134</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row>
    <row r="193" spans="15:51" ht="16.5" customHeight="1" thickBot="1" x14ac:dyDescent="0.6">
      <c r="O193" s="324"/>
      <c r="P193" s="324">
        <v>12</v>
      </c>
      <c r="Q193" s="325">
        <f t="shared" si="14"/>
        <v>94.726645685884066</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row>
    <row r="194" spans="15:51" ht="16.5" customHeight="1" x14ac:dyDescent="0.55000000000000004">
      <c r="O194" s="321">
        <v>2006</v>
      </c>
      <c r="P194" s="321">
        <v>1</v>
      </c>
      <c r="Q194" s="326">
        <f t="shared" ref="Q194:Q205" si="15">AG2</f>
        <v>94.39229779102989</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row>
    <row r="195" spans="15:51" ht="16.5" customHeight="1" x14ac:dyDescent="0.55000000000000004">
      <c r="O195" s="323"/>
      <c r="P195" s="323">
        <v>2</v>
      </c>
      <c r="Q195" s="322">
        <f t="shared" si="15"/>
        <v>107.55362702940421</v>
      </c>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row>
    <row r="196" spans="15:51" ht="16.5" customHeight="1" x14ac:dyDescent="0.55000000000000004">
      <c r="O196" s="323"/>
      <c r="P196" s="323">
        <v>3</v>
      </c>
      <c r="Q196" s="322">
        <f t="shared" si="15"/>
        <v>116.85238135241686</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row>
    <row r="197" spans="15:51" ht="16.5" customHeight="1" x14ac:dyDescent="0.55000000000000004">
      <c r="O197" s="323"/>
      <c r="P197" s="323">
        <v>4</v>
      </c>
      <c r="Q197" s="322">
        <f t="shared" si="15"/>
        <v>94.050169226943709</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row>
    <row r="198" spans="15:51" ht="16.5" customHeight="1" x14ac:dyDescent="0.55000000000000004">
      <c r="O198" s="323"/>
      <c r="P198" s="323">
        <v>5</v>
      </c>
      <c r="Q198" s="322">
        <f t="shared" si="15"/>
        <v>88.687584951872552</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row>
    <row r="199" spans="15:51" ht="16.5" customHeight="1" x14ac:dyDescent="0.55000000000000004">
      <c r="O199" s="323"/>
      <c r="P199" s="323">
        <v>6</v>
      </c>
      <c r="Q199" s="322">
        <f t="shared" si="15"/>
        <v>103.6614019036567</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row>
    <row r="200" spans="15:51" ht="16.5" customHeight="1" x14ac:dyDescent="0.55000000000000004">
      <c r="O200" s="323"/>
      <c r="P200" s="323">
        <v>7</v>
      </c>
      <c r="Q200" s="322">
        <f t="shared" si="15"/>
        <v>105.94921412207395</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row>
    <row r="201" spans="15:51" ht="16.5" customHeight="1" x14ac:dyDescent="0.55000000000000004">
      <c r="O201" s="323"/>
      <c r="P201" s="323">
        <v>8</v>
      </c>
      <c r="Q201" s="322">
        <f t="shared" si="15"/>
        <v>79.158537650016186</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row>
    <row r="202" spans="15:51" ht="16.5" customHeight="1" x14ac:dyDescent="0.55000000000000004">
      <c r="O202" s="323"/>
      <c r="P202" s="323">
        <v>9</v>
      </c>
      <c r="Q202" s="322">
        <f t="shared" si="15"/>
        <v>105.36089344298418</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row>
    <row r="203" spans="15:51" ht="16.5" customHeight="1" x14ac:dyDescent="0.55000000000000004">
      <c r="O203" s="323"/>
      <c r="P203" s="323">
        <v>10</v>
      </c>
      <c r="Q203" s="322">
        <f t="shared" si="15"/>
        <v>105.01184651399144</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row>
    <row r="204" spans="15:51" ht="16.5" customHeight="1" x14ac:dyDescent="0.55000000000000004">
      <c r="O204" s="323"/>
      <c r="P204" s="323">
        <v>11</v>
      </c>
      <c r="Q204" s="322">
        <f t="shared" si="15"/>
        <v>104.4148077038781</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row>
    <row r="205" spans="15:51" ht="16.5" customHeight="1" thickBot="1" x14ac:dyDescent="0.6">
      <c r="O205" s="324"/>
      <c r="P205" s="324">
        <v>12</v>
      </c>
      <c r="Q205" s="325">
        <f t="shared" si="15"/>
        <v>94.907238311732087</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row>
    <row r="206" spans="15:51" ht="16.5" customHeight="1" x14ac:dyDescent="0.55000000000000004">
      <c r="O206" s="321">
        <v>2007</v>
      </c>
      <c r="P206" s="321">
        <v>1</v>
      </c>
      <c r="Q206" s="326">
        <f t="shared" ref="Q206:Q217" si="16">AH2</f>
        <v>95.043951160277942</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row>
    <row r="207" spans="15:51" ht="16.5" customHeight="1" x14ac:dyDescent="0.55000000000000004">
      <c r="O207" s="323"/>
      <c r="P207" s="323">
        <v>2</v>
      </c>
      <c r="Q207" s="322">
        <f t="shared" si="16"/>
        <v>107.26030155526213</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row>
    <row r="208" spans="15:51" ht="16.5" customHeight="1" x14ac:dyDescent="0.55000000000000004">
      <c r="O208" s="323"/>
      <c r="P208" s="323">
        <v>3</v>
      </c>
      <c r="Q208" s="322">
        <f t="shared" si="16"/>
        <v>115.83600643462627</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row>
    <row r="209" spans="15:51" ht="16.5" customHeight="1" x14ac:dyDescent="0.55000000000000004">
      <c r="O209" s="323"/>
      <c r="P209" s="323">
        <v>4</v>
      </c>
      <c r="Q209" s="322">
        <f t="shared" si="16"/>
        <v>93.15605043173413</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row>
    <row r="210" spans="15:51" ht="16.5" customHeight="1" x14ac:dyDescent="0.55000000000000004">
      <c r="O210" s="323"/>
      <c r="P210" s="323">
        <v>5</v>
      </c>
      <c r="Q210" s="322">
        <f t="shared" si="16"/>
        <v>88.826810024532648</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row>
    <row r="211" spans="15:51" ht="16.5" customHeight="1" x14ac:dyDescent="0.55000000000000004">
      <c r="O211" s="323"/>
      <c r="P211" s="323">
        <v>6</v>
      </c>
      <c r="Q211" s="322">
        <f t="shared" si="16"/>
        <v>103.46662671536997</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row>
    <row r="212" spans="15:51" ht="16.5" customHeight="1" x14ac:dyDescent="0.55000000000000004">
      <c r="O212" s="323"/>
      <c r="P212" s="323">
        <v>7</v>
      </c>
      <c r="Q212" s="322">
        <f t="shared" si="16"/>
        <v>104.97571958632308</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row>
    <row r="213" spans="15:51" ht="16.5" customHeight="1" x14ac:dyDescent="0.55000000000000004">
      <c r="O213" s="323"/>
      <c r="P213" s="323">
        <v>8</v>
      </c>
      <c r="Q213" s="322">
        <f t="shared" si="16"/>
        <v>79.876748560831857</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row>
    <row r="214" spans="15:51" ht="16.5" customHeight="1" x14ac:dyDescent="0.55000000000000004">
      <c r="O214" s="323"/>
      <c r="P214" s="323">
        <v>9</v>
      </c>
      <c r="Q214" s="322">
        <f t="shared" si="16"/>
        <v>105.45434046718233</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row>
    <row r="215" spans="15:51" ht="16.5" customHeight="1" x14ac:dyDescent="0.55000000000000004">
      <c r="O215" s="323"/>
      <c r="P215" s="323">
        <v>10</v>
      </c>
      <c r="Q215" s="322">
        <f t="shared" si="16"/>
        <v>106.00460729965428</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row>
    <row r="216" spans="15:51" ht="16.5" customHeight="1" x14ac:dyDescent="0.55000000000000004">
      <c r="O216" s="323"/>
      <c r="P216" s="323">
        <v>11</v>
      </c>
      <c r="Q216" s="322">
        <f t="shared" si="16"/>
        <v>104.91558662335757</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row>
    <row r="217" spans="15:51" ht="16.5" customHeight="1" thickBot="1" x14ac:dyDescent="0.6">
      <c r="O217" s="324"/>
      <c r="P217" s="324">
        <v>12</v>
      </c>
      <c r="Q217" s="325">
        <f t="shared" si="16"/>
        <v>95.18325114084783</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row>
    <row r="218" spans="15:51" ht="16.5" customHeight="1" x14ac:dyDescent="0.55000000000000004">
      <c r="O218" s="321">
        <v>2008</v>
      </c>
      <c r="P218" s="321">
        <v>1</v>
      </c>
      <c r="Q218" s="322">
        <f t="shared" ref="Q218:Q229" si="17">AI2</f>
        <v>94.964660782497845</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row>
    <row r="219" spans="15:51" ht="16.5" customHeight="1" x14ac:dyDescent="0.55000000000000004">
      <c r="O219" s="323"/>
      <c r="P219" s="323">
        <v>2</v>
      </c>
      <c r="Q219" s="322">
        <f t="shared" si="17"/>
        <v>106.27163322509091</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row>
    <row r="220" spans="15:51" ht="16.5" customHeight="1" x14ac:dyDescent="0.55000000000000004">
      <c r="O220" s="323"/>
      <c r="P220" s="323">
        <v>3</v>
      </c>
      <c r="Q220" s="322">
        <f t="shared" si="17"/>
        <v>114.76332080401534</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row>
    <row r="221" spans="15:51" ht="16.5" customHeight="1" x14ac:dyDescent="0.55000000000000004">
      <c r="O221" s="323"/>
      <c r="P221" s="323">
        <v>4</v>
      </c>
      <c r="Q221" s="322">
        <f t="shared" si="17"/>
        <v>92.658711769056453</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row>
    <row r="222" spans="15:51" ht="16.5" customHeight="1" x14ac:dyDescent="0.55000000000000004">
      <c r="O222" s="323"/>
      <c r="P222" s="323">
        <v>5</v>
      </c>
      <c r="Q222" s="322">
        <f t="shared" si="17"/>
        <v>88.71093734986647</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row>
    <row r="223" spans="15:51" ht="16.5" customHeight="1" x14ac:dyDescent="0.55000000000000004">
      <c r="O223" s="323"/>
      <c r="P223" s="323">
        <v>6</v>
      </c>
      <c r="Q223" s="322">
        <f t="shared" si="17"/>
        <v>103.96886649226545</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row>
    <row r="224" spans="15:51" ht="16.5" customHeight="1" x14ac:dyDescent="0.55000000000000004">
      <c r="O224" s="323"/>
      <c r="P224" s="323">
        <v>7</v>
      </c>
      <c r="Q224" s="322">
        <f t="shared" si="17"/>
        <v>105.10912418603881</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row>
    <row r="225" spans="15:51" ht="16.5" customHeight="1" x14ac:dyDescent="0.55000000000000004">
      <c r="O225" s="323"/>
      <c r="P225" s="323">
        <v>8</v>
      </c>
      <c r="Q225" s="322">
        <f t="shared" si="17"/>
        <v>80.588261573598558</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row>
    <row r="226" spans="15:51" ht="16.5" customHeight="1" x14ac:dyDescent="0.55000000000000004">
      <c r="O226" s="323"/>
      <c r="P226" s="323">
        <v>9</v>
      </c>
      <c r="Q226" s="322">
        <f t="shared" si="17"/>
        <v>106.50233520123251</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row>
    <row r="227" spans="15:51" ht="16.5" customHeight="1" x14ac:dyDescent="0.55000000000000004">
      <c r="O227" s="323"/>
      <c r="P227" s="323">
        <v>10</v>
      </c>
      <c r="Q227" s="322">
        <f t="shared" si="17"/>
        <v>106.858473105474</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row>
    <row r="228" spans="15:51" ht="16.5" customHeight="1" x14ac:dyDescent="0.55000000000000004">
      <c r="O228" s="323"/>
      <c r="P228" s="323">
        <v>11</v>
      </c>
      <c r="Q228" s="322">
        <f t="shared" si="17"/>
        <v>104.72779847966486</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row>
    <row r="229" spans="15:51" ht="16.5" customHeight="1" thickBot="1" x14ac:dyDescent="0.6">
      <c r="O229" s="324"/>
      <c r="P229" s="324">
        <v>12</v>
      </c>
      <c r="Q229" s="322">
        <f t="shared" si="17"/>
        <v>94.875877031198883</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row>
    <row r="230" spans="15:51" ht="16.5" customHeight="1" x14ac:dyDescent="0.55000000000000004">
      <c r="O230" s="321">
        <v>2009</v>
      </c>
      <c r="P230" s="321">
        <v>1</v>
      </c>
      <c r="Q230" s="322">
        <f t="shared" ref="Q230:Q241" si="18">AJ2</f>
        <v>93.550138450601409</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row>
    <row r="231" spans="15:51" ht="16.5" customHeight="1" x14ac:dyDescent="0.55000000000000004">
      <c r="O231" s="323"/>
      <c r="P231" s="323">
        <v>2</v>
      </c>
      <c r="Q231" s="322">
        <f t="shared" si="18"/>
        <v>103.80517589076597</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row>
    <row r="232" spans="15:51" ht="16.5" customHeight="1" x14ac:dyDescent="0.55000000000000004">
      <c r="O232" s="323"/>
      <c r="P232" s="323">
        <v>3</v>
      </c>
      <c r="Q232" s="322">
        <f t="shared" si="18"/>
        <v>111.89833669097992</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row>
    <row r="233" spans="15:51" ht="16.5" customHeight="1" x14ac:dyDescent="0.55000000000000004">
      <c r="O233" s="323"/>
      <c r="P233" s="323">
        <v>4</v>
      </c>
      <c r="Q233" s="322">
        <f t="shared" si="18"/>
        <v>91.061492593654208</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row>
    <row r="234" spans="15:51" ht="16.5" customHeight="1" x14ac:dyDescent="0.55000000000000004">
      <c r="O234" s="323"/>
      <c r="P234" s="323">
        <v>5</v>
      </c>
      <c r="Q234" s="322">
        <f t="shared" si="18"/>
        <v>88.166820418695409</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row>
    <row r="235" spans="15:51" ht="16.5" customHeight="1" x14ac:dyDescent="0.55000000000000004">
      <c r="O235" s="323"/>
      <c r="P235" s="323">
        <v>6</v>
      </c>
      <c r="Q235" s="322">
        <f t="shared" si="18"/>
        <v>104.59142697483156</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row>
    <row r="236" spans="15:51" ht="16.5" customHeight="1" x14ac:dyDescent="0.55000000000000004">
      <c r="O236" s="323"/>
      <c r="P236" s="323">
        <v>7</v>
      </c>
      <c r="Q236" s="322">
        <f t="shared" si="18"/>
        <v>105.92373504868796</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row>
    <row r="237" spans="15:51" ht="16.5" customHeight="1" x14ac:dyDescent="0.55000000000000004">
      <c r="O237" s="323"/>
      <c r="P237" s="323">
        <v>8</v>
      </c>
      <c r="Q237" s="322">
        <f t="shared" si="18"/>
        <v>81.976725792712145</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row>
    <row r="238" spans="15:51" ht="16.5" customHeight="1" x14ac:dyDescent="0.55000000000000004">
      <c r="O238" s="323"/>
      <c r="P238" s="323">
        <v>9</v>
      </c>
      <c r="Q238" s="322">
        <f t="shared" si="18"/>
        <v>108.25546836491533</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row>
    <row r="239" spans="15:51" ht="16.5" customHeight="1" x14ac:dyDescent="0.55000000000000004">
      <c r="O239" s="323"/>
      <c r="P239" s="323">
        <v>10</v>
      </c>
      <c r="Q239" s="322">
        <f t="shared" si="18"/>
        <v>108.06482194878923</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row>
    <row r="240" spans="15:51" ht="16.5" customHeight="1" x14ac:dyDescent="0.55000000000000004">
      <c r="O240" s="323"/>
      <c r="P240" s="323">
        <v>11</v>
      </c>
      <c r="Q240" s="322">
        <f t="shared" si="18"/>
        <v>106.78485355424669</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row>
    <row r="241" spans="15:51" ht="16.5" customHeight="1" thickBot="1" x14ac:dyDescent="0.6">
      <c r="O241" s="324"/>
      <c r="P241" s="324">
        <v>12</v>
      </c>
      <c r="Q241" s="322">
        <f t="shared" si="18"/>
        <v>95.921004271120282</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row>
    <row r="242" spans="15:51" ht="16.5" customHeight="1" x14ac:dyDescent="0.55000000000000004">
      <c r="O242" s="321">
        <v>2010</v>
      </c>
      <c r="P242" s="321">
        <v>1</v>
      </c>
      <c r="Q242" s="322">
        <f t="shared" ref="Q242:Q253" si="19">AK2</f>
        <v>93.105696730974827</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row>
    <row r="243" spans="15:51" ht="16.5" customHeight="1" x14ac:dyDescent="0.55000000000000004">
      <c r="O243" s="323"/>
      <c r="P243" s="323">
        <v>2</v>
      </c>
      <c r="Q243" s="322">
        <f t="shared" si="19"/>
        <v>103.15561078951596</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row>
    <row r="244" spans="15:51" ht="16.5" customHeight="1" x14ac:dyDescent="0.55000000000000004">
      <c r="O244" s="323"/>
      <c r="P244" s="323">
        <v>3</v>
      </c>
      <c r="Q244" s="322">
        <f t="shared" si="19"/>
        <v>111.75814739984335</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row>
    <row r="245" spans="15:51" ht="16.5" customHeight="1" x14ac:dyDescent="0.55000000000000004">
      <c r="O245" s="323"/>
      <c r="P245" s="323">
        <v>4</v>
      </c>
      <c r="Q245" s="322">
        <f t="shared" si="19"/>
        <v>90.824459059529772</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row>
    <row r="246" spans="15:51" ht="16.5" customHeight="1" x14ac:dyDescent="0.55000000000000004">
      <c r="O246" s="323"/>
      <c r="P246" s="323">
        <v>5</v>
      </c>
      <c r="Q246" s="322">
        <f t="shared" si="19"/>
        <v>88.207643841658509</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row>
    <row r="247" spans="15:51" ht="16.5" customHeight="1" x14ac:dyDescent="0.55000000000000004">
      <c r="O247" s="323"/>
      <c r="P247" s="323">
        <v>6</v>
      </c>
      <c r="Q247" s="322">
        <f t="shared" si="19"/>
        <v>104.48572663836411</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row>
    <row r="248" spans="15:51" ht="16.5" customHeight="1" x14ac:dyDescent="0.55000000000000004">
      <c r="O248" s="323"/>
      <c r="P248" s="323">
        <v>7</v>
      </c>
      <c r="Q248" s="322">
        <f t="shared" si="19"/>
        <v>105.51725958648622</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row>
    <row r="249" spans="15:51" ht="16.5" customHeight="1" x14ac:dyDescent="0.55000000000000004">
      <c r="O249" s="323"/>
      <c r="P249" s="323">
        <v>8</v>
      </c>
      <c r="Q249" s="322">
        <f t="shared" si="19"/>
        <v>82.881236567777535</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row>
    <row r="250" spans="15:51" ht="16.5" customHeight="1" x14ac:dyDescent="0.55000000000000004">
      <c r="O250" s="323"/>
      <c r="P250" s="323">
        <v>9</v>
      </c>
      <c r="Q250" s="322">
        <f t="shared" si="19"/>
        <v>109.14230323295048</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row>
    <row r="251" spans="15:51" ht="16.5" customHeight="1" x14ac:dyDescent="0.55000000000000004">
      <c r="O251" s="323"/>
      <c r="P251" s="323">
        <v>10</v>
      </c>
      <c r="Q251" s="322">
        <f t="shared" si="19"/>
        <v>106.93221635979515</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row>
    <row r="252" spans="15:51" ht="16.5" customHeight="1" x14ac:dyDescent="0.55000000000000004">
      <c r="O252" s="323"/>
      <c r="P252" s="323">
        <v>11</v>
      </c>
      <c r="Q252" s="322">
        <f t="shared" si="19"/>
        <v>107.31741633555943</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row>
    <row r="253" spans="15:51" ht="16.5" customHeight="1" thickBot="1" x14ac:dyDescent="0.6">
      <c r="O253" s="324"/>
      <c r="P253" s="324">
        <v>12</v>
      </c>
      <c r="Q253" s="322">
        <f t="shared" si="19"/>
        <v>96.672283457544566</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row>
    <row r="254" spans="15:51" ht="16.5" customHeight="1" x14ac:dyDescent="0.55000000000000004">
      <c r="O254" s="321">
        <v>2011</v>
      </c>
      <c r="P254" s="321">
        <v>1</v>
      </c>
      <c r="Q254" s="322">
        <f t="shared" ref="Q254:Q265" si="20">AL2</f>
        <v>94.259067914587476</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row>
    <row r="255" spans="15:51" ht="16.5" customHeight="1" x14ac:dyDescent="0.55000000000000004">
      <c r="O255" s="323"/>
      <c r="P255" s="323">
        <v>2</v>
      </c>
      <c r="Q255" s="322">
        <f t="shared" si="20"/>
        <v>104.42214187992384</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row>
    <row r="256" spans="15:51" ht="16.5" customHeight="1" x14ac:dyDescent="0.55000000000000004">
      <c r="O256" s="323"/>
      <c r="P256" s="323">
        <v>3</v>
      </c>
      <c r="Q256" s="322">
        <f t="shared" si="20"/>
        <v>107.19110685238682</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row>
    <row r="257" spans="15:51" ht="16.5" customHeight="1" x14ac:dyDescent="0.55000000000000004">
      <c r="O257" s="323"/>
      <c r="P257" s="323">
        <v>4</v>
      </c>
      <c r="Q257" s="322">
        <f t="shared" si="20"/>
        <v>87.558878091903097</v>
      </c>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row>
    <row r="258" spans="15:51" ht="16.5" customHeight="1" x14ac:dyDescent="0.55000000000000004">
      <c r="O258" s="323"/>
      <c r="P258" s="323">
        <v>5</v>
      </c>
      <c r="Q258" s="322">
        <f t="shared" si="20"/>
        <v>87.229311605717228</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row>
    <row r="259" spans="15:51" ht="16.5" customHeight="1" x14ac:dyDescent="0.55000000000000004">
      <c r="O259" s="323"/>
      <c r="P259" s="323">
        <v>6</v>
      </c>
      <c r="Q259" s="322">
        <f t="shared" si="20"/>
        <v>105.0300047361338</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row>
    <row r="260" spans="15:51" ht="16.5" customHeight="1" x14ac:dyDescent="0.55000000000000004">
      <c r="O260" s="323"/>
      <c r="P260" s="323">
        <v>7</v>
      </c>
      <c r="Q260" s="322">
        <f t="shared" si="20"/>
        <v>106.3669880311179</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row>
    <row r="261" spans="15:51" ht="16.5" customHeight="1" x14ac:dyDescent="0.55000000000000004">
      <c r="O261" s="323"/>
      <c r="P261" s="323">
        <v>8</v>
      </c>
      <c r="Q261" s="322">
        <f t="shared" si="20"/>
        <v>84.825944075177915</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row>
    <row r="262" spans="15:51" ht="16.5" customHeight="1" x14ac:dyDescent="0.55000000000000004">
      <c r="O262" s="323"/>
      <c r="P262" s="323">
        <v>9</v>
      </c>
      <c r="Q262" s="322">
        <f t="shared" si="20"/>
        <v>110.03490274639971</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row>
    <row r="263" spans="15:51" ht="16.5" customHeight="1" x14ac:dyDescent="0.55000000000000004">
      <c r="O263" s="323"/>
      <c r="P263" s="323">
        <v>10</v>
      </c>
      <c r="Q263" s="322">
        <f t="shared" si="20"/>
        <v>108.29929021534774</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row>
    <row r="264" spans="15:51" ht="16.5" customHeight="1" x14ac:dyDescent="0.55000000000000004">
      <c r="O264" s="323"/>
      <c r="P264" s="323">
        <v>11</v>
      </c>
      <c r="Q264" s="322">
        <f t="shared" si="20"/>
        <v>107.11777653451149</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row>
    <row r="265" spans="15:51" ht="16.5" customHeight="1" thickBot="1" x14ac:dyDescent="0.6">
      <c r="O265" s="324"/>
      <c r="P265" s="324">
        <v>12</v>
      </c>
      <c r="Q265" s="322">
        <f t="shared" si="20"/>
        <v>97.664587316792947</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row>
    <row r="266" spans="15:51" ht="16.5" customHeight="1" x14ac:dyDescent="0.55000000000000004">
      <c r="O266" s="321">
        <v>2012</v>
      </c>
      <c r="P266" s="321">
        <v>1</v>
      </c>
      <c r="Q266" s="322">
        <f t="shared" ref="Q266:Q277" si="21">AM2</f>
        <v>95.053383717672887</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row>
    <row r="267" spans="15:51" ht="16.5" customHeight="1" x14ac:dyDescent="0.55000000000000004">
      <c r="O267" s="323"/>
      <c r="P267" s="323">
        <v>2</v>
      </c>
      <c r="Q267" s="322">
        <f t="shared" si="21"/>
        <v>104.57292434027197</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row>
    <row r="268" spans="15:51" ht="16.5" customHeight="1" x14ac:dyDescent="0.55000000000000004">
      <c r="O268" s="323"/>
      <c r="P268" s="323">
        <v>3</v>
      </c>
      <c r="Q268" s="322">
        <f t="shared" si="21"/>
        <v>106.77503227150274</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row>
    <row r="269" spans="15:51" ht="16.5" customHeight="1" x14ac:dyDescent="0.55000000000000004">
      <c r="O269" s="323"/>
      <c r="P269" s="323">
        <v>4</v>
      </c>
      <c r="Q269" s="322">
        <f t="shared" si="21"/>
        <v>87.664625492159871</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row>
    <row r="270" spans="15:51" ht="16.5" customHeight="1" x14ac:dyDescent="0.55000000000000004">
      <c r="O270" s="323"/>
      <c r="P270" s="323">
        <v>5</v>
      </c>
      <c r="Q270" s="322">
        <f t="shared" si="21"/>
        <v>87.51405056348284</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row>
    <row r="271" spans="15:51" ht="16.5" customHeight="1" x14ac:dyDescent="0.55000000000000004">
      <c r="O271" s="323"/>
      <c r="P271" s="323">
        <v>6</v>
      </c>
      <c r="Q271" s="322">
        <f t="shared" si="21"/>
        <v>104.76534498350908</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row>
    <row r="272" spans="15:51" ht="16.5" customHeight="1" x14ac:dyDescent="0.55000000000000004">
      <c r="O272" s="323"/>
      <c r="P272" s="323">
        <v>7</v>
      </c>
      <c r="Q272" s="322">
        <f t="shared" si="21"/>
        <v>106.97396266164698</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row>
    <row r="273" spans="15:51" ht="16.5" customHeight="1" x14ac:dyDescent="0.55000000000000004">
      <c r="O273" s="323"/>
      <c r="P273" s="323">
        <v>8</v>
      </c>
      <c r="Q273" s="322">
        <f t="shared" si="21"/>
        <v>85.478452460257373</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row>
    <row r="274" spans="15:51" ht="16.5" customHeight="1" x14ac:dyDescent="0.55000000000000004">
      <c r="O274" s="323"/>
      <c r="P274" s="323">
        <v>9</v>
      </c>
      <c r="Q274" s="322">
        <f t="shared" si="21"/>
        <v>109.79347953358059</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row>
    <row r="275" spans="15:51" ht="16.5" customHeight="1" x14ac:dyDescent="0.55000000000000004">
      <c r="O275" s="323"/>
      <c r="P275" s="323">
        <v>10</v>
      </c>
      <c r="Q275" s="322">
        <f t="shared" si="21"/>
        <v>108.03226849473158</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row>
    <row r="276" spans="15:51" ht="16.5" customHeight="1" x14ac:dyDescent="0.55000000000000004">
      <c r="O276" s="323"/>
      <c r="P276" s="323">
        <v>11</v>
      </c>
      <c r="Q276" s="322">
        <f t="shared" si="21"/>
        <v>106.39010600710544</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row>
    <row r="277" spans="15:51" ht="16.5" customHeight="1" thickBot="1" x14ac:dyDescent="0.6">
      <c r="O277" s="324"/>
      <c r="P277" s="324">
        <v>12</v>
      </c>
      <c r="Q277" s="322">
        <f t="shared" si="21"/>
        <v>96.986369474078501</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row>
    <row r="278" spans="15:51" ht="16.5" customHeight="1" x14ac:dyDescent="0.55000000000000004">
      <c r="O278" s="321">
        <v>2013</v>
      </c>
      <c r="P278" s="321">
        <v>1</v>
      </c>
      <c r="Q278" s="322">
        <f t="shared" ref="Q278:Q289" si="22">AN2</f>
        <v>95.62235393047574</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row>
    <row r="279" spans="15:51" ht="16.5" customHeight="1" x14ac:dyDescent="0.55000000000000004">
      <c r="O279" s="323"/>
      <c r="P279" s="323">
        <v>2</v>
      </c>
      <c r="Q279" s="322">
        <f t="shared" si="22"/>
        <v>104.19072838161122</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row>
    <row r="280" spans="15:51" ht="16.5" customHeight="1" x14ac:dyDescent="0.55000000000000004">
      <c r="O280" s="323"/>
      <c r="P280" s="323">
        <v>3</v>
      </c>
      <c r="Q280" s="322">
        <f t="shared" si="22"/>
        <v>105.96778573257795</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row>
    <row r="281" spans="15:51" ht="16.5" customHeight="1" x14ac:dyDescent="0.55000000000000004">
      <c r="O281" s="323"/>
      <c r="P281" s="323">
        <v>4</v>
      </c>
      <c r="Q281" s="322">
        <f t="shared" si="22"/>
        <v>88.022201645158873</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row>
    <row r="282" spans="15:51" ht="16.5" customHeight="1" x14ac:dyDescent="0.55000000000000004">
      <c r="O282" s="323"/>
      <c r="P282" s="323">
        <v>5</v>
      </c>
      <c r="Q282" s="322">
        <f t="shared" si="22"/>
        <v>87.811477054087746</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row>
    <row r="283" spans="15:51" ht="16.5" customHeight="1" x14ac:dyDescent="0.55000000000000004">
      <c r="O283" s="323"/>
      <c r="P283" s="323">
        <v>6</v>
      </c>
      <c r="Q283" s="322">
        <f t="shared" si="22"/>
        <v>104.32479506768718</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row>
    <row r="284" spans="15:51" ht="16.5" customHeight="1" x14ac:dyDescent="0.55000000000000004">
      <c r="O284" s="323"/>
      <c r="P284" s="323">
        <v>7</v>
      </c>
      <c r="Q284" s="322">
        <f t="shared" si="22"/>
        <v>107.19503600475281</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row>
    <row r="285" spans="15:51" ht="16.5" customHeight="1" x14ac:dyDescent="0.55000000000000004">
      <c r="O285" s="323"/>
      <c r="P285" s="323">
        <v>8</v>
      </c>
      <c r="Q285" s="322">
        <f t="shared" si="22"/>
        <v>85.065720762624125</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row>
    <row r="286" spans="15:51" ht="16.5" customHeight="1" x14ac:dyDescent="0.55000000000000004">
      <c r="O286" s="323"/>
      <c r="P286" s="323">
        <v>9</v>
      </c>
      <c r="Q286" s="322">
        <f t="shared" si="22"/>
        <v>110.20683031543781</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row>
    <row r="287" spans="15:51" ht="16.5" customHeight="1" x14ac:dyDescent="0.55000000000000004">
      <c r="O287" s="323"/>
      <c r="P287" s="323">
        <v>10</v>
      </c>
      <c r="Q287" s="322">
        <f t="shared" si="22"/>
        <v>107.95217901676963</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row>
    <row r="288" spans="15:51" ht="16.5" customHeight="1" x14ac:dyDescent="0.55000000000000004">
      <c r="O288" s="323"/>
      <c r="P288" s="323">
        <v>11</v>
      </c>
      <c r="Q288" s="322">
        <f t="shared" si="22"/>
        <v>106.28859603644372</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row>
    <row r="289" spans="15:51" ht="16.5" customHeight="1" thickBot="1" x14ac:dyDescent="0.6">
      <c r="O289" s="324"/>
      <c r="P289" s="324">
        <v>12</v>
      </c>
      <c r="Q289" s="322">
        <f t="shared" si="22"/>
        <v>97.352296052373106</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row>
    <row r="290" spans="15:51" ht="16.5" customHeight="1" x14ac:dyDescent="0.55000000000000004">
      <c r="O290" s="321">
        <v>2014</v>
      </c>
      <c r="P290" s="321">
        <v>1</v>
      </c>
      <c r="Q290" s="322">
        <f t="shared" ref="Q290:Q301" si="23">AO2</f>
        <v>96.412514386897811</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row>
    <row r="291" spans="15:51" ht="16.5" customHeight="1" x14ac:dyDescent="0.55000000000000004">
      <c r="O291" s="323"/>
      <c r="P291" s="323">
        <v>2</v>
      </c>
      <c r="Q291" s="322">
        <f t="shared" si="23"/>
        <v>103.97856900922909</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row>
    <row r="292" spans="15:51" ht="16.5" customHeight="1" x14ac:dyDescent="0.55000000000000004">
      <c r="O292" s="323"/>
      <c r="P292" s="323">
        <v>3</v>
      </c>
      <c r="Q292" s="322">
        <f t="shared" si="23"/>
        <v>105.86384461697051</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row>
    <row r="293" spans="15:51" ht="16.5" customHeight="1" x14ac:dyDescent="0.55000000000000004">
      <c r="O293" s="323"/>
      <c r="P293" s="323">
        <v>4</v>
      </c>
      <c r="Q293" s="322">
        <f t="shared" si="23"/>
        <v>87.991091802560376</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row>
    <row r="294" spans="15:51" ht="16.5" customHeight="1" x14ac:dyDescent="0.55000000000000004">
      <c r="O294" s="323"/>
      <c r="P294" s="323">
        <v>5</v>
      </c>
      <c r="Q294" s="322">
        <f t="shared" si="23"/>
        <v>87.728074427521449</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row>
    <row r="295" spans="15:51" ht="16.5" customHeight="1" x14ac:dyDescent="0.55000000000000004">
      <c r="O295" s="323"/>
      <c r="P295" s="323">
        <v>6</v>
      </c>
      <c r="Q295" s="322">
        <f t="shared" si="23"/>
        <v>105.00120547757183</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row>
    <row r="296" spans="15:51" ht="16.5" customHeight="1" x14ac:dyDescent="0.55000000000000004">
      <c r="O296" s="323"/>
      <c r="P296" s="323">
        <v>7</v>
      </c>
      <c r="Q296" s="322">
        <f t="shared" si="23"/>
        <v>107.63734823328119</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row>
    <row r="297" spans="15:51" ht="16.5" customHeight="1" x14ac:dyDescent="0.55000000000000004">
      <c r="O297" s="323"/>
      <c r="P297" s="323">
        <v>8</v>
      </c>
      <c r="Q297" s="322">
        <f t="shared" si="23"/>
        <v>84.897589613906476</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row>
    <row r="298" spans="15:51" ht="16.5" customHeight="1" x14ac:dyDescent="0.55000000000000004">
      <c r="O298" s="323"/>
      <c r="P298" s="323">
        <v>9</v>
      </c>
      <c r="Q298" s="322">
        <f t="shared" si="23"/>
        <v>110.45933221015098</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row>
    <row r="299" spans="15:51" ht="16.5" customHeight="1" x14ac:dyDescent="0.55000000000000004">
      <c r="O299" s="323"/>
      <c r="P299" s="323">
        <v>10</v>
      </c>
      <c r="Q299" s="322">
        <f t="shared" si="23"/>
        <v>107.60489893699122</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row>
    <row r="300" spans="15:51" ht="16.5" customHeight="1" x14ac:dyDescent="0.55000000000000004">
      <c r="O300" s="323"/>
      <c r="P300" s="323">
        <v>11</v>
      </c>
      <c r="Q300" s="322">
        <f t="shared" si="23"/>
        <v>105.12735145770137</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row>
    <row r="301" spans="15:51" ht="16.5" customHeight="1" thickBot="1" x14ac:dyDescent="0.6">
      <c r="O301" s="324"/>
      <c r="P301" s="324">
        <v>12</v>
      </c>
      <c r="Q301" s="322">
        <f t="shared" si="23"/>
        <v>97.298179827217794</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row>
    <row r="302" spans="15:51" ht="16.5" customHeight="1" x14ac:dyDescent="0.55000000000000004">
      <c r="O302" s="321">
        <v>2015</v>
      </c>
      <c r="P302" s="321">
        <v>1</v>
      </c>
      <c r="Q302" s="322">
        <f t="shared" ref="Q302:Q313" si="24">AP2</f>
        <v>96.208289568870626</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row>
    <row r="303" spans="15:51" ht="16.5" customHeight="1" x14ac:dyDescent="0.55000000000000004">
      <c r="O303" s="323"/>
      <c r="P303" s="323">
        <v>2</v>
      </c>
      <c r="Q303" s="322">
        <f t="shared" si="24"/>
        <v>103.97313025540838</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row>
    <row r="304" spans="15:51" ht="16.5" customHeight="1" x14ac:dyDescent="0.55000000000000004">
      <c r="O304" s="323"/>
      <c r="P304" s="323">
        <v>3</v>
      </c>
      <c r="Q304" s="322">
        <f t="shared" si="24"/>
        <v>106.09362775630507</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row>
    <row r="305" spans="15:51" ht="16.5" customHeight="1" x14ac:dyDescent="0.55000000000000004">
      <c r="O305" s="323"/>
      <c r="P305" s="323">
        <v>4</v>
      </c>
      <c r="Q305" s="322">
        <f t="shared" si="24"/>
        <v>88.030716428180739</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row>
    <row r="306" spans="15:51" ht="16.5" customHeight="1" x14ac:dyDescent="0.55000000000000004">
      <c r="O306" s="323"/>
      <c r="P306" s="323">
        <v>5</v>
      </c>
      <c r="Q306" s="322">
        <f t="shared" si="24"/>
        <v>87.082774642047468</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row>
    <row r="307" spans="15:51" ht="16.5" customHeight="1" x14ac:dyDescent="0.55000000000000004">
      <c r="O307" s="323"/>
      <c r="P307" s="323">
        <v>6</v>
      </c>
      <c r="Q307" s="322">
        <f t="shared" si="24"/>
        <v>105.33853068243018</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row>
    <row r="308" spans="15:51" ht="16.5" customHeight="1" x14ac:dyDescent="0.55000000000000004">
      <c r="O308" s="323"/>
      <c r="P308" s="323">
        <v>7</v>
      </c>
      <c r="Q308" s="322">
        <f t="shared" si="24"/>
        <v>107.89715713253588</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row>
    <row r="309" spans="15:51" ht="16.5" customHeight="1" x14ac:dyDescent="0.55000000000000004">
      <c r="O309" s="323"/>
      <c r="P309" s="323">
        <v>8</v>
      </c>
      <c r="Q309" s="322">
        <f t="shared" si="24"/>
        <v>84.781110300607551</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row>
    <row r="310" spans="15:51" ht="16.5" customHeight="1" x14ac:dyDescent="0.55000000000000004">
      <c r="O310" s="323"/>
      <c r="P310" s="323">
        <v>9</v>
      </c>
      <c r="Q310" s="322">
        <f t="shared" si="24"/>
        <v>110.43997379370259</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row>
    <row r="311" spans="15:51" ht="16.5" customHeight="1" x14ac:dyDescent="0.55000000000000004">
      <c r="O311" s="323"/>
      <c r="P311" s="323">
        <v>10</v>
      </c>
      <c r="Q311" s="322">
        <f t="shared" si="24"/>
        <v>107.31492108644878</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row>
    <row r="312" spans="15:51" ht="16.5" customHeight="1" x14ac:dyDescent="0.55000000000000004">
      <c r="O312" s="323"/>
      <c r="P312" s="323">
        <v>11</v>
      </c>
      <c r="Q312" s="322">
        <f t="shared" si="24"/>
        <v>105.28996327387321</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row>
    <row r="313" spans="15:51" ht="16.5" customHeight="1" thickBot="1" x14ac:dyDescent="0.6">
      <c r="O313" s="324"/>
      <c r="P313" s="324">
        <v>12</v>
      </c>
      <c r="Q313" s="322">
        <f t="shared" si="24"/>
        <v>97.549805079589675</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row>
    <row r="314" spans="15:51" ht="16.5" customHeight="1" x14ac:dyDescent="0.55000000000000004">
      <c r="O314" s="321">
        <v>2016</v>
      </c>
      <c r="P314" s="321">
        <v>1</v>
      </c>
      <c r="Q314" s="322">
        <f t="shared" ref="Q314:Q325" si="25">AQ2</f>
        <v>96.346391577757473</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row>
    <row r="315" spans="15:51" ht="16.5" customHeight="1" x14ac:dyDescent="0.55000000000000004">
      <c r="O315" s="323"/>
      <c r="P315" s="323">
        <v>2</v>
      </c>
      <c r="Q315" s="322">
        <f t="shared" si="25"/>
        <v>103.4484948453559</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row>
    <row r="316" spans="15:51" ht="16.5" customHeight="1" x14ac:dyDescent="0.55000000000000004">
      <c r="O316" s="323"/>
      <c r="P316" s="323">
        <v>3</v>
      </c>
      <c r="Q316" s="322">
        <f t="shared" si="25"/>
        <v>105.96088242585371</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row>
    <row r="317" spans="15:51" ht="16.5" customHeight="1" x14ac:dyDescent="0.55000000000000004">
      <c r="O317" s="323"/>
      <c r="P317" s="323">
        <v>4</v>
      </c>
      <c r="Q317" s="322">
        <f t="shared" si="25"/>
        <v>86.90487557957016</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row>
    <row r="318" spans="15:51" ht="16.5" customHeight="1" x14ac:dyDescent="0.55000000000000004">
      <c r="O318" s="323"/>
      <c r="P318" s="323">
        <v>5</v>
      </c>
      <c r="Q318" s="322">
        <f t="shared" si="25"/>
        <v>87.159494263714649</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row>
    <row r="319" spans="15:51" ht="16.5" customHeight="1" x14ac:dyDescent="0.55000000000000004">
      <c r="O319" s="323"/>
      <c r="P319" s="323">
        <v>6</v>
      </c>
      <c r="Q319" s="322">
        <f t="shared" si="25"/>
        <v>105.24906361793357</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row>
    <row r="320" spans="15:51" ht="16.5" customHeight="1" x14ac:dyDescent="0.55000000000000004">
      <c r="O320" s="323"/>
      <c r="P320" s="323">
        <v>7</v>
      </c>
      <c r="Q320" s="322">
        <f t="shared" si="25"/>
        <v>107.93820608105291</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row>
    <row r="321" spans="15:51" ht="16.5" customHeight="1" x14ac:dyDescent="0.55000000000000004">
      <c r="O321" s="323"/>
      <c r="P321" s="323">
        <v>8</v>
      </c>
      <c r="Q321" s="322">
        <f t="shared" si="25"/>
        <v>85.278994481450795</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row>
    <row r="322" spans="15:51" ht="16.5" customHeight="1" x14ac:dyDescent="0.55000000000000004">
      <c r="O322" s="323"/>
      <c r="P322" s="323">
        <v>9</v>
      </c>
      <c r="Q322" s="322">
        <f t="shared" si="25"/>
        <v>110.39049869110461</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row>
    <row r="323" spans="15:51" ht="16.5" customHeight="1" x14ac:dyDescent="0.55000000000000004">
      <c r="O323" s="323"/>
      <c r="P323" s="323">
        <v>10</v>
      </c>
      <c r="Q323" s="322">
        <f t="shared" si="25"/>
        <v>107.30721170542758</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row>
    <row r="324" spans="15:51" ht="16.5" customHeight="1" x14ac:dyDescent="0.55000000000000004">
      <c r="O324" s="323"/>
      <c r="P324" s="323">
        <v>11</v>
      </c>
      <c r="Q324" s="322">
        <f t="shared" si="25"/>
        <v>105.69145008044856</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row>
    <row r="325" spans="15:51" ht="16.5" customHeight="1" thickBot="1" x14ac:dyDescent="0.6">
      <c r="O325" s="324"/>
      <c r="P325" s="324">
        <v>12</v>
      </c>
      <c r="Q325" s="322">
        <f t="shared" si="25"/>
        <v>98.324436650330185</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row>
    <row r="326" spans="15:51" ht="16.5" customHeight="1" x14ac:dyDescent="0.55000000000000004">
      <c r="O326" s="321">
        <v>2017</v>
      </c>
      <c r="P326" s="321">
        <v>1</v>
      </c>
      <c r="Q326" s="322">
        <f t="shared" ref="Q326:Q337" si="26">AR2</f>
        <v>96.151475578631178</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row>
    <row r="327" spans="15:51" ht="16.5" customHeight="1" x14ac:dyDescent="0.55000000000000004">
      <c r="O327" s="323"/>
      <c r="P327" s="323">
        <v>2</v>
      </c>
      <c r="Q327" s="322">
        <f t="shared" si="26"/>
        <v>103.04768731128226</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row>
    <row r="328" spans="15:51" ht="16.5" customHeight="1" x14ac:dyDescent="0.55000000000000004">
      <c r="O328" s="323"/>
      <c r="P328" s="323">
        <v>3</v>
      </c>
      <c r="Q328" s="322">
        <f t="shared" si="26"/>
        <v>105.65925840773288</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row>
    <row r="329" spans="15:51" ht="16.5" customHeight="1" x14ac:dyDescent="0.55000000000000004">
      <c r="O329" s="323"/>
      <c r="P329" s="323">
        <v>4</v>
      </c>
      <c r="Q329" s="322">
        <f t="shared" si="26"/>
        <v>86.387705652411697</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row>
    <row r="330" spans="15:51" ht="16.5" customHeight="1" x14ac:dyDescent="0.55000000000000004">
      <c r="O330" s="323"/>
      <c r="P330" s="323">
        <v>5</v>
      </c>
      <c r="Q330" s="322">
        <f t="shared" si="26"/>
        <v>87.045140243184861</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row>
    <row r="331" spans="15:51" ht="16.5" customHeight="1" x14ac:dyDescent="0.55000000000000004">
      <c r="O331" s="323"/>
      <c r="P331" s="323">
        <v>6</v>
      </c>
      <c r="Q331" s="322">
        <f t="shared" si="26"/>
        <v>105.40735861670736</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row>
    <row r="332" spans="15:51" ht="16.5" customHeight="1" x14ac:dyDescent="0.55000000000000004">
      <c r="O332" s="323"/>
      <c r="P332" s="323">
        <v>7</v>
      </c>
      <c r="Q332" s="322">
        <f t="shared" si="26"/>
        <v>108.03370812298698</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row>
    <row r="333" spans="15:51" ht="16.5" customHeight="1" x14ac:dyDescent="0.55000000000000004">
      <c r="O333" s="323"/>
      <c r="P333" s="323">
        <v>8</v>
      </c>
      <c r="Q333" s="322">
        <f t="shared" si="26"/>
        <v>85.923381075456405</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row>
    <row r="334" spans="15:51" ht="16.5" customHeight="1" x14ac:dyDescent="0.55000000000000004">
      <c r="O334" s="323"/>
      <c r="P334" s="323">
        <v>9</v>
      </c>
      <c r="Q334" s="322">
        <f t="shared" si="26"/>
        <v>110.26860049145289</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row>
    <row r="335" spans="15:51" ht="16.5" customHeight="1" x14ac:dyDescent="0.55000000000000004">
      <c r="O335" s="323"/>
      <c r="P335" s="323">
        <v>10</v>
      </c>
      <c r="Q335" s="322">
        <f t="shared" si="26"/>
        <v>107.97943499814974</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row>
    <row r="336" spans="15:51" ht="16.5" customHeight="1" x14ac:dyDescent="0.55000000000000004">
      <c r="O336" s="323"/>
      <c r="P336" s="323">
        <v>11</v>
      </c>
      <c r="Q336" s="322">
        <f t="shared" si="26"/>
        <v>105.64972397923712</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row>
    <row r="337" spans="15:51" ht="16.5" customHeight="1" thickBot="1" x14ac:dyDescent="0.6">
      <c r="O337" s="324"/>
      <c r="P337" s="324">
        <v>12</v>
      </c>
      <c r="Q337" s="322">
        <f t="shared" si="26"/>
        <v>98.44652552276662</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row>
    <row r="338" spans="15:51" ht="16.5" customHeight="1" x14ac:dyDescent="0.55000000000000004">
      <c r="O338" s="321">
        <v>2018</v>
      </c>
      <c r="P338" s="321">
        <v>1</v>
      </c>
      <c r="Q338" s="322">
        <f t="shared" ref="Q338:Q349" si="27">AS2</f>
        <v>95.773439774127695</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row>
    <row r="339" spans="15:51" ht="16.5" customHeight="1" x14ac:dyDescent="0.55000000000000004">
      <c r="O339" s="323"/>
      <c r="P339" s="323">
        <v>2</v>
      </c>
      <c r="Q339" s="322">
        <f t="shared" si="27"/>
        <v>103.04970182685297</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row>
    <row r="340" spans="15:51" ht="16.5" customHeight="1" x14ac:dyDescent="0.55000000000000004">
      <c r="O340" s="323"/>
      <c r="P340" s="323">
        <v>3</v>
      </c>
      <c r="Q340" s="322">
        <f t="shared" si="27"/>
        <v>105.54898588061414</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row>
    <row r="341" spans="15:51" ht="16.5" customHeight="1" x14ac:dyDescent="0.55000000000000004">
      <c r="O341" s="323"/>
      <c r="P341" s="323">
        <v>4</v>
      </c>
      <c r="Q341" s="322">
        <f t="shared" si="27"/>
        <v>86.498930595654755</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row>
    <row r="342" spans="15:51" ht="16.5" customHeight="1" x14ac:dyDescent="0.55000000000000004">
      <c r="O342" s="323"/>
      <c r="P342" s="323">
        <v>5</v>
      </c>
      <c r="Q342" s="322">
        <f t="shared" si="27"/>
        <v>87.400135391796894</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row>
    <row r="343" spans="15:51" ht="16.5" customHeight="1" x14ac:dyDescent="0.55000000000000004">
      <c r="O343" s="323"/>
      <c r="P343" s="323">
        <v>6</v>
      </c>
      <c r="Q343" s="322">
        <f t="shared" si="27"/>
        <v>105.20318154291445</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row>
    <row r="344" spans="15:51" ht="16.5" customHeight="1" x14ac:dyDescent="0.55000000000000004">
      <c r="O344" s="323"/>
      <c r="P344" s="323">
        <v>7</v>
      </c>
      <c r="Q344" s="322">
        <f t="shared" si="27"/>
        <v>108.00948401923397</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row>
    <row r="345" spans="15:51" ht="16.5" customHeight="1" x14ac:dyDescent="0.55000000000000004">
      <c r="O345" s="323"/>
      <c r="P345" s="323">
        <v>8</v>
      </c>
      <c r="Q345" s="322">
        <f t="shared" si="27"/>
        <v>86.192977339337489</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row>
    <row r="346" spans="15:51" ht="16.5" customHeight="1" x14ac:dyDescent="0.55000000000000004">
      <c r="O346" s="323"/>
      <c r="P346" s="323">
        <v>9</v>
      </c>
      <c r="Q346" s="322">
        <f t="shared" si="27"/>
        <v>109.99777962496609</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row>
    <row r="347" spans="15:51" ht="16.5" customHeight="1" x14ac:dyDescent="0.55000000000000004">
      <c r="O347" s="323"/>
      <c r="P347" s="323">
        <v>10</v>
      </c>
      <c r="Q347" s="322">
        <f t="shared" si="27"/>
        <v>108.46363073487798</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row>
    <row r="348" spans="15:51" ht="16.5" customHeight="1" x14ac:dyDescent="0.55000000000000004">
      <c r="O348" s="323"/>
      <c r="P348" s="323">
        <v>11</v>
      </c>
      <c r="Q348" s="322">
        <f t="shared" si="27"/>
        <v>105.7005879057067</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row>
    <row r="349" spans="15:51" ht="16.5" customHeight="1" thickBot="1" x14ac:dyDescent="0.6">
      <c r="O349" s="324"/>
      <c r="P349" s="324">
        <v>12</v>
      </c>
      <c r="Q349" s="322">
        <f t="shared" si="27"/>
        <v>98.161165363916723</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row>
    <row r="350" spans="15:51" ht="16.5" customHeight="1" x14ac:dyDescent="0.55000000000000004">
      <c r="O350" s="321">
        <v>2019</v>
      </c>
      <c r="P350" s="321">
        <v>1</v>
      </c>
      <c r="Q350" s="322">
        <f t="shared" ref="Q350:Q361" si="28">AT2</f>
        <v>95.608692908755756</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row>
    <row r="351" spans="15:51" ht="16.5" customHeight="1" x14ac:dyDescent="0.55000000000000004">
      <c r="O351" s="323"/>
      <c r="P351" s="323">
        <v>2</v>
      </c>
      <c r="Q351" s="322">
        <f t="shared" si="28"/>
        <v>102.8343436569524</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row>
    <row r="352" spans="15:51" ht="16.5" customHeight="1" x14ac:dyDescent="0.55000000000000004">
      <c r="O352" s="323"/>
      <c r="P352" s="323">
        <v>3</v>
      </c>
      <c r="Q352" s="322">
        <f t="shared" si="28"/>
        <v>105.08919632069531</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row>
    <row r="353" spans="15:51" ht="16.5" customHeight="1" x14ac:dyDescent="0.55000000000000004">
      <c r="O353" s="323"/>
      <c r="P353" s="323">
        <v>4</v>
      </c>
      <c r="Q353" s="322">
        <f t="shared" si="28"/>
        <v>86.970502400162744</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row>
    <row r="354" spans="15:51" ht="16.5" customHeight="1" x14ac:dyDescent="0.55000000000000004">
      <c r="O354" s="323"/>
      <c r="P354" s="323">
        <v>5</v>
      </c>
      <c r="Q354" s="322">
        <f t="shared" si="28"/>
        <v>87.814954991354895</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row>
    <row r="355" spans="15:51" ht="16.5" customHeight="1" x14ac:dyDescent="0.55000000000000004">
      <c r="O355" s="323"/>
      <c r="P355" s="323">
        <v>6</v>
      </c>
      <c r="Q355" s="322">
        <f t="shared" si="28"/>
        <v>104.86523645267701</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row>
    <row r="356" spans="15:51" ht="16.5" customHeight="1" x14ac:dyDescent="0.55000000000000004">
      <c r="O356" s="323"/>
      <c r="P356" s="323">
        <v>7</v>
      </c>
      <c r="Q356" s="322">
        <f t="shared" si="28"/>
        <v>109.75457859290242</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row>
    <row r="357" spans="15:51" ht="16.5" customHeight="1" x14ac:dyDescent="0.55000000000000004">
      <c r="O357" s="323"/>
      <c r="P357" s="323">
        <v>8</v>
      </c>
      <c r="Q357" s="322">
        <f t="shared" si="28"/>
        <v>85.822171592326512</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row>
    <row r="358" spans="15:51" ht="16.5" customHeight="1" x14ac:dyDescent="0.55000000000000004">
      <c r="O358" s="323"/>
      <c r="P358" s="323">
        <v>9</v>
      </c>
      <c r="Q358" s="322">
        <f t="shared" si="28"/>
        <v>109.99346690091932</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row>
    <row r="359" spans="15:51" ht="16.5" customHeight="1" x14ac:dyDescent="0.55000000000000004">
      <c r="O359" s="323"/>
      <c r="P359" s="323">
        <v>10</v>
      </c>
      <c r="Q359" s="322">
        <f t="shared" si="28"/>
        <v>107.38630487743896</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row>
    <row r="360" spans="15:51" ht="16.5" customHeight="1" x14ac:dyDescent="0.55000000000000004">
      <c r="O360" s="323"/>
      <c r="P360" s="323">
        <v>11</v>
      </c>
      <c r="Q360" s="322">
        <f t="shared" si="28"/>
        <v>105.44932863124239</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row>
    <row r="361" spans="15:51" ht="16.5" customHeight="1" thickBot="1" x14ac:dyDescent="0.6">
      <c r="O361" s="324"/>
      <c r="P361" s="324">
        <v>12</v>
      </c>
      <c r="Q361" s="322">
        <f t="shared" si="28"/>
        <v>98.411222674572301</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row>
    <row r="362" spans="15:51" ht="16.5" customHeight="1" x14ac:dyDescent="0.55000000000000004">
      <c r="O362" s="321">
        <v>2020</v>
      </c>
      <c r="P362" s="321">
        <v>1</v>
      </c>
      <c r="Q362" s="322">
        <f t="shared" ref="Q362:Q373" si="29">AU2</f>
        <v>97.397266048717952</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row>
    <row r="363" spans="15:51" ht="16.5" customHeight="1" x14ac:dyDescent="0.55000000000000004">
      <c r="O363" s="323"/>
      <c r="P363" s="323">
        <v>2</v>
      </c>
      <c r="Q363" s="322">
        <f t="shared" si="29"/>
        <v>104.01718947492073</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row>
    <row r="364" spans="15:51" ht="16.5" customHeight="1" x14ac:dyDescent="0.55000000000000004">
      <c r="O364" s="323"/>
      <c r="P364" s="323">
        <v>3</v>
      </c>
      <c r="Q364" s="322">
        <f t="shared" si="29"/>
        <v>106.96550342434472</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row>
    <row r="365" spans="15:51" ht="16.5" customHeight="1" x14ac:dyDescent="0.55000000000000004">
      <c r="O365" s="323"/>
      <c r="P365" s="323">
        <v>4</v>
      </c>
      <c r="Q365" s="322">
        <f t="shared" si="29"/>
        <v>84.853831771003428</v>
      </c>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row>
    <row r="366" spans="15:51" ht="16.5" customHeight="1" x14ac:dyDescent="0.55000000000000004">
      <c r="O366" s="323"/>
      <c r="P366" s="323">
        <v>5</v>
      </c>
      <c r="Q366" s="322">
        <f t="shared" si="29"/>
        <v>83.826732129614726</v>
      </c>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row>
    <row r="367" spans="15:51" ht="16.5" customHeight="1" x14ac:dyDescent="0.55000000000000004">
      <c r="O367" s="323"/>
      <c r="P367" s="323">
        <v>6</v>
      </c>
      <c r="Q367" s="322">
        <f t="shared" si="29"/>
        <v>102.21012973740602</v>
      </c>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row>
    <row r="368" spans="15:51" ht="16.5" customHeight="1" x14ac:dyDescent="0.55000000000000004">
      <c r="O368" s="323"/>
      <c r="P368" s="323">
        <v>7</v>
      </c>
      <c r="Q368" s="322">
        <f t="shared" si="29"/>
        <v>109.22757584111756</v>
      </c>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row>
    <row r="369" spans="15:51" ht="16.5" customHeight="1" x14ac:dyDescent="0.55000000000000004">
      <c r="O369" s="323"/>
      <c r="P369" s="323">
        <v>8</v>
      </c>
      <c r="Q369" s="322">
        <f t="shared" si="29"/>
        <v>86.150422366093451</v>
      </c>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row>
    <row r="370" spans="15:51" ht="16.5" customHeight="1" x14ac:dyDescent="0.55000000000000004">
      <c r="O370" s="323"/>
      <c r="P370" s="323">
        <v>9</v>
      </c>
      <c r="Q370" s="322">
        <f t="shared" si="29"/>
        <v>110.76930269990521</v>
      </c>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row>
    <row r="371" spans="15:51" ht="16.5" customHeight="1" x14ac:dyDescent="0.55000000000000004">
      <c r="O371" s="323"/>
      <c r="P371" s="323">
        <v>10</v>
      </c>
      <c r="Q371" s="322">
        <f t="shared" si="29"/>
        <v>108.09066711924019</v>
      </c>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row>
    <row r="372" spans="15:51" ht="16.5" customHeight="1" x14ac:dyDescent="0.55000000000000004">
      <c r="O372" s="323"/>
      <c r="P372" s="323">
        <v>11</v>
      </c>
      <c r="Q372" s="322">
        <f t="shared" si="29"/>
        <v>106.55682049230728</v>
      </c>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row>
    <row r="373" spans="15:51" ht="16.5" customHeight="1" thickBot="1" x14ac:dyDescent="0.6">
      <c r="O373" s="324"/>
      <c r="P373" s="324">
        <v>12</v>
      </c>
      <c r="Q373" s="322">
        <f t="shared" si="29"/>
        <v>99.934558895328536</v>
      </c>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row>
    <row r="374" spans="15:51" ht="16.5" customHeight="1" x14ac:dyDescent="0.55000000000000004">
      <c r="O374" s="321">
        <v>2021</v>
      </c>
      <c r="P374" s="321">
        <v>1</v>
      </c>
      <c r="Q374" s="322">
        <f t="shared" ref="Q374:Q385" si="30">AV2</f>
        <v>98.354683926934101</v>
      </c>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row>
    <row r="375" spans="15:51" ht="16.5" customHeight="1" x14ac:dyDescent="0.55000000000000004">
      <c r="O375" s="323"/>
      <c r="P375" s="323">
        <v>2</v>
      </c>
      <c r="Q375" s="322">
        <f t="shared" si="30"/>
        <v>106.21317571241755</v>
      </c>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row>
    <row r="376" spans="15:51" ht="16.5" customHeight="1" x14ac:dyDescent="0.55000000000000004">
      <c r="O376" s="323"/>
      <c r="P376" s="323">
        <v>3</v>
      </c>
      <c r="Q376" s="322">
        <f t="shared" si="30"/>
        <v>110.40110178733519</v>
      </c>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row>
    <row r="377" spans="15:51" ht="16.5" customHeight="1" x14ac:dyDescent="0.55000000000000004">
      <c r="O377" s="323"/>
      <c r="P377" s="323">
        <v>4</v>
      </c>
      <c r="Q377" s="322">
        <f t="shared" si="30"/>
        <v>87.413775463375899</v>
      </c>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row>
    <row r="378" spans="15:51" ht="16.5" customHeight="1" x14ac:dyDescent="0.55000000000000004">
      <c r="O378" s="323"/>
      <c r="P378" s="323">
        <v>5</v>
      </c>
      <c r="Q378" s="322">
        <f t="shared" si="30"/>
        <v>82.782290842223858</v>
      </c>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row>
    <row r="379" spans="15:51" ht="16.5" customHeight="1" x14ac:dyDescent="0.55000000000000004">
      <c r="O379" s="323"/>
      <c r="P379" s="323">
        <v>6</v>
      </c>
      <c r="Q379" s="322">
        <f t="shared" si="30"/>
        <v>102.37410240408296</v>
      </c>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row>
    <row r="380" spans="15:51" ht="16.5" customHeight="1" x14ac:dyDescent="0.55000000000000004">
      <c r="O380" s="323"/>
      <c r="P380" s="323">
        <v>7</v>
      </c>
      <c r="Q380" s="322">
        <f t="shared" si="30"/>
        <v>108.63265798169252</v>
      </c>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row>
    <row r="381" spans="15:51" ht="16.5" customHeight="1" x14ac:dyDescent="0.55000000000000004">
      <c r="O381" s="323"/>
      <c r="P381" s="323">
        <v>8</v>
      </c>
      <c r="Q381" s="322">
        <f t="shared" si="30"/>
        <v>84.992992029665388</v>
      </c>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row>
    <row r="382" spans="15:51" ht="16.5" customHeight="1" x14ac:dyDescent="0.55000000000000004">
      <c r="O382" s="323"/>
      <c r="P382" s="323">
        <v>9</v>
      </c>
      <c r="Q382" s="322">
        <f t="shared" si="30"/>
        <v>105.84622642595379</v>
      </c>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row>
    <row r="383" spans="15:51" ht="16.5" customHeight="1" x14ac:dyDescent="0.55000000000000004">
      <c r="O383" s="323"/>
      <c r="P383" s="323">
        <v>10</v>
      </c>
      <c r="Q383" s="322">
        <f t="shared" si="30"/>
        <v>104.93531077508125</v>
      </c>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row>
    <row r="384" spans="15:51" ht="16.5" customHeight="1" x14ac:dyDescent="0.55000000000000004">
      <c r="O384" s="323"/>
      <c r="P384" s="323">
        <v>11</v>
      </c>
      <c r="Q384" s="322">
        <f t="shared" si="30"/>
        <v>107.16423237633167</v>
      </c>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row>
    <row r="385" spans="15:51" ht="16.5" customHeight="1" thickBot="1" x14ac:dyDescent="0.6">
      <c r="O385" s="324"/>
      <c r="P385" s="324">
        <v>12</v>
      </c>
      <c r="Q385" s="322">
        <f t="shared" si="30"/>
        <v>100.88945027490588</v>
      </c>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row>
    <row r="386" spans="15:51" ht="16.5" customHeight="1" x14ac:dyDescent="0.55000000000000004">
      <c r="O386" s="321">
        <v>2022</v>
      </c>
      <c r="P386" s="321">
        <v>1</v>
      </c>
      <c r="Q386" s="322">
        <f t="shared" ref="Q386:Q397" si="31">AW2</f>
        <v>98.43458401267155</v>
      </c>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row>
    <row r="387" spans="15:51" ht="16.5" customHeight="1" x14ac:dyDescent="0.55000000000000004">
      <c r="O387" s="323"/>
      <c r="P387" s="323">
        <v>2</v>
      </c>
      <c r="Q387" s="322">
        <f t="shared" si="31"/>
        <v>107.22351723844739</v>
      </c>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row>
    <row r="388" spans="15:51" ht="16.5" customHeight="1" x14ac:dyDescent="0.55000000000000004">
      <c r="O388" s="323"/>
      <c r="P388" s="323">
        <v>3</v>
      </c>
      <c r="Q388" s="322">
        <f t="shared" si="31"/>
        <v>110.532343706486</v>
      </c>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row>
    <row r="389" spans="15:51" ht="16.5" customHeight="1" x14ac:dyDescent="0.55000000000000004">
      <c r="O389" s="323"/>
      <c r="P389" s="323">
        <v>4</v>
      </c>
      <c r="Q389" s="322">
        <f t="shared" si="31"/>
        <v>87.612982686154112</v>
      </c>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row>
    <row r="390" spans="15:51" ht="16.5" customHeight="1" x14ac:dyDescent="0.55000000000000004">
      <c r="O390" s="323"/>
      <c r="P390" s="323">
        <v>5</v>
      </c>
      <c r="Q390" s="322">
        <f t="shared" si="31"/>
        <v>81.161748817633708</v>
      </c>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row>
    <row r="391" spans="15:51" ht="16.5" customHeight="1" x14ac:dyDescent="0.55000000000000004">
      <c r="O391" s="323"/>
      <c r="P391" s="323">
        <v>6</v>
      </c>
      <c r="Q391" s="322">
        <f t="shared" si="31"/>
        <v>102.44262860413762</v>
      </c>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row>
    <row r="392" spans="15:51" ht="16.5" customHeight="1" x14ac:dyDescent="0.55000000000000004">
      <c r="O392" s="323"/>
      <c r="P392" s="323">
        <v>7</v>
      </c>
      <c r="Q392" s="322">
        <f t="shared" si="31"/>
        <v>109.03352098655506</v>
      </c>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row>
    <row r="393" spans="15:51" ht="16.5" customHeight="1" x14ac:dyDescent="0.55000000000000004">
      <c r="O393" s="323"/>
      <c r="P393" s="323">
        <v>8</v>
      </c>
      <c r="Q393" s="322">
        <f t="shared" si="31"/>
        <v>85.542651793392011</v>
      </c>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row>
    <row r="394" spans="15:51" ht="16.5" customHeight="1" x14ac:dyDescent="0.55000000000000004">
      <c r="O394" s="323"/>
      <c r="P394" s="323">
        <v>9</v>
      </c>
      <c r="Q394" s="322">
        <f t="shared" si="31"/>
        <v>105.70253924090549</v>
      </c>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row>
    <row r="395" spans="15:51" ht="16.5" customHeight="1" x14ac:dyDescent="0.55000000000000004">
      <c r="O395" s="323"/>
      <c r="P395" s="323">
        <v>10</v>
      </c>
      <c r="Q395" s="322">
        <f t="shared" si="31"/>
        <v>105.0257328373046</v>
      </c>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row>
    <row r="396" spans="15:51" ht="16.5" customHeight="1" x14ac:dyDescent="0.55000000000000004">
      <c r="O396" s="323"/>
      <c r="P396" s="323">
        <v>11</v>
      </c>
      <c r="Q396" s="322">
        <f t="shared" si="31"/>
        <v>107.16180126477663</v>
      </c>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row>
    <row r="397" spans="15:51" ht="16.5" customHeight="1" thickBot="1" x14ac:dyDescent="0.6">
      <c r="O397" s="324"/>
      <c r="P397" s="324">
        <v>12</v>
      </c>
      <c r="Q397" s="322">
        <f t="shared" si="31"/>
        <v>100.12594881153591</v>
      </c>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row>
    <row r="398" spans="15:51" ht="16.5" customHeight="1" x14ac:dyDescent="0.55000000000000004">
      <c r="O398" s="321">
        <v>2023</v>
      </c>
      <c r="P398" s="321">
        <v>1</v>
      </c>
      <c r="Q398" s="322">
        <f t="shared" ref="Q398:Q409" si="32">AX2</f>
        <v>96.069269350524195</v>
      </c>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row>
    <row r="399" spans="15:51" ht="16.5" customHeight="1" x14ac:dyDescent="0.55000000000000004">
      <c r="O399" s="323"/>
      <c r="P399" s="323">
        <v>2</v>
      </c>
      <c r="Q399" s="322">
        <f t="shared" si="32"/>
        <v>105.30042234133758</v>
      </c>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row>
    <row r="400" spans="15:51" ht="16.5" customHeight="1" x14ac:dyDescent="0.55000000000000004">
      <c r="O400" s="323"/>
      <c r="P400" s="323">
        <v>3</v>
      </c>
      <c r="Q400" s="322">
        <f t="shared" si="32"/>
        <v>114.79405759853289</v>
      </c>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row>
    <row r="401" spans="15:51" ht="16.5" customHeight="1" x14ac:dyDescent="0.55000000000000004">
      <c r="O401" s="323"/>
      <c r="P401" s="323">
        <v>4</v>
      </c>
      <c r="Q401" s="322">
        <f t="shared" si="32"/>
        <v>91.753032738919657</v>
      </c>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row>
    <row r="402" spans="15:51" ht="16.5" customHeight="1" x14ac:dyDescent="0.55000000000000004">
      <c r="O402" s="323"/>
      <c r="P402" s="323">
        <v>5</v>
      </c>
      <c r="Q402" s="322">
        <f t="shared" si="32"/>
        <v>82.125988359255061</v>
      </c>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row>
    <row r="403" spans="15:51" ht="16.5" customHeight="1" x14ac:dyDescent="0.55000000000000004">
      <c r="O403" s="323"/>
      <c r="P403" s="323">
        <v>6</v>
      </c>
      <c r="Q403" s="322">
        <f t="shared" si="32"/>
        <v>101.87438292474977</v>
      </c>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row>
    <row r="404" spans="15:51" ht="16.5" customHeight="1" x14ac:dyDescent="0.55000000000000004">
      <c r="O404" s="323"/>
      <c r="P404" s="323">
        <v>7</v>
      </c>
      <c r="Q404" s="322">
        <f t="shared" si="32"/>
        <v>108.0591951197182</v>
      </c>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row>
    <row r="405" spans="15:51" ht="16.5" customHeight="1" x14ac:dyDescent="0.55000000000000004">
      <c r="O405" s="323"/>
      <c r="P405" s="323">
        <v>8</v>
      </c>
      <c r="Q405" s="322">
        <f t="shared" si="32"/>
        <v>83.655595390458814</v>
      </c>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row>
    <row r="406" spans="15:51" ht="16.5" customHeight="1" x14ac:dyDescent="0.55000000000000004">
      <c r="O406" s="323"/>
      <c r="P406" s="323">
        <v>9</v>
      </c>
      <c r="Q406" s="322">
        <f t="shared" si="32"/>
        <v>104.69789438876079</v>
      </c>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row>
    <row r="407" spans="15:51" ht="16.5" customHeight="1" x14ac:dyDescent="0.55000000000000004">
      <c r="O407" s="323"/>
      <c r="P407" s="323">
        <v>10</v>
      </c>
      <c r="Q407" s="322">
        <f t="shared" si="32"/>
        <v>104.06033805164643</v>
      </c>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row>
    <row r="408" spans="15:51" ht="16.5" customHeight="1" x14ac:dyDescent="0.55000000000000004">
      <c r="O408" s="323"/>
      <c r="P408" s="323">
        <v>11</v>
      </c>
      <c r="Q408" s="322">
        <f t="shared" si="32"/>
        <v>107.88104263449351</v>
      </c>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row>
    <row r="409" spans="15:51" ht="16.5" customHeight="1" thickBot="1" x14ac:dyDescent="0.6">
      <c r="O409" s="324"/>
      <c r="P409" s="324">
        <v>12</v>
      </c>
      <c r="Q409" s="322">
        <f t="shared" si="32"/>
        <v>99.72878110160319</v>
      </c>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row>
    <row r="410" spans="15:51" ht="16.5" customHeight="1" x14ac:dyDescent="0.55000000000000004">
      <c r="O410" s="102">
        <v>2024</v>
      </c>
      <c r="P410" s="102">
        <v>1</v>
      </c>
      <c r="Q410" s="16">
        <f t="shared" ref="Q410:Q421" si="33">AY2</f>
        <v>0</v>
      </c>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row>
    <row r="411" spans="15:51" ht="16.5" customHeight="1" x14ac:dyDescent="0.55000000000000004">
      <c r="O411" s="103"/>
      <c r="P411" s="103">
        <v>2</v>
      </c>
      <c r="Q411" s="16">
        <f t="shared" si="33"/>
        <v>0</v>
      </c>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row>
    <row r="412" spans="15:51" ht="16.5" customHeight="1" x14ac:dyDescent="0.55000000000000004">
      <c r="O412" s="103"/>
      <c r="P412" s="103">
        <v>3</v>
      </c>
      <c r="Q412" s="16">
        <f t="shared" si="33"/>
        <v>0</v>
      </c>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row>
    <row r="413" spans="15:51" ht="16.5" customHeight="1" x14ac:dyDescent="0.55000000000000004">
      <c r="O413" s="103"/>
      <c r="P413" s="103">
        <v>4</v>
      </c>
      <c r="Q413" s="16">
        <f t="shared" si="33"/>
        <v>0</v>
      </c>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row>
    <row r="414" spans="15:51" ht="16.5" customHeight="1" x14ac:dyDescent="0.55000000000000004">
      <c r="O414" s="103"/>
      <c r="P414" s="103">
        <v>5</v>
      </c>
      <c r="Q414" s="16">
        <f t="shared" si="33"/>
        <v>0</v>
      </c>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row>
    <row r="415" spans="15:51" ht="16.5" customHeight="1" x14ac:dyDescent="0.55000000000000004">
      <c r="O415" s="103"/>
      <c r="P415" s="103">
        <v>6</v>
      </c>
      <c r="Q415" s="16">
        <f t="shared" si="33"/>
        <v>0</v>
      </c>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row>
    <row r="416" spans="15:51" ht="16.5" customHeight="1" x14ac:dyDescent="0.55000000000000004">
      <c r="O416" s="103"/>
      <c r="P416" s="103">
        <v>7</v>
      </c>
      <c r="Q416" s="16">
        <f t="shared" si="33"/>
        <v>0</v>
      </c>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row>
    <row r="417" spans="15:51" ht="16.5" customHeight="1" x14ac:dyDescent="0.55000000000000004">
      <c r="O417" s="103"/>
      <c r="P417" s="103">
        <v>8</v>
      </c>
      <c r="Q417" s="16">
        <f t="shared" si="33"/>
        <v>0</v>
      </c>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row>
    <row r="418" spans="15:51" ht="16.5" customHeight="1" x14ac:dyDescent="0.55000000000000004">
      <c r="O418" s="103"/>
      <c r="P418" s="103">
        <v>9</v>
      </c>
      <c r="Q418" s="16">
        <f t="shared" si="33"/>
        <v>0</v>
      </c>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row>
    <row r="419" spans="15:51" ht="16.5" customHeight="1" x14ac:dyDescent="0.55000000000000004">
      <c r="O419" s="103"/>
      <c r="P419" s="103">
        <v>10</v>
      </c>
      <c r="Q419" s="16">
        <f t="shared" si="33"/>
        <v>0</v>
      </c>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row>
    <row r="420" spans="15:51" ht="16.5" customHeight="1" x14ac:dyDescent="0.55000000000000004">
      <c r="O420" s="103"/>
      <c r="P420" s="103">
        <v>11</v>
      </c>
      <c r="Q420" s="16">
        <f t="shared" si="33"/>
        <v>0</v>
      </c>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row>
    <row r="421" spans="15:51" ht="16.5" customHeight="1" thickBot="1" x14ac:dyDescent="0.6">
      <c r="O421" s="105"/>
      <c r="P421" s="105">
        <v>12</v>
      </c>
      <c r="Q421" s="17">
        <f t="shared" si="33"/>
        <v>0</v>
      </c>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row>
    <row r="422" spans="15:51" ht="16.5" customHeight="1" x14ac:dyDescent="0.55000000000000004">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row>
  </sheetData>
  <phoneticPr fontId="3"/>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0B086-3CCF-4D95-BEAE-4EFDE1CD2ACD}">
  <sheetPr>
    <tabColor theme="5" tint="0.79998168889431442"/>
  </sheetPr>
  <dimension ref="A1:AY422"/>
  <sheetViews>
    <sheetView zoomScale="90" zoomScaleNormal="90" workbookViewId="0">
      <selection activeCell="N32" sqref="N32"/>
    </sheetView>
  </sheetViews>
  <sheetFormatPr defaultRowHeight="16.5" customHeight="1" x14ac:dyDescent="0.55000000000000004"/>
  <cols>
    <col min="1" max="1" width="8.6640625" style="86"/>
    <col min="2" max="13" width="5.4140625" style="10" customWidth="1"/>
    <col min="14" max="14" width="3.4140625" style="10" customWidth="1"/>
    <col min="15" max="16" width="8.6640625" style="86"/>
    <col min="17" max="17" width="8.6640625" style="10"/>
    <col min="18" max="45" width="7.33203125" style="10" customWidth="1"/>
    <col min="46" max="51" width="9.58203125" style="10" customWidth="1"/>
    <col min="52" max="16384" width="8.6640625" style="10"/>
  </cols>
  <sheetData>
    <row r="1" spans="1:51" ht="16.5" customHeight="1" thickBot="1" x14ac:dyDescent="0.6">
      <c r="B1" s="121">
        <v>1</v>
      </c>
      <c r="C1" s="122">
        <v>2</v>
      </c>
      <c r="D1" s="122">
        <v>3</v>
      </c>
      <c r="E1" s="122">
        <v>4</v>
      </c>
      <c r="F1" s="122">
        <v>5</v>
      </c>
      <c r="G1" s="122">
        <v>6</v>
      </c>
      <c r="H1" s="122">
        <v>7</v>
      </c>
      <c r="I1" s="122">
        <v>8</v>
      </c>
      <c r="J1" s="122">
        <v>9</v>
      </c>
      <c r="K1" s="122">
        <v>10</v>
      </c>
      <c r="L1" s="122">
        <v>11</v>
      </c>
      <c r="M1" s="123">
        <v>12</v>
      </c>
      <c r="Q1" s="121">
        <v>1990</v>
      </c>
      <c r="R1" s="122">
        <v>1991</v>
      </c>
      <c r="S1" s="122">
        <v>1992</v>
      </c>
      <c r="T1" s="122">
        <v>1993</v>
      </c>
      <c r="U1" s="122">
        <v>1994</v>
      </c>
      <c r="V1" s="122">
        <v>1995</v>
      </c>
      <c r="W1" s="122">
        <v>1996</v>
      </c>
      <c r="X1" s="122">
        <v>1997</v>
      </c>
      <c r="Y1" s="122">
        <v>1998</v>
      </c>
      <c r="Z1" s="122">
        <v>1999</v>
      </c>
      <c r="AA1" s="122">
        <v>2000</v>
      </c>
      <c r="AB1" s="122">
        <v>2001</v>
      </c>
      <c r="AC1" s="122">
        <v>2002</v>
      </c>
      <c r="AD1" s="122">
        <v>2003</v>
      </c>
      <c r="AE1" s="122">
        <v>2004</v>
      </c>
      <c r="AF1" s="122">
        <v>2005</v>
      </c>
      <c r="AG1" s="122">
        <v>2006</v>
      </c>
      <c r="AH1" s="122">
        <v>2007</v>
      </c>
      <c r="AI1" s="122">
        <v>2008</v>
      </c>
      <c r="AJ1" s="122">
        <v>2009</v>
      </c>
      <c r="AK1" s="122">
        <v>2010</v>
      </c>
      <c r="AL1" s="122">
        <v>2011</v>
      </c>
      <c r="AM1" s="122">
        <v>2012</v>
      </c>
      <c r="AN1" s="122">
        <v>2013</v>
      </c>
      <c r="AO1" s="122">
        <v>2014</v>
      </c>
      <c r="AP1" s="122">
        <v>2015</v>
      </c>
      <c r="AQ1" s="122">
        <v>2016</v>
      </c>
      <c r="AR1" s="122">
        <v>2017</v>
      </c>
      <c r="AS1" s="122">
        <v>2018</v>
      </c>
      <c r="AT1" s="122">
        <v>2019</v>
      </c>
      <c r="AU1" s="122">
        <v>2020</v>
      </c>
      <c r="AV1" s="122">
        <v>2021</v>
      </c>
      <c r="AW1" s="122">
        <v>2022</v>
      </c>
      <c r="AX1" s="122">
        <v>2023</v>
      </c>
      <c r="AY1" s="123">
        <v>2024</v>
      </c>
    </row>
    <row r="2" spans="1:51" ht="16.5" customHeight="1" x14ac:dyDescent="0.55000000000000004">
      <c r="A2" s="11">
        <v>1990</v>
      </c>
      <c r="B2" s="194">
        <v>90.889912713522591</v>
      </c>
      <c r="C2" s="124">
        <v>100.3306055268563</v>
      </c>
      <c r="D2" s="124">
        <v>109.61859842402141</v>
      </c>
      <c r="E2" s="124">
        <v>101.41007393928453</v>
      </c>
      <c r="F2" s="124">
        <v>95.670565136462756</v>
      </c>
      <c r="G2" s="124">
        <v>105.45972630687147</v>
      </c>
      <c r="H2" s="124">
        <v>107.10291078118593</v>
      </c>
      <c r="I2" s="124">
        <v>79.608161308709469</v>
      </c>
      <c r="J2" s="124">
        <v>104.10103035411689</v>
      </c>
      <c r="K2" s="124">
        <v>105.70892897144681</v>
      </c>
      <c r="L2" s="124">
        <v>102.77553119173845</v>
      </c>
      <c r="M2" s="87">
        <v>97.323955345783517</v>
      </c>
      <c r="O2" s="321">
        <v>1990</v>
      </c>
      <c r="P2" s="321">
        <v>1</v>
      </c>
      <c r="Q2" s="322">
        <v>90.889912713522591</v>
      </c>
      <c r="R2" s="195">
        <v>91.677577869126992</v>
      </c>
      <c r="S2" s="195">
        <v>92.642637691277642</v>
      </c>
      <c r="T2" s="195">
        <v>92.749899818523545</v>
      </c>
      <c r="U2" s="195">
        <v>92.336773362351465</v>
      </c>
      <c r="V2" s="195">
        <v>91.728987945100812</v>
      </c>
      <c r="W2" s="195">
        <v>92.140458814127143</v>
      </c>
      <c r="X2" s="195">
        <v>92.917172948584977</v>
      </c>
      <c r="Y2" s="195">
        <v>94.253191767762146</v>
      </c>
      <c r="Z2" s="195">
        <v>94.122323536202458</v>
      </c>
      <c r="AA2" s="195">
        <v>92.921959485403988</v>
      </c>
      <c r="AB2" s="195">
        <v>92.750700534005276</v>
      </c>
      <c r="AC2" s="195">
        <v>93.121153613091622</v>
      </c>
      <c r="AD2" s="195">
        <v>94.779719596917531</v>
      </c>
      <c r="AE2" s="195">
        <v>95.099266231070786</v>
      </c>
      <c r="AF2" s="195">
        <v>94.695255380288998</v>
      </c>
      <c r="AG2" s="195">
        <v>94.440985851279393</v>
      </c>
      <c r="AH2" s="195">
        <v>94.423891628641556</v>
      </c>
      <c r="AI2" s="195">
        <v>94.895073327536522</v>
      </c>
      <c r="AJ2" s="195">
        <v>93.906437209908461</v>
      </c>
      <c r="AK2" s="195">
        <v>93.684217505694065</v>
      </c>
      <c r="AL2" s="195">
        <v>94.75304205356187</v>
      </c>
      <c r="AM2" s="195">
        <v>95.032990348259005</v>
      </c>
      <c r="AN2" s="195">
        <v>95.156844587678577</v>
      </c>
      <c r="AO2" s="195">
        <v>96.149210143133644</v>
      </c>
      <c r="AP2" s="195">
        <v>96.528083891142188</v>
      </c>
      <c r="AQ2" s="195">
        <v>97.191124344803484</v>
      </c>
      <c r="AR2" s="195">
        <v>98.592792503236879</v>
      </c>
      <c r="AS2" s="195">
        <v>98.461069917199225</v>
      </c>
      <c r="AT2" s="195">
        <v>96.440828566587186</v>
      </c>
      <c r="AU2" s="195">
        <v>98.381601216896641</v>
      </c>
      <c r="AV2" s="195">
        <v>98.005577206116499</v>
      </c>
      <c r="AW2" s="195">
        <v>96.701769999811347</v>
      </c>
      <c r="AX2" s="195">
        <v>94.552528973712441</v>
      </c>
      <c r="AY2" s="196"/>
    </row>
    <row r="3" spans="1:51" ht="16.5" customHeight="1" x14ac:dyDescent="0.55000000000000004">
      <c r="A3" s="88">
        <v>1991</v>
      </c>
      <c r="B3" s="192">
        <v>91.677577869126992</v>
      </c>
      <c r="C3" s="14">
        <v>100.73926396163881</v>
      </c>
      <c r="D3" s="14">
        <v>108.41085644915603</v>
      </c>
      <c r="E3" s="14">
        <v>100.48277507595749</v>
      </c>
      <c r="F3" s="14">
        <v>95.020197676026669</v>
      </c>
      <c r="G3" s="14">
        <v>104.0501923084303</v>
      </c>
      <c r="H3" s="14">
        <v>107.80760752394326</v>
      </c>
      <c r="I3" s="14">
        <v>80.416094150901557</v>
      </c>
      <c r="J3" s="14">
        <v>103.22603107304484</v>
      </c>
      <c r="K3" s="14">
        <v>107.29863538521978</v>
      </c>
      <c r="L3" s="14">
        <v>103.16105498313338</v>
      </c>
      <c r="M3" s="85">
        <v>97.709713543420833</v>
      </c>
      <c r="O3" s="323"/>
      <c r="P3" s="323">
        <v>2</v>
      </c>
      <c r="Q3" s="322">
        <v>100.3306055268563</v>
      </c>
      <c r="R3" s="195">
        <v>100.73926396163881</v>
      </c>
      <c r="S3" s="195">
        <v>100.38191570022035</v>
      </c>
      <c r="T3" s="195">
        <v>101.40142345640076</v>
      </c>
      <c r="U3" s="195">
        <v>101.93781958728735</v>
      </c>
      <c r="V3" s="195">
        <v>103.10890802382607</v>
      </c>
      <c r="W3" s="195">
        <v>104.36302467331336</v>
      </c>
      <c r="X3" s="195">
        <v>104.91375657946624</v>
      </c>
      <c r="Y3" s="195">
        <v>105.78485537643343</v>
      </c>
      <c r="Z3" s="195">
        <v>106.46493375758425</v>
      </c>
      <c r="AA3" s="195">
        <v>107.57312867596399</v>
      </c>
      <c r="AB3" s="195">
        <v>107.7503845201565</v>
      </c>
      <c r="AC3" s="195">
        <v>108.10442545730191</v>
      </c>
      <c r="AD3" s="195">
        <v>107.54331966914799</v>
      </c>
      <c r="AE3" s="195">
        <v>106.38735078633071</v>
      </c>
      <c r="AF3" s="195">
        <v>107.45992841620831</v>
      </c>
      <c r="AG3" s="195">
        <v>107.23213579052762</v>
      </c>
      <c r="AH3" s="195">
        <v>107.04446036001954</v>
      </c>
      <c r="AI3" s="195">
        <v>106.31322627372836</v>
      </c>
      <c r="AJ3" s="195">
        <v>101.40158496633691</v>
      </c>
      <c r="AK3" s="195">
        <v>100.72860638033677</v>
      </c>
      <c r="AL3" s="195">
        <v>102.93128062450579</v>
      </c>
      <c r="AM3" s="195">
        <v>103.56400976229915</v>
      </c>
      <c r="AN3" s="195">
        <v>103.12782382501983</v>
      </c>
      <c r="AO3" s="195">
        <v>102.73845970639697</v>
      </c>
      <c r="AP3" s="195">
        <v>102.60578681226818</v>
      </c>
      <c r="AQ3" s="195">
        <v>102.11746716417649</v>
      </c>
      <c r="AR3" s="195">
        <v>106.32286299224172</v>
      </c>
      <c r="AS3" s="195">
        <v>107.09443910792517</v>
      </c>
      <c r="AT3" s="195">
        <v>104.66616129661796</v>
      </c>
      <c r="AU3" s="195">
        <v>105.49436317425634</v>
      </c>
      <c r="AV3" s="195">
        <v>104.43963692213936</v>
      </c>
      <c r="AW3" s="195">
        <v>105.57311444595369</v>
      </c>
      <c r="AX3" s="195">
        <v>104.92758051329983</v>
      </c>
      <c r="AY3" s="196"/>
    </row>
    <row r="4" spans="1:51" ht="16.5" customHeight="1" x14ac:dyDescent="0.55000000000000004">
      <c r="A4" s="88">
        <v>1992</v>
      </c>
      <c r="B4" s="192">
        <v>92.642637691277642</v>
      </c>
      <c r="C4" s="14">
        <v>100.38191570022035</v>
      </c>
      <c r="D4" s="14">
        <v>109.02963590920025</v>
      </c>
      <c r="E4" s="14">
        <v>99.936396175758432</v>
      </c>
      <c r="F4" s="14">
        <v>92.904658570355906</v>
      </c>
      <c r="G4" s="14">
        <v>103.56614596364743</v>
      </c>
      <c r="H4" s="14">
        <v>108.25297598231994</v>
      </c>
      <c r="I4" s="14">
        <v>79.992116063194004</v>
      </c>
      <c r="J4" s="14">
        <v>104.72814966532992</v>
      </c>
      <c r="K4" s="14">
        <v>107.10332488755502</v>
      </c>
      <c r="L4" s="14">
        <v>103.4901861549876</v>
      </c>
      <c r="M4" s="85">
        <v>97.971857236153397</v>
      </c>
      <c r="O4" s="323"/>
      <c r="P4" s="323">
        <v>3</v>
      </c>
      <c r="Q4" s="322">
        <v>109.61859842402141</v>
      </c>
      <c r="R4" s="195">
        <v>108.41085644915603</v>
      </c>
      <c r="S4" s="195">
        <v>109.02963590920025</v>
      </c>
      <c r="T4" s="195">
        <v>110.70122648346957</v>
      </c>
      <c r="U4" s="195">
        <v>112.96696674257014</v>
      </c>
      <c r="V4" s="195">
        <v>114.8926016853074</v>
      </c>
      <c r="W4" s="195">
        <v>115.18531737102924</v>
      </c>
      <c r="X4" s="195">
        <v>115.48487761611544</v>
      </c>
      <c r="Y4" s="195">
        <v>115.96456192653631</v>
      </c>
      <c r="Z4" s="195">
        <v>118.07375632615492</v>
      </c>
      <c r="AA4" s="195">
        <v>119.23055625179215</v>
      </c>
      <c r="AB4" s="195">
        <v>118.58316759955611</v>
      </c>
      <c r="AC4" s="195">
        <v>117.41465229017872</v>
      </c>
      <c r="AD4" s="195">
        <v>115.45112675703673</v>
      </c>
      <c r="AE4" s="195">
        <v>115.67378518717921</v>
      </c>
      <c r="AF4" s="195">
        <v>115.82680098998314</v>
      </c>
      <c r="AG4" s="195">
        <v>116.34781204764239</v>
      </c>
      <c r="AH4" s="195">
        <v>115.42840287209989</v>
      </c>
      <c r="AI4" s="195">
        <v>113.24476073163768</v>
      </c>
      <c r="AJ4" s="195">
        <v>109.11003551759555</v>
      </c>
      <c r="AK4" s="195">
        <v>109.15461711535113</v>
      </c>
      <c r="AL4" s="195">
        <v>103.65037282928616</v>
      </c>
      <c r="AM4" s="195">
        <v>103.39454895852253</v>
      </c>
      <c r="AN4" s="195">
        <v>101.85092643087268</v>
      </c>
      <c r="AO4" s="195">
        <v>100.9165411227867</v>
      </c>
      <c r="AP4" s="195">
        <v>100.81342173249089</v>
      </c>
      <c r="AQ4" s="195">
        <v>102.36632966827084</v>
      </c>
      <c r="AR4" s="195">
        <v>106.4753298178113</v>
      </c>
      <c r="AS4" s="195">
        <v>107.03190415072416</v>
      </c>
      <c r="AT4" s="195">
        <v>112.27085337696229</v>
      </c>
      <c r="AU4" s="195">
        <v>113.55775627983877</v>
      </c>
      <c r="AV4" s="195">
        <v>115.74582682496901</v>
      </c>
      <c r="AW4" s="195">
        <v>116.13882332087522</v>
      </c>
      <c r="AX4" s="195">
        <v>116.71211119621755</v>
      </c>
      <c r="AY4" s="196"/>
    </row>
    <row r="5" spans="1:51" ht="16.5" customHeight="1" x14ac:dyDescent="0.55000000000000004">
      <c r="A5" s="88">
        <v>1993</v>
      </c>
      <c r="B5" s="192">
        <v>92.749899818523545</v>
      </c>
      <c r="C5" s="14">
        <v>101.40142345640076</v>
      </c>
      <c r="D5" s="14">
        <v>110.70122648346957</v>
      </c>
      <c r="E5" s="14">
        <v>98.417208030264902</v>
      </c>
      <c r="F5" s="14">
        <v>91.242421404468175</v>
      </c>
      <c r="G5" s="14">
        <v>103.48520016037385</v>
      </c>
      <c r="H5" s="14">
        <v>108.22590982534649</v>
      </c>
      <c r="I5" s="14">
        <v>80.129774502264638</v>
      </c>
      <c r="J5" s="14">
        <v>106.35593900327527</v>
      </c>
      <c r="K5" s="14">
        <v>106.11169044877792</v>
      </c>
      <c r="L5" s="14">
        <v>103.98082992951385</v>
      </c>
      <c r="M5" s="85">
        <v>97.198476937321033</v>
      </c>
      <c r="O5" s="323"/>
      <c r="P5" s="323">
        <v>4</v>
      </c>
      <c r="Q5" s="322">
        <v>101.41007393928453</v>
      </c>
      <c r="R5" s="195">
        <v>100.48277507595749</v>
      </c>
      <c r="S5" s="195">
        <v>99.936396175758432</v>
      </c>
      <c r="T5" s="195">
        <v>98.417208030264902</v>
      </c>
      <c r="U5" s="195">
        <v>97.175874759721879</v>
      </c>
      <c r="V5" s="195">
        <v>97.564730697553699</v>
      </c>
      <c r="W5" s="195">
        <v>96.274401343773746</v>
      </c>
      <c r="X5" s="195">
        <v>95.759888604487259</v>
      </c>
      <c r="Y5" s="195">
        <v>94.681267881804828</v>
      </c>
      <c r="Z5" s="195">
        <v>93.893321304118203</v>
      </c>
      <c r="AA5" s="195">
        <v>93.568664762794924</v>
      </c>
      <c r="AB5" s="195">
        <v>93.232028782181345</v>
      </c>
      <c r="AC5" s="195">
        <v>93.136416458898864</v>
      </c>
      <c r="AD5" s="195">
        <v>91.664538988833101</v>
      </c>
      <c r="AE5" s="195">
        <v>92.310203418644164</v>
      </c>
      <c r="AF5" s="195">
        <v>92.676156840481298</v>
      </c>
      <c r="AG5" s="195">
        <v>93.418494404674888</v>
      </c>
      <c r="AH5" s="195">
        <v>94.16151274411699</v>
      </c>
      <c r="AI5" s="195">
        <v>93.297296101933412</v>
      </c>
      <c r="AJ5" s="195">
        <v>91.497361326722213</v>
      </c>
      <c r="AK5" s="195">
        <v>90.756391153008281</v>
      </c>
      <c r="AL5" s="195">
        <v>85.238553981023045</v>
      </c>
      <c r="AM5" s="195">
        <v>84.868271875455136</v>
      </c>
      <c r="AN5" s="195">
        <v>84.445476500771989</v>
      </c>
      <c r="AO5" s="195">
        <v>84.034034418047867</v>
      </c>
      <c r="AP5" s="195">
        <v>83.959568404361548</v>
      </c>
      <c r="AQ5" s="195">
        <v>83.601506120168992</v>
      </c>
      <c r="AR5" s="195">
        <v>85.671540410500327</v>
      </c>
      <c r="AS5" s="195">
        <v>86.925493643887904</v>
      </c>
      <c r="AT5" s="195">
        <v>93.269359598428011</v>
      </c>
      <c r="AU5" s="195">
        <v>89.141147603147715</v>
      </c>
      <c r="AV5" s="195">
        <v>90.576630041899605</v>
      </c>
      <c r="AW5" s="195">
        <v>90.196218743912084</v>
      </c>
      <c r="AX5" s="195">
        <v>90.836354235306047</v>
      </c>
      <c r="AY5" s="196"/>
    </row>
    <row r="6" spans="1:51" ht="16.5" customHeight="1" x14ac:dyDescent="0.55000000000000004">
      <c r="A6" s="88">
        <v>1994</v>
      </c>
      <c r="B6" s="192">
        <v>92.336773362351465</v>
      </c>
      <c r="C6" s="14">
        <v>101.93781958728735</v>
      </c>
      <c r="D6" s="14">
        <v>112.96696674257014</v>
      </c>
      <c r="E6" s="14">
        <v>97.175874759721879</v>
      </c>
      <c r="F6" s="14">
        <v>89.220819301572718</v>
      </c>
      <c r="G6" s="14">
        <v>103.94865459314801</v>
      </c>
      <c r="H6" s="14">
        <v>106.94426047692544</v>
      </c>
      <c r="I6" s="14">
        <v>80.452058112287531</v>
      </c>
      <c r="J6" s="14">
        <v>106.72370182319072</v>
      </c>
      <c r="K6" s="14">
        <v>105.60309010776932</v>
      </c>
      <c r="L6" s="14">
        <v>105.44862684318764</v>
      </c>
      <c r="M6" s="85">
        <v>97.241354289987825</v>
      </c>
      <c r="O6" s="323"/>
      <c r="P6" s="323">
        <v>5</v>
      </c>
      <c r="Q6" s="322">
        <v>95.670565136462756</v>
      </c>
      <c r="R6" s="195">
        <v>95.020197676026669</v>
      </c>
      <c r="S6" s="195">
        <v>92.904658570355906</v>
      </c>
      <c r="T6" s="195">
        <v>91.242421404468175</v>
      </c>
      <c r="U6" s="195">
        <v>89.220819301572718</v>
      </c>
      <c r="V6" s="195">
        <v>89.208288248965204</v>
      </c>
      <c r="W6" s="195">
        <v>89.453881128030005</v>
      </c>
      <c r="X6" s="195">
        <v>90.244143938751151</v>
      </c>
      <c r="Y6" s="195">
        <v>88.868323817204583</v>
      </c>
      <c r="Z6" s="195">
        <v>87.986444367603625</v>
      </c>
      <c r="AA6" s="195">
        <v>87.971133216560517</v>
      </c>
      <c r="AB6" s="195">
        <v>88.085165768258662</v>
      </c>
      <c r="AC6" s="195">
        <v>89.52388098705562</v>
      </c>
      <c r="AD6" s="195">
        <v>89.949003035874341</v>
      </c>
      <c r="AE6" s="195">
        <v>89.377393701629202</v>
      </c>
      <c r="AF6" s="195">
        <v>88.099619457090967</v>
      </c>
      <c r="AG6" s="195">
        <v>88.12569787185258</v>
      </c>
      <c r="AH6" s="195">
        <v>88.700666552610102</v>
      </c>
      <c r="AI6" s="195">
        <v>88.694487855513998</v>
      </c>
      <c r="AJ6" s="195">
        <v>88.915580177129883</v>
      </c>
      <c r="AK6" s="195">
        <v>87.693392289787766</v>
      </c>
      <c r="AL6" s="195">
        <v>85.428656324544207</v>
      </c>
      <c r="AM6" s="195">
        <v>86.262217318193379</v>
      </c>
      <c r="AN6" s="195">
        <v>86.951419551234764</v>
      </c>
      <c r="AO6" s="195">
        <v>88.086704714229526</v>
      </c>
      <c r="AP6" s="195">
        <v>87.332575954825771</v>
      </c>
      <c r="AQ6" s="195">
        <v>87.037346978798638</v>
      </c>
      <c r="AR6" s="195">
        <v>86.41879779131348</v>
      </c>
      <c r="AS6" s="195">
        <v>86.910553507435381</v>
      </c>
      <c r="AT6" s="195">
        <v>89.573179902555395</v>
      </c>
      <c r="AU6" s="195">
        <v>83.213859858918838</v>
      </c>
      <c r="AV6" s="195">
        <v>81.375892553722977</v>
      </c>
      <c r="AW6" s="195">
        <v>77.878301841467319</v>
      </c>
      <c r="AX6" s="195">
        <v>78.003861068030631</v>
      </c>
      <c r="AY6" s="196"/>
    </row>
    <row r="7" spans="1:51" ht="16.5" customHeight="1" x14ac:dyDescent="0.55000000000000004">
      <c r="A7" s="88">
        <v>1995</v>
      </c>
      <c r="B7" s="192">
        <v>91.728987945100812</v>
      </c>
      <c r="C7" s="14">
        <v>103.10890802382607</v>
      </c>
      <c r="D7" s="14">
        <v>114.8926016853074</v>
      </c>
      <c r="E7" s="14">
        <v>97.564730697553699</v>
      </c>
      <c r="F7" s="14">
        <v>89.208288248965204</v>
      </c>
      <c r="G7" s="14">
        <v>103.80632371355547</v>
      </c>
      <c r="H7" s="14">
        <v>105.81419343198399</v>
      </c>
      <c r="I7" s="14">
        <v>80.408658055339089</v>
      </c>
      <c r="J7" s="14">
        <v>105.66228818802398</v>
      </c>
      <c r="K7" s="14">
        <v>104.5372923336938</v>
      </c>
      <c r="L7" s="14">
        <v>106.20558608403201</v>
      </c>
      <c r="M7" s="85">
        <v>97.062141592618232</v>
      </c>
      <c r="O7" s="323"/>
      <c r="P7" s="323">
        <v>6</v>
      </c>
      <c r="Q7" s="322">
        <v>105.45972630687147</v>
      </c>
      <c r="R7" s="195">
        <v>104.0501923084303</v>
      </c>
      <c r="S7" s="195">
        <v>103.56614596364743</v>
      </c>
      <c r="T7" s="195">
        <v>103.48520016037385</v>
      </c>
      <c r="U7" s="195">
        <v>103.94865459314801</v>
      </c>
      <c r="V7" s="195">
        <v>103.80632371355547</v>
      </c>
      <c r="W7" s="195">
        <v>102.48264647056403</v>
      </c>
      <c r="X7" s="195">
        <v>102.35196046268028</v>
      </c>
      <c r="Y7" s="195">
        <v>102.59385186424764</v>
      </c>
      <c r="Z7" s="195">
        <v>103.64953604102074</v>
      </c>
      <c r="AA7" s="195">
        <v>104.31047710044622</v>
      </c>
      <c r="AB7" s="195">
        <v>104.86707946597927</v>
      </c>
      <c r="AC7" s="195">
        <v>103.30216679160894</v>
      </c>
      <c r="AD7" s="195">
        <v>102.90934105257178</v>
      </c>
      <c r="AE7" s="195">
        <v>104.3826381979148</v>
      </c>
      <c r="AF7" s="195">
        <v>104.0484947355161</v>
      </c>
      <c r="AG7" s="195">
        <v>104.00048715357494</v>
      </c>
      <c r="AH7" s="195">
        <v>103.87532115215738</v>
      </c>
      <c r="AI7" s="195">
        <v>102.91303282354707</v>
      </c>
      <c r="AJ7" s="195">
        <v>104.11269991054739</v>
      </c>
      <c r="AK7" s="195">
        <v>104.91793069318355</v>
      </c>
      <c r="AL7" s="195">
        <v>105.96303666903219</v>
      </c>
      <c r="AM7" s="195">
        <v>105.81550546053909</v>
      </c>
      <c r="AN7" s="195">
        <v>105.21423010677418</v>
      </c>
      <c r="AO7" s="195">
        <v>105.31247329563365</v>
      </c>
      <c r="AP7" s="195">
        <v>105.71974298598627</v>
      </c>
      <c r="AQ7" s="195">
        <v>106.32387238869397</v>
      </c>
      <c r="AR7" s="195">
        <v>105.27147323894241</v>
      </c>
      <c r="AS7" s="195">
        <v>105.07715884622105</v>
      </c>
      <c r="AT7" s="195">
        <v>103.63127034825726</v>
      </c>
      <c r="AU7" s="195">
        <v>99.102879433133324</v>
      </c>
      <c r="AV7" s="195">
        <v>101.18989351046123</v>
      </c>
      <c r="AW7" s="195">
        <v>101.09334228265168</v>
      </c>
      <c r="AX7" s="195">
        <v>100.76430804047484</v>
      </c>
      <c r="AY7" s="196"/>
    </row>
    <row r="8" spans="1:51" ht="16.5" customHeight="1" x14ac:dyDescent="0.55000000000000004">
      <c r="A8" s="88">
        <v>1996</v>
      </c>
      <c r="B8" s="192">
        <v>92.140458814127143</v>
      </c>
      <c r="C8" s="14">
        <v>104.36302467331336</v>
      </c>
      <c r="D8" s="14">
        <v>115.18531737102924</v>
      </c>
      <c r="E8" s="14">
        <v>96.274401343773746</v>
      </c>
      <c r="F8" s="14">
        <v>89.453881128030005</v>
      </c>
      <c r="G8" s="14">
        <v>102.48264647056403</v>
      </c>
      <c r="H8" s="14">
        <v>106.4877223816714</v>
      </c>
      <c r="I8" s="14">
        <v>80.25549811473914</v>
      </c>
      <c r="J8" s="14">
        <v>105.22706217802578</v>
      </c>
      <c r="K8" s="14">
        <v>105.3097733000014</v>
      </c>
      <c r="L8" s="14">
        <v>106.20008607242524</v>
      </c>
      <c r="M8" s="85">
        <v>96.620128152299614</v>
      </c>
      <c r="O8" s="323"/>
      <c r="P8" s="323">
        <v>7</v>
      </c>
      <c r="Q8" s="322">
        <v>107.10291078118593</v>
      </c>
      <c r="R8" s="195">
        <v>107.80760752394326</v>
      </c>
      <c r="S8" s="195">
        <v>108.25297598231994</v>
      </c>
      <c r="T8" s="195">
        <v>108.22590982534649</v>
      </c>
      <c r="U8" s="195">
        <v>106.94426047692544</v>
      </c>
      <c r="V8" s="195">
        <v>105.81419343198399</v>
      </c>
      <c r="W8" s="195">
        <v>106.4877223816714</v>
      </c>
      <c r="X8" s="195">
        <v>107.73620536824581</v>
      </c>
      <c r="Y8" s="195">
        <v>108.30374132646678</v>
      </c>
      <c r="Z8" s="195">
        <v>107.4456405105223</v>
      </c>
      <c r="AA8" s="195">
        <v>106.68198958304326</v>
      </c>
      <c r="AB8" s="195">
        <v>107.15915940291973</v>
      </c>
      <c r="AC8" s="195">
        <v>107.40878240752851</v>
      </c>
      <c r="AD8" s="195">
        <v>108.07742913835226</v>
      </c>
      <c r="AE8" s="195">
        <v>107.66293997065178</v>
      </c>
      <c r="AF8" s="195">
        <v>106.29823391232489</v>
      </c>
      <c r="AG8" s="195">
        <v>104.86952423671872</v>
      </c>
      <c r="AH8" s="195">
        <v>102.92973062517412</v>
      </c>
      <c r="AI8" s="195">
        <v>103.62088557290402</v>
      </c>
      <c r="AJ8" s="195">
        <v>105.0965753433573</v>
      </c>
      <c r="AK8" s="195">
        <v>104.9213864928918</v>
      </c>
      <c r="AL8" s="195">
        <v>106.00667291791612</v>
      </c>
      <c r="AM8" s="195">
        <v>106.84766559485571</v>
      </c>
      <c r="AN8" s="195">
        <v>108.28463514108147</v>
      </c>
      <c r="AO8" s="195">
        <v>109.95006323299896</v>
      </c>
      <c r="AP8" s="195">
        <v>112.47671899919492</v>
      </c>
      <c r="AQ8" s="195">
        <v>111.97037112577257</v>
      </c>
      <c r="AR8" s="195">
        <v>109.4598655894428</v>
      </c>
      <c r="AS8" s="195">
        <v>108.61506463721248</v>
      </c>
      <c r="AT8" s="195">
        <v>107.9997094315527</v>
      </c>
      <c r="AU8" s="195">
        <v>106.95848830456096</v>
      </c>
      <c r="AV8" s="195">
        <v>107.25642013309549</v>
      </c>
      <c r="AW8" s="195">
        <v>107.00340078469392</v>
      </c>
      <c r="AX8" s="195">
        <v>106.26005417971055</v>
      </c>
      <c r="AY8" s="196"/>
    </row>
    <row r="9" spans="1:51" ht="16.5" customHeight="1" x14ac:dyDescent="0.55000000000000004">
      <c r="A9" s="88">
        <v>1997</v>
      </c>
      <c r="B9" s="192">
        <v>92.917172948584977</v>
      </c>
      <c r="C9" s="14">
        <v>104.91375657946624</v>
      </c>
      <c r="D9" s="14">
        <v>115.48487761611544</v>
      </c>
      <c r="E9" s="14">
        <v>95.759888604487259</v>
      </c>
      <c r="F9" s="14">
        <v>90.244143938751151</v>
      </c>
      <c r="G9" s="14">
        <v>102.35196046268028</v>
      </c>
      <c r="H9" s="14">
        <v>107.73620536824581</v>
      </c>
      <c r="I9" s="14">
        <v>78.723674048882842</v>
      </c>
      <c r="J9" s="14">
        <v>105.00473058566529</v>
      </c>
      <c r="K9" s="14">
        <v>105.33518019712389</v>
      </c>
      <c r="L9" s="14">
        <v>105.11053997674952</v>
      </c>
      <c r="M9" s="85">
        <v>96.417869673247282</v>
      </c>
      <c r="O9" s="323"/>
      <c r="P9" s="323">
        <v>8</v>
      </c>
      <c r="Q9" s="322">
        <v>79.608161308709469</v>
      </c>
      <c r="R9" s="195">
        <v>80.416094150901557</v>
      </c>
      <c r="S9" s="195">
        <v>79.992116063194004</v>
      </c>
      <c r="T9" s="195">
        <v>80.129774502264638</v>
      </c>
      <c r="U9" s="195">
        <v>80.452058112287531</v>
      </c>
      <c r="V9" s="195">
        <v>80.408658055339089</v>
      </c>
      <c r="W9" s="195">
        <v>80.25549811473914</v>
      </c>
      <c r="X9" s="195">
        <v>78.723674048882842</v>
      </c>
      <c r="Y9" s="195">
        <v>77.196900125444117</v>
      </c>
      <c r="Z9" s="195">
        <v>76.707780555664854</v>
      </c>
      <c r="AA9" s="195">
        <v>77.328985811723442</v>
      </c>
      <c r="AB9" s="195">
        <v>78.412635086998208</v>
      </c>
      <c r="AC9" s="195">
        <v>78.698060153178488</v>
      </c>
      <c r="AD9" s="195">
        <v>78.790810580946811</v>
      </c>
      <c r="AE9" s="195">
        <v>79.601020119191915</v>
      </c>
      <c r="AF9" s="195">
        <v>80.288194853772211</v>
      </c>
      <c r="AG9" s="195">
        <v>81.450910460612178</v>
      </c>
      <c r="AH9" s="195">
        <v>82.440445851960362</v>
      </c>
      <c r="AI9" s="195">
        <v>82.371823730593647</v>
      </c>
      <c r="AJ9" s="195">
        <v>82.600011959435179</v>
      </c>
      <c r="AK9" s="195">
        <v>82.912134277635033</v>
      </c>
      <c r="AL9" s="195">
        <v>85.824126903747029</v>
      </c>
      <c r="AM9" s="195">
        <v>87.116736701344351</v>
      </c>
      <c r="AN9" s="195">
        <v>87.68138559427878</v>
      </c>
      <c r="AO9" s="195">
        <v>87.313906077587703</v>
      </c>
      <c r="AP9" s="195">
        <v>86.155263414357776</v>
      </c>
      <c r="AQ9" s="195">
        <v>86.687061886669269</v>
      </c>
      <c r="AR9" s="195">
        <v>86.203231128570522</v>
      </c>
      <c r="AS9" s="195">
        <v>86.425073456321655</v>
      </c>
      <c r="AT9" s="195">
        <v>83.934081049097657</v>
      </c>
      <c r="AU9" s="195">
        <v>83.357369137452949</v>
      </c>
      <c r="AV9" s="195">
        <v>82.49735530236849</v>
      </c>
      <c r="AW9" s="195">
        <v>83.872747285821788</v>
      </c>
      <c r="AX9" s="195">
        <v>84.130432923775956</v>
      </c>
      <c r="AY9" s="196"/>
    </row>
    <row r="10" spans="1:51" ht="16.5" customHeight="1" x14ac:dyDescent="0.55000000000000004">
      <c r="A10" s="88">
        <v>1998</v>
      </c>
      <c r="B10" s="192">
        <v>94.253191767762146</v>
      </c>
      <c r="C10" s="14">
        <v>105.78485537643343</v>
      </c>
      <c r="D10" s="14">
        <v>115.96456192653631</v>
      </c>
      <c r="E10" s="14">
        <v>94.681267881804828</v>
      </c>
      <c r="F10" s="14">
        <v>88.868323817204583</v>
      </c>
      <c r="G10" s="14">
        <v>102.59385186424764</v>
      </c>
      <c r="H10" s="14">
        <v>108.30374132646678</v>
      </c>
      <c r="I10" s="14">
        <v>77.196900125444117</v>
      </c>
      <c r="J10" s="14">
        <v>105.71167701909944</v>
      </c>
      <c r="K10" s="14">
        <v>105.3372196770565</v>
      </c>
      <c r="L10" s="14">
        <v>105.14895329074017</v>
      </c>
      <c r="M10" s="85">
        <v>96.155455927203974</v>
      </c>
      <c r="O10" s="323"/>
      <c r="P10" s="323">
        <v>9</v>
      </c>
      <c r="Q10" s="322">
        <v>104.10103035411689</v>
      </c>
      <c r="R10" s="195">
        <v>103.22603107304484</v>
      </c>
      <c r="S10" s="195">
        <v>104.72814966532992</v>
      </c>
      <c r="T10" s="195">
        <v>106.35593900327527</v>
      </c>
      <c r="U10" s="195">
        <v>106.72370182319072</v>
      </c>
      <c r="V10" s="195">
        <v>105.66228818802398</v>
      </c>
      <c r="W10" s="195">
        <v>105.22706217802578</v>
      </c>
      <c r="X10" s="195">
        <v>105.00473058566529</v>
      </c>
      <c r="Y10" s="195">
        <v>105.71167701909944</v>
      </c>
      <c r="Z10" s="195">
        <v>107.28986686292254</v>
      </c>
      <c r="AA10" s="195">
        <v>105.94244651030782</v>
      </c>
      <c r="AB10" s="195">
        <v>104.94627472994702</v>
      </c>
      <c r="AC10" s="195">
        <v>104.55260335015645</v>
      </c>
      <c r="AD10" s="195">
        <v>105.33452477231795</v>
      </c>
      <c r="AE10" s="195">
        <v>105.74280899330877</v>
      </c>
      <c r="AF10" s="195">
        <v>106.33666866423229</v>
      </c>
      <c r="AG10" s="195">
        <v>105.92696688915133</v>
      </c>
      <c r="AH10" s="195">
        <v>104.63745905094197</v>
      </c>
      <c r="AI10" s="195">
        <v>107.19044921947773</v>
      </c>
      <c r="AJ10" s="195">
        <v>109.91936873742608</v>
      </c>
      <c r="AK10" s="195">
        <v>111.27418299137348</v>
      </c>
      <c r="AL10" s="195">
        <v>113.27280068028645</v>
      </c>
      <c r="AM10" s="195">
        <v>111.50902070032278</v>
      </c>
      <c r="AN10" s="195">
        <v>111.44175564029159</v>
      </c>
      <c r="AO10" s="195">
        <v>112.20498075865936</v>
      </c>
      <c r="AP10" s="195">
        <v>112.82427711004853</v>
      </c>
      <c r="AQ10" s="195">
        <v>111.61708063735111</v>
      </c>
      <c r="AR10" s="195">
        <v>109.35440942498944</v>
      </c>
      <c r="AS10" s="195">
        <v>107.19678159134233</v>
      </c>
      <c r="AT10" s="195">
        <v>104.58592488258574</v>
      </c>
      <c r="AU10" s="195">
        <v>108.63037552327303</v>
      </c>
      <c r="AV10" s="195">
        <v>103.38520942395012</v>
      </c>
      <c r="AW10" s="195">
        <v>104.16543306992844</v>
      </c>
      <c r="AX10" s="195">
        <v>104.64566786591061</v>
      </c>
      <c r="AY10" s="196"/>
    </row>
    <row r="11" spans="1:51" ht="16.5" customHeight="1" x14ac:dyDescent="0.55000000000000004">
      <c r="A11" s="88">
        <v>1999</v>
      </c>
      <c r="B11" s="192">
        <v>94.122323536202458</v>
      </c>
      <c r="C11" s="14">
        <v>106.46493375758425</v>
      </c>
      <c r="D11" s="14">
        <v>118.07375632615492</v>
      </c>
      <c r="E11" s="14">
        <v>93.893321304118203</v>
      </c>
      <c r="F11" s="14">
        <v>87.986444367603625</v>
      </c>
      <c r="G11" s="14">
        <v>103.64953604102074</v>
      </c>
      <c r="H11" s="14">
        <v>107.4456405105223</v>
      </c>
      <c r="I11" s="14">
        <v>76.707780555664854</v>
      </c>
      <c r="J11" s="14">
        <v>107.28986686292254</v>
      </c>
      <c r="K11" s="14">
        <v>104.48500154566656</v>
      </c>
      <c r="L11" s="14">
        <v>104.85753620354538</v>
      </c>
      <c r="M11" s="85">
        <v>95.023858988994377</v>
      </c>
      <c r="O11" s="323"/>
      <c r="P11" s="323">
        <v>10</v>
      </c>
      <c r="Q11" s="322">
        <v>105.70892897144681</v>
      </c>
      <c r="R11" s="195">
        <v>107.29863538521978</v>
      </c>
      <c r="S11" s="195">
        <v>107.10332488755502</v>
      </c>
      <c r="T11" s="195">
        <v>106.11169044877792</v>
      </c>
      <c r="U11" s="195">
        <v>105.60309010776932</v>
      </c>
      <c r="V11" s="195">
        <v>104.5372923336938</v>
      </c>
      <c r="W11" s="195">
        <v>105.3097733000014</v>
      </c>
      <c r="X11" s="195">
        <v>105.33518019712389</v>
      </c>
      <c r="Y11" s="195">
        <v>105.3372196770565</v>
      </c>
      <c r="Z11" s="195">
        <v>104.48500154566656</v>
      </c>
      <c r="AA11" s="195">
        <v>104.63221228997568</v>
      </c>
      <c r="AB11" s="195">
        <v>105.43503464344334</v>
      </c>
      <c r="AC11" s="195">
        <v>106.06604658081928</v>
      </c>
      <c r="AD11" s="195">
        <v>107.33406708830088</v>
      </c>
      <c r="AE11" s="195">
        <v>106.26929713226821</v>
      </c>
      <c r="AF11" s="195">
        <v>105.27897578142613</v>
      </c>
      <c r="AG11" s="195">
        <v>104.1775317731416</v>
      </c>
      <c r="AH11" s="195">
        <v>105.22002025765939</v>
      </c>
      <c r="AI11" s="195">
        <v>107.38969264469398</v>
      </c>
      <c r="AJ11" s="195">
        <v>108.64402819946197</v>
      </c>
      <c r="AK11" s="195">
        <v>107.67179732122325</v>
      </c>
      <c r="AL11" s="195">
        <v>108.90398514496327</v>
      </c>
      <c r="AM11" s="195">
        <v>108.67491306196487</v>
      </c>
      <c r="AN11" s="195">
        <v>110.10709674982995</v>
      </c>
      <c r="AO11" s="195">
        <v>109.96440263377892</v>
      </c>
      <c r="AP11" s="195">
        <v>109.3070179661659</v>
      </c>
      <c r="AQ11" s="195">
        <v>106.94189069877352</v>
      </c>
      <c r="AR11" s="195">
        <v>105.15251240539483</v>
      </c>
      <c r="AS11" s="195">
        <v>106.4665818636675</v>
      </c>
      <c r="AT11" s="195">
        <v>103.86133407788459</v>
      </c>
      <c r="AU11" s="195">
        <v>107.47363778893289</v>
      </c>
      <c r="AV11" s="195">
        <v>104.12110444914038</v>
      </c>
      <c r="AW11" s="195">
        <v>103.81670503243178</v>
      </c>
      <c r="AX11" s="195">
        <v>104.01425855143258</v>
      </c>
      <c r="AY11" s="196"/>
    </row>
    <row r="12" spans="1:51" ht="16.5" customHeight="1" x14ac:dyDescent="0.55000000000000004">
      <c r="A12" s="88">
        <v>2000</v>
      </c>
      <c r="B12" s="192">
        <v>92.921959485403988</v>
      </c>
      <c r="C12" s="14">
        <v>107.57312867596399</v>
      </c>
      <c r="D12" s="14">
        <v>119.23055625179215</v>
      </c>
      <c r="E12" s="14">
        <v>93.568664762794924</v>
      </c>
      <c r="F12" s="14">
        <v>87.971133216560517</v>
      </c>
      <c r="G12" s="14">
        <v>104.31047710044622</v>
      </c>
      <c r="H12" s="14">
        <v>106.68198958304326</v>
      </c>
      <c r="I12" s="14">
        <v>77.328985811723442</v>
      </c>
      <c r="J12" s="14">
        <v>105.94244651030782</v>
      </c>
      <c r="K12" s="14">
        <v>104.63221228997568</v>
      </c>
      <c r="L12" s="14">
        <v>104.77140537385081</v>
      </c>
      <c r="M12" s="85">
        <v>95.06704093813731</v>
      </c>
      <c r="O12" s="323"/>
      <c r="P12" s="323">
        <v>11</v>
      </c>
      <c r="Q12" s="322">
        <v>102.77553119173845</v>
      </c>
      <c r="R12" s="195">
        <v>103.16105498313338</v>
      </c>
      <c r="S12" s="195">
        <v>103.4901861549876</v>
      </c>
      <c r="T12" s="195">
        <v>103.98082992951385</v>
      </c>
      <c r="U12" s="195">
        <v>105.44862684318764</v>
      </c>
      <c r="V12" s="195">
        <v>106.20558608403201</v>
      </c>
      <c r="W12" s="195">
        <v>106.20008607242524</v>
      </c>
      <c r="X12" s="195">
        <v>105.11053997674952</v>
      </c>
      <c r="Y12" s="195">
        <v>105.14895329074017</v>
      </c>
      <c r="Z12" s="195">
        <v>104.85753620354538</v>
      </c>
      <c r="AA12" s="195">
        <v>104.77140537385081</v>
      </c>
      <c r="AB12" s="195">
        <v>104.09721772613041</v>
      </c>
      <c r="AC12" s="195">
        <v>104.11635584067696</v>
      </c>
      <c r="AD12" s="195">
        <v>103.63805609208701</v>
      </c>
      <c r="AE12" s="195">
        <v>103.38884289386078</v>
      </c>
      <c r="AF12" s="195">
        <v>104.70908259509865</v>
      </c>
      <c r="AG12" s="195">
        <v>105.25814398333742</v>
      </c>
      <c r="AH12" s="195">
        <v>105.6375404321446</v>
      </c>
      <c r="AI12" s="195">
        <v>105.53180575777927</v>
      </c>
      <c r="AJ12" s="195">
        <v>107.78757761655436</v>
      </c>
      <c r="AK12" s="195">
        <v>108.22382165599119</v>
      </c>
      <c r="AL12" s="195">
        <v>108.77942166356947</v>
      </c>
      <c r="AM12" s="195">
        <v>107.75450461708137</v>
      </c>
      <c r="AN12" s="195">
        <v>107.11606567211265</v>
      </c>
      <c r="AO12" s="195">
        <v>105.18502374802634</v>
      </c>
      <c r="AP12" s="195">
        <v>104.19626627179409</v>
      </c>
      <c r="AQ12" s="195">
        <v>104.83242721660589</v>
      </c>
      <c r="AR12" s="195">
        <v>103.00918139036914</v>
      </c>
      <c r="AS12" s="195">
        <v>102.81507853303438</v>
      </c>
      <c r="AT12" s="195">
        <v>103.14660033419507</v>
      </c>
      <c r="AU12" s="195">
        <v>105.7759170376373</v>
      </c>
      <c r="AV12" s="195">
        <v>109.0959737202723</v>
      </c>
      <c r="AW12" s="195">
        <v>111.27042589579723</v>
      </c>
      <c r="AX12" s="195">
        <v>112.64621846157421</v>
      </c>
      <c r="AY12" s="196"/>
    </row>
    <row r="13" spans="1:51" ht="16.5" customHeight="1" thickBot="1" x14ac:dyDescent="0.6">
      <c r="A13" s="88">
        <v>2001</v>
      </c>
      <c r="B13" s="192">
        <v>92.750700534005276</v>
      </c>
      <c r="C13" s="14">
        <v>107.7503845201565</v>
      </c>
      <c r="D13" s="14">
        <v>118.58316759955611</v>
      </c>
      <c r="E13" s="14">
        <v>93.232028782181345</v>
      </c>
      <c r="F13" s="14">
        <v>88.085165768258662</v>
      </c>
      <c r="G13" s="14">
        <v>104.86707946597927</v>
      </c>
      <c r="H13" s="14">
        <v>107.15915940291973</v>
      </c>
      <c r="I13" s="14">
        <v>78.412635086998208</v>
      </c>
      <c r="J13" s="14">
        <v>104.94627472994702</v>
      </c>
      <c r="K13" s="14">
        <v>105.43503464344334</v>
      </c>
      <c r="L13" s="14">
        <v>104.09721772613041</v>
      </c>
      <c r="M13" s="85">
        <v>94.681151740423743</v>
      </c>
      <c r="O13" s="324"/>
      <c r="P13" s="324">
        <v>12</v>
      </c>
      <c r="Q13" s="325">
        <v>97.323955345783517</v>
      </c>
      <c r="R13" s="197">
        <v>97.709713543420833</v>
      </c>
      <c r="S13" s="197">
        <v>97.971857236153397</v>
      </c>
      <c r="T13" s="197">
        <v>97.198476937321033</v>
      </c>
      <c r="U13" s="197">
        <v>97.241354289987825</v>
      </c>
      <c r="V13" s="197">
        <v>97.062141592618232</v>
      </c>
      <c r="W13" s="197">
        <v>96.620128152299614</v>
      </c>
      <c r="X13" s="197">
        <v>96.417869673247282</v>
      </c>
      <c r="Y13" s="197">
        <v>96.155455927203974</v>
      </c>
      <c r="Z13" s="197">
        <v>95.023858988994377</v>
      </c>
      <c r="AA13" s="197">
        <v>95.06704093813731</v>
      </c>
      <c r="AB13" s="197">
        <v>94.681151740423743</v>
      </c>
      <c r="AC13" s="197">
        <v>94.555456069504459</v>
      </c>
      <c r="AD13" s="197">
        <v>94.52806322761343</v>
      </c>
      <c r="AE13" s="197">
        <v>94.104453367949588</v>
      </c>
      <c r="AF13" s="197">
        <v>94.282588373576957</v>
      </c>
      <c r="AG13" s="197">
        <v>94.751309537487003</v>
      </c>
      <c r="AH13" s="197">
        <v>95.500548472473923</v>
      </c>
      <c r="AI13" s="197">
        <v>94.53746596065443</v>
      </c>
      <c r="AJ13" s="197">
        <v>97.008739035524599</v>
      </c>
      <c r="AK13" s="197">
        <v>98.06152212352373</v>
      </c>
      <c r="AL13" s="197">
        <v>99.248050207564418</v>
      </c>
      <c r="AM13" s="197">
        <v>99.159615601162585</v>
      </c>
      <c r="AN13" s="197">
        <v>98.622340200053486</v>
      </c>
      <c r="AO13" s="197">
        <v>98.144200148720273</v>
      </c>
      <c r="AP13" s="197">
        <v>98.081276457364012</v>
      </c>
      <c r="AQ13" s="197">
        <v>99.313521769915297</v>
      </c>
      <c r="AR13" s="197">
        <v>98.068003307186885</v>
      </c>
      <c r="AS13" s="197">
        <v>96.980800745028617</v>
      </c>
      <c r="AT13" s="197">
        <v>96.620697135276075</v>
      </c>
      <c r="AU13" s="197">
        <v>98.912604641951319</v>
      </c>
      <c r="AV13" s="197">
        <v>102.31047991186458</v>
      </c>
      <c r="AW13" s="197">
        <v>102.28971729665527</v>
      </c>
      <c r="AX13" s="197">
        <v>102.50662399055459</v>
      </c>
      <c r="AY13" s="198"/>
    </row>
    <row r="14" spans="1:51" ht="16.5" customHeight="1" x14ac:dyDescent="0.55000000000000004">
      <c r="A14" s="88">
        <v>2002</v>
      </c>
      <c r="B14" s="192">
        <v>93.121153613091622</v>
      </c>
      <c r="C14" s="14">
        <v>108.10442545730191</v>
      </c>
      <c r="D14" s="14">
        <v>117.41465229017872</v>
      </c>
      <c r="E14" s="14">
        <v>93.136416458898864</v>
      </c>
      <c r="F14" s="14">
        <v>89.52388098705562</v>
      </c>
      <c r="G14" s="14">
        <v>103.30216679160894</v>
      </c>
      <c r="H14" s="14">
        <v>107.40878240752851</v>
      </c>
      <c r="I14" s="14">
        <v>78.698060153178488</v>
      </c>
      <c r="J14" s="14">
        <v>104.55260335015645</v>
      </c>
      <c r="K14" s="14">
        <v>106.06604658081928</v>
      </c>
      <c r="L14" s="14">
        <v>104.11635584067696</v>
      </c>
      <c r="M14" s="85">
        <v>94.555456069504459</v>
      </c>
      <c r="O14" s="321">
        <v>1991</v>
      </c>
      <c r="P14" s="321">
        <v>1</v>
      </c>
      <c r="Q14" s="322">
        <f t="shared" ref="Q14:Q25" si="0">R2</f>
        <v>91.677577869126992</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row>
    <row r="15" spans="1:51" ht="16.5" customHeight="1" x14ac:dyDescent="0.55000000000000004">
      <c r="A15" s="88">
        <v>2003</v>
      </c>
      <c r="B15" s="192">
        <v>94.779719596917531</v>
      </c>
      <c r="C15" s="14">
        <v>107.54331966914799</v>
      </c>
      <c r="D15" s="14">
        <v>115.45112675703673</v>
      </c>
      <c r="E15" s="14">
        <v>91.664538988833101</v>
      </c>
      <c r="F15" s="14">
        <v>89.949003035874341</v>
      </c>
      <c r="G15" s="14">
        <v>102.90934105257178</v>
      </c>
      <c r="H15" s="14">
        <v>108.07742913835226</v>
      </c>
      <c r="I15" s="14">
        <v>78.790810580946811</v>
      </c>
      <c r="J15" s="14">
        <v>105.33452477231795</v>
      </c>
      <c r="K15" s="14">
        <v>107.33406708830088</v>
      </c>
      <c r="L15" s="14">
        <v>103.63805609208701</v>
      </c>
      <c r="M15" s="85">
        <v>94.52806322761343</v>
      </c>
      <c r="O15" s="323"/>
      <c r="P15" s="323">
        <v>2</v>
      </c>
      <c r="Q15" s="322">
        <f t="shared" si="0"/>
        <v>100.73926396163881</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row>
    <row r="16" spans="1:51" ht="16.5" customHeight="1" x14ac:dyDescent="0.55000000000000004">
      <c r="A16" s="88">
        <v>2004</v>
      </c>
      <c r="B16" s="192">
        <v>95.099266231070786</v>
      </c>
      <c r="C16" s="14">
        <v>106.38735078633071</v>
      </c>
      <c r="D16" s="14">
        <v>115.67378518717921</v>
      </c>
      <c r="E16" s="14">
        <v>92.310203418644164</v>
      </c>
      <c r="F16" s="14">
        <v>89.377393701629202</v>
      </c>
      <c r="G16" s="14">
        <v>104.3826381979148</v>
      </c>
      <c r="H16" s="14">
        <v>107.66293997065178</v>
      </c>
      <c r="I16" s="14">
        <v>79.601020119191915</v>
      </c>
      <c r="J16" s="14">
        <v>105.74280899330877</v>
      </c>
      <c r="K16" s="14">
        <v>106.26929713226821</v>
      </c>
      <c r="L16" s="14">
        <v>103.38884289386078</v>
      </c>
      <c r="M16" s="85">
        <v>94.104453367949588</v>
      </c>
      <c r="O16" s="323"/>
      <c r="P16" s="323">
        <v>3</v>
      </c>
      <c r="Q16" s="322">
        <f t="shared" si="0"/>
        <v>108.41085644915603</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row>
    <row r="17" spans="1:51" ht="16.5" customHeight="1" x14ac:dyDescent="0.55000000000000004">
      <c r="A17" s="88">
        <v>2005</v>
      </c>
      <c r="B17" s="192">
        <v>94.695255380288998</v>
      </c>
      <c r="C17" s="14">
        <v>107.45992841620831</v>
      </c>
      <c r="D17" s="14">
        <v>115.82680098998314</v>
      </c>
      <c r="E17" s="14">
        <v>92.676156840481298</v>
      </c>
      <c r="F17" s="14">
        <v>88.099619457090967</v>
      </c>
      <c r="G17" s="14">
        <v>104.0484947355161</v>
      </c>
      <c r="H17" s="14">
        <v>106.29823391232489</v>
      </c>
      <c r="I17" s="14">
        <v>80.288194853772211</v>
      </c>
      <c r="J17" s="14">
        <v>106.33666866423229</v>
      </c>
      <c r="K17" s="14">
        <v>105.27897578142613</v>
      </c>
      <c r="L17" s="14">
        <v>104.70908259509865</v>
      </c>
      <c r="M17" s="85">
        <v>94.282588373576957</v>
      </c>
      <c r="O17" s="323"/>
      <c r="P17" s="323">
        <v>4</v>
      </c>
      <c r="Q17" s="322">
        <f t="shared" si="0"/>
        <v>100.48277507595749</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row>
    <row r="18" spans="1:51" ht="16.5" customHeight="1" x14ac:dyDescent="0.55000000000000004">
      <c r="A18" s="88">
        <v>2006</v>
      </c>
      <c r="B18" s="192">
        <v>94.440985851279393</v>
      </c>
      <c r="C18" s="14">
        <v>107.23213579052762</v>
      </c>
      <c r="D18" s="14">
        <v>116.34781204764239</v>
      </c>
      <c r="E18" s="14">
        <v>93.418494404674888</v>
      </c>
      <c r="F18" s="14">
        <v>88.12569787185258</v>
      </c>
      <c r="G18" s="14">
        <v>104.00048715357494</v>
      </c>
      <c r="H18" s="14">
        <v>104.86952423671872</v>
      </c>
      <c r="I18" s="14">
        <v>81.450910460612178</v>
      </c>
      <c r="J18" s="14">
        <v>105.92696688915133</v>
      </c>
      <c r="K18" s="14">
        <v>104.1775317731416</v>
      </c>
      <c r="L18" s="14">
        <v>105.25814398333742</v>
      </c>
      <c r="M18" s="85">
        <v>94.751309537487003</v>
      </c>
      <c r="O18" s="323"/>
      <c r="P18" s="323">
        <v>5</v>
      </c>
      <c r="Q18" s="322">
        <f t="shared" si="0"/>
        <v>95.020197676026669</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row>
    <row r="19" spans="1:51" ht="16.5" customHeight="1" x14ac:dyDescent="0.55000000000000004">
      <c r="A19" s="88">
        <v>2007</v>
      </c>
      <c r="B19" s="192">
        <v>94.423891628641556</v>
      </c>
      <c r="C19" s="14">
        <v>107.04446036001954</v>
      </c>
      <c r="D19" s="14">
        <v>115.42840287209989</v>
      </c>
      <c r="E19" s="14">
        <v>94.16151274411699</v>
      </c>
      <c r="F19" s="14">
        <v>88.700666552610102</v>
      </c>
      <c r="G19" s="14">
        <v>103.87532115215738</v>
      </c>
      <c r="H19" s="14">
        <v>102.92973062517412</v>
      </c>
      <c r="I19" s="14">
        <v>82.440445851960362</v>
      </c>
      <c r="J19" s="14">
        <v>104.63745905094197</v>
      </c>
      <c r="K19" s="14">
        <v>105.22002025765939</v>
      </c>
      <c r="L19" s="14">
        <v>105.6375404321446</v>
      </c>
      <c r="M19" s="85">
        <v>95.500548472473923</v>
      </c>
      <c r="O19" s="323"/>
      <c r="P19" s="323">
        <v>6</v>
      </c>
      <c r="Q19" s="322">
        <f t="shared" si="0"/>
        <v>104.0501923084303</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row>
    <row r="20" spans="1:51" ht="16.5" customHeight="1" x14ac:dyDescent="0.55000000000000004">
      <c r="A20" s="88">
        <v>2008</v>
      </c>
      <c r="B20" s="192">
        <v>94.895073327536522</v>
      </c>
      <c r="C20" s="14">
        <v>106.31322627372836</v>
      </c>
      <c r="D20" s="14">
        <v>113.24476073163768</v>
      </c>
      <c r="E20" s="14">
        <v>93.297296101933412</v>
      </c>
      <c r="F20" s="14">
        <v>88.694487855513998</v>
      </c>
      <c r="G20" s="14">
        <v>102.91303282354707</v>
      </c>
      <c r="H20" s="14">
        <v>103.62088557290402</v>
      </c>
      <c r="I20" s="14">
        <v>82.371823730593647</v>
      </c>
      <c r="J20" s="14">
        <v>107.19044921947773</v>
      </c>
      <c r="K20" s="14">
        <v>107.38969264469398</v>
      </c>
      <c r="L20" s="14">
        <v>105.53180575777927</v>
      </c>
      <c r="M20" s="85">
        <v>94.53746596065443</v>
      </c>
      <c r="O20" s="323"/>
      <c r="P20" s="323">
        <v>7</v>
      </c>
      <c r="Q20" s="322">
        <f t="shared" si="0"/>
        <v>107.80760752394326</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row>
    <row r="21" spans="1:51" ht="16.5" customHeight="1" x14ac:dyDescent="0.55000000000000004">
      <c r="A21" s="88">
        <v>2009</v>
      </c>
      <c r="B21" s="192">
        <v>93.906437209908461</v>
      </c>
      <c r="C21" s="14">
        <v>101.40158496633691</v>
      </c>
      <c r="D21" s="14">
        <v>109.11003551759555</v>
      </c>
      <c r="E21" s="14">
        <v>91.497361326722213</v>
      </c>
      <c r="F21" s="14">
        <v>88.915580177129883</v>
      </c>
      <c r="G21" s="14">
        <v>104.11269991054739</v>
      </c>
      <c r="H21" s="14">
        <v>105.0965753433573</v>
      </c>
      <c r="I21" s="14">
        <v>82.600011959435179</v>
      </c>
      <c r="J21" s="14">
        <v>109.91936873742608</v>
      </c>
      <c r="K21" s="14">
        <v>108.64402819946197</v>
      </c>
      <c r="L21" s="14">
        <v>107.78757761655436</v>
      </c>
      <c r="M21" s="85">
        <v>97.008739035524599</v>
      </c>
      <c r="O21" s="323"/>
      <c r="P21" s="323">
        <v>8</v>
      </c>
      <c r="Q21" s="322">
        <f t="shared" si="0"/>
        <v>80.416094150901557</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row>
    <row r="22" spans="1:51" ht="16.5" customHeight="1" x14ac:dyDescent="0.55000000000000004">
      <c r="A22" s="88">
        <v>2010</v>
      </c>
      <c r="B22" s="192">
        <v>93.684217505694065</v>
      </c>
      <c r="C22" s="14">
        <v>100.72860638033677</v>
      </c>
      <c r="D22" s="14">
        <v>109.15461711535113</v>
      </c>
      <c r="E22" s="14">
        <v>90.756391153008281</v>
      </c>
      <c r="F22" s="14">
        <v>87.693392289787766</v>
      </c>
      <c r="G22" s="14">
        <v>104.91793069318355</v>
      </c>
      <c r="H22" s="14">
        <v>104.9213864928918</v>
      </c>
      <c r="I22" s="14">
        <v>82.912134277635033</v>
      </c>
      <c r="J22" s="14">
        <v>111.27418299137348</v>
      </c>
      <c r="K22" s="14">
        <v>107.67179732122325</v>
      </c>
      <c r="L22" s="14">
        <v>108.22382165599119</v>
      </c>
      <c r="M22" s="85">
        <v>98.06152212352373</v>
      </c>
      <c r="O22" s="323"/>
      <c r="P22" s="323">
        <v>9</v>
      </c>
      <c r="Q22" s="322">
        <f t="shared" si="0"/>
        <v>103.22603107304484</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row>
    <row r="23" spans="1:51" ht="16.5" customHeight="1" x14ac:dyDescent="0.55000000000000004">
      <c r="A23" s="88">
        <v>2011</v>
      </c>
      <c r="B23" s="192">
        <v>94.75304205356187</v>
      </c>
      <c r="C23" s="14">
        <v>102.93128062450579</v>
      </c>
      <c r="D23" s="14">
        <v>103.65037282928616</v>
      </c>
      <c r="E23" s="14">
        <v>85.238553981023045</v>
      </c>
      <c r="F23" s="14">
        <v>85.428656324544207</v>
      </c>
      <c r="G23" s="14">
        <v>105.96303666903219</v>
      </c>
      <c r="H23" s="14">
        <v>106.00667291791612</v>
      </c>
      <c r="I23" s="14">
        <v>85.824126903747029</v>
      </c>
      <c r="J23" s="14">
        <v>113.27280068028645</v>
      </c>
      <c r="K23" s="14">
        <v>108.90398514496327</v>
      </c>
      <c r="L23" s="14">
        <v>108.77942166356947</v>
      </c>
      <c r="M23" s="85">
        <v>99.248050207564418</v>
      </c>
      <c r="O23" s="323"/>
      <c r="P23" s="323">
        <v>10</v>
      </c>
      <c r="Q23" s="322">
        <f t="shared" si="0"/>
        <v>107.29863538521978</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row>
    <row r="24" spans="1:51" ht="16.5" customHeight="1" x14ac:dyDescent="0.55000000000000004">
      <c r="A24" s="88">
        <v>2012</v>
      </c>
      <c r="B24" s="192">
        <v>95.032990348259005</v>
      </c>
      <c r="C24" s="14">
        <v>103.56400976229915</v>
      </c>
      <c r="D24" s="14">
        <v>103.39454895852253</v>
      </c>
      <c r="E24" s="14">
        <v>84.868271875455136</v>
      </c>
      <c r="F24" s="14">
        <v>86.262217318193379</v>
      </c>
      <c r="G24" s="14">
        <v>105.81550546053909</v>
      </c>
      <c r="H24" s="14">
        <v>106.84766559485571</v>
      </c>
      <c r="I24" s="14">
        <v>87.116736701344351</v>
      </c>
      <c r="J24" s="14">
        <v>111.50902070032278</v>
      </c>
      <c r="K24" s="14">
        <v>108.67491306196487</v>
      </c>
      <c r="L24" s="14">
        <v>107.75450461708137</v>
      </c>
      <c r="M24" s="85">
        <v>99.159615601162585</v>
      </c>
      <c r="O24" s="323"/>
      <c r="P24" s="323">
        <v>11</v>
      </c>
      <c r="Q24" s="322">
        <f t="shared" si="0"/>
        <v>103.16105498313338</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row>
    <row r="25" spans="1:51" ht="16.5" customHeight="1" thickBot="1" x14ac:dyDescent="0.6">
      <c r="A25" s="88">
        <v>2013</v>
      </c>
      <c r="B25" s="192">
        <v>95.156844587678577</v>
      </c>
      <c r="C25" s="14">
        <v>103.12782382501983</v>
      </c>
      <c r="D25" s="14">
        <v>101.85092643087268</v>
      </c>
      <c r="E25" s="14">
        <v>84.445476500771989</v>
      </c>
      <c r="F25" s="14">
        <v>86.951419551234764</v>
      </c>
      <c r="G25" s="14">
        <v>105.21423010677418</v>
      </c>
      <c r="H25" s="14">
        <v>108.28463514108147</v>
      </c>
      <c r="I25" s="14">
        <v>87.68138559427878</v>
      </c>
      <c r="J25" s="14">
        <v>111.44175564029159</v>
      </c>
      <c r="K25" s="14">
        <v>110.10709674982995</v>
      </c>
      <c r="L25" s="14">
        <v>107.11606567211265</v>
      </c>
      <c r="M25" s="85">
        <v>98.622340200053486</v>
      </c>
      <c r="O25" s="324"/>
      <c r="P25" s="324">
        <v>12</v>
      </c>
      <c r="Q25" s="325">
        <f t="shared" si="0"/>
        <v>97.709713543420833</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row>
    <row r="26" spans="1:51" ht="16.5" customHeight="1" x14ac:dyDescent="0.55000000000000004">
      <c r="A26" s="88">
        <v>2014</v>
      </c>
      <c r="B26" s="192">
        <v>96.149210143133644</v>
      </c>
      <c r="C26" s="14">
        <v>102.73845970639697</v>
      </c>
      <c r="D26" s="14">
        <v>100.9165411227867</v>
      </c>
      <c r="E26" s="14">
        <v>84.034034418047867</v>
      </c>
      <c r="F26" s="14">
        <v>88.086704714229526</v>
      </c>
      <c r="G26" s="14">
        <v>105.31247329563365</v>
      </c>
      <c r="H26" s="14">
        <v>109.95006323299896</v>
      </c>
      <c r="I26" s="14">
        <v>87.313906077587703</v>
      </c>
      <c r="J26" s="14">
        <v>112.20498075865936</v>
      </c>
      <c r="K26" s="14">
        <v>109.96440263377892</v>
      </c>
      <c r="L26" s="14">
        <v>105.18502374802634</v>
      </c>
      <c r="M26" s="85">
        <v>98.144200148720273</v>
      </c>
      <c r="O26" s="321">
        <v>1992</v>
      </c>
      <c r="P26" s="321">
        <v>1</v>
      </c>
      <c r="Q26" s="326">
        <f t="shared" ref="Q26:Q37" si="1">S2</f>
        <v>92.642637691277642</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row>
    <row r="27" spans="1:51" ht="16.5" customHeight="1" x14ac:dyDescent="0.55000000000000004">
      <c r="A27" s="88">
        <v>2015</v>
      </c>
      <c r="B27" s="192">
        <v>96.528083891142188</v>
      </c>
      <c r="C27" s="14">
        <v>102.60578681226818</v>
      </c>
      <c r="D27" s="14">
        <v>100.81342173249089</v>
      </c>
      <c r="E27" s="14">
        <v>83.959568404361548</v>
      </c>
      <c r="F27" s="14">
        <v>87.332575954825771</v>
      </c>
      <c r="G27" s="14">
        <v>105.71974298598627</v>
      </c>
      <c r="H27" s="14">
        <v>112.47671899919492</v>
      </c>
      <c r="I27" s="14">
        <v>86.155263414357776</v>
      </c>
      <c r="J27" s="14">
        <v>112.82427711004853</v>
      </c>
      <c r="K27" s="14">
        <v>109.3070179661659</v>
      </c>
      <c r="L27" s="14">
        <v>104.19626627179409</v>
      </c>
      <c r="M27" s="85">
        <v>98.081276457364012</v>
      </c>
      <c r="O27" s="323"/>
      <c r="P27" s="323">
        <v>2</v>
      </c>
      <c r="Q27" s="322">
        <f t="shared" si="1"/>
        <v>100.38191570022035</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row>
    <row r="28" spans="1:51" ht="16.5" customHeight="1" x14ac:dyDescent="0.55000000000000004">
      <c r="A28" s="88">
        <v>2016</v>
      </c>
      <c r="B28" s="192">
        <v>97.191124344803484</v>
      </c>
      <c r="C28" s="14">
        <v>102.11746716417649</v>
      </c>
      <c r="D28" s="14">
        <v>102.36632966827084</v>
      </c>
      <c r="E28" s="14">
        <v>83.601506120168992</v>
      </c>
      <c r="F28" s="14">
        <v>87.037346978798638</v>
      </c>
      <c r="G28" s="14">
        <v>106.32387238869397</v>
      </c>
      <c r="H28" s="14">
        <v>111.97037112577257</v>
      </c>
      <c r="I28" s="14">
        <v>86.687061886669269</v>
      </c>
      <c r="J28" s="14">
        <v>111.61708063735111</v>
      </c>
      <c r="K28" s="14">
        <v>106.94189069877352</v>
      </c>
      <c r="L28" s="14">
        <v>104.83242721660589</v>
      </c>
      <c r="M28" s="85">
        <v>99.313521769915297</v>
      </c>
      <c r="O28" s="323"/>
      <c r="P28" s="323">
        <v>3</v>
      </c>
      <c r="Q28" s="322">
        <f t="shared" si="1"/>
        <v>109.02963590920025</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row>
    <row r="29" spans="1:51" ht="16.5" customHeight="1" x14ac:dyDescent="0.55000000000000004">
      <c r="A29" s="88">
        <v>2017</v>
      </c>
      <c r="B29" s="192">
        <v>98.592792503236879</v>
      </c>
      <c r="C29" s="14">
        <v>106.32286299224172</v>
      </c>
      <c r="D29" s="14">
        <v>106.4753298178113</v>
      </c>
      <c r="E29" s="14">
        <v>85.671540410500327</v>
      </c>
      <c r="F29" s="14">
        <v>86.41879779131348</v>
      </c>
      <c r="G29" s="14">
        <v>105.27147323894241</v>
      </c>
      <c r="H29" s="14">
        <v>109.4598655894428</v>
      </c>
      <c r="I29" s="14">
        <v>86.203231128570522</v>
      </c>
      <c r="J29" s="14">
        <v>109.35440942498944</v>
      </c>
      <c r="K29" s="14">
        <v>105.15251240539483</v>
      </c>
      <c r="L29" s="14">
        <v>103.00918139036914</v>
      </c>
      <c r="M29" s="85">
        <v>98.068003307186885</v>
      </c>
      <c r="O29" s="323"/>
      <c r="P29" s="323">
        <v>4</v>
      </c>
      <c r="Q29" s="322">
        <f t="shared" si="1"/>
        <v>99.936396175758432</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row>
    <row r="30" spans="1:51" ht="16.5" customHeight="1" x14ac:dyDescent="0.55000000000000004">
      <c r="A30" s="88">
        <v>2018</v>
      </c>
      <c r="B30" s="192">
        <v>98.461069917199225</v>
      </c>
      <c r="C30" s="14">
        <v>107.09443910792517</v>
      </c>
      <c r="D30" s="14">
        <v>107.03190415072416</v>
      </c>
      <c r="E30" s="14">
        <v>86.925493643887904</v>
      </c>
      <c r="F30" s="14">
        <v>86.910553507435381</v>
      </c>
      <c r="G30" s="14">
        <v>105.07715884622105</v>
      </c>
      <c r="H30" s="14">
        <v>108.61506463721248</v>
      </c>
      <c r="I30" s="14">
        <v>86.425073456321655</v>
      </c>
      <c r="J30" s="14">
        <v>107.19678159134233</v>
      </c>
      <c r="K30" s="14">
        <v>106.4665818636675</v>
      </c>
      <c r="L30" s="14">
        <v>102.81507853303438</v>
      </c>
      <c r="M30" s="85">
        <v>96.980800745028617</v>
      </c>
      <c r="O30" s="323"/>
      <c r="P30" s="323">
        <v>5</v>
      </c>
      <c r="Q30" s="322">
        <f t="shared" si="1"/>
        <v>92.904658570355906</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row>
    <row r="31" spans="1:51" ht="16.5" customHeight="1" x14ac:dyDescent="0.55000000000000004">
      <c r="A31" s="88">
        <v>2019</v>
      </c>
      <c r="B31" s="192">
        <v>96.440828566587186</v>
      </c>
      <c r="C31" s="14">
        <v>104.66616129661796</v>
      </c>
      <c r="D31" s="14">
        <v>112.27085337696229</v>
      </c>
      <c r="E31" s="14">
        <v>93.269359598428011</v>
      </c>
      <c r="F31" s="14">
        <v>89.573179902555395</v>
      </c>
      <c r="G31" s="14">
        <v>103.63127034825726</v>
      </c>
      <c r="H31" s="14">
        <v>107.9997094315527</v>
      </c>
      <c r="I31" s="14">
        <v>83.934081049097657</v>
      </c>
      <c r="J31" s="14">
        <v>104.58592488258574</v>
      </c>
      <c r="K31" s="14">
        <v>103.86133407788459</v>
      </c>
      <c r="L31" s="14">
        <v>103.14660033419507</v>
      </c>
      <c r="M31" s="85">
        <v>96.620697135276075</v>
      </c>
      <c r="O31" s="323"/>
      <c r="P31" s="323">
        <v>6</v>
      </c>
      <c r="Q31" s="322">
        <f t="shared" si="1"/>
        <v>103.56614596364743</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row>
    <row r="32" spans="1:51" ht="16.5" customHeight="1" x14ac:dyDescent="0.55000000000000004">
      <c r="A32" s="88">
        <v>2020</v>
      </c>
      <c r="B32" s="192">
        <v>98.381601216896641</v>
      </c>
      <c r="C32" s="14">
        <v>105.49436317425634</v>
      </c>
      <c r="D32" s="14">
        <v>113.55775627983877</v>
      </c>
      <c r="E32" s="14">
        <v>89.141147603147715</v>
      </c>
      <c r="F32" s="14">
        <v>83.213859858918838</v>
      </c>
      <c r="G32" s="14">
        <v>99.102879433133324</v>
      </c>
      <c r="H32" s="14">
        <v>106.95848830456096</v>
      </c>
      <c r="I32" s="14">
        <v>83.357369137452949</v>
      </c>
      <c r="J32" s="14">
        <v>108.63037552327303</v>
      </c>
      <c r="K32" s="14">
        <v>107.47363778893289</v>
      </c>
      <c r="L32" s="14">
        <v>105.7759170376373</v>
      </c>
      <c r="M32" s="85">
        <v>98.912604641951319</v>
      </c>
      <c r="O32" s="323"/>
      <c r="P32" s="323">
        <v>7</v>
      </c>
      <c r="Q32" s="322">
        <f t="shared" si="1"/>
        <v>108.25297598231994</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row>
    <row r="33" spans="1:51" ht="16.5" customHeight="1" x14ac:dyDescent="0.55000000000000004">
      <c r="A33" s="88">
        <v>2021</v>
      </c>
      <c r="B33" s="192">
        <v>98.005577206116499</v>
      </c>
      <c r="C33" s="14">
        <v>104.43963692213936</v>
      </c>
      <c r="D33" s="14">
        <v>115.74582682496901</v>
      </c>
      <c r="E33" s="14">
        <v>90.576630041899605</v>
      </c>
      <c r="F33" s="14">
        <v>81.375892553722977</v>
      </c>
      <c r="G33" s="14">
        <v>101.18989351046123</v>
      </c>
      <c r="H33" s="14">
        <v>107.25642013309549</v>
      </c>
      <c r="I33" s="14">
        <v>82.49735530236849</v>
      </c>
      <c r="J33" s="14">
        <v>103.38520942395012</v>
      </c>
      <c r="K33" s="14">
        <v>104.12110444914038</v>
      </c>
      <c r="L33" s="14">
        <v>109.0959737202723</v>
      </c>
      <c r="M33" s="85">
        <v>102.31047991186458</v>
      </c>
      <c r="O33" s="323"/>
      <c r="P33" s="323">
        <v>8</v>
      </c>
      <c r="Q33" s="322">
        <f t="shared" si="1"/>
        <v>79.992116063194004</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1" ht="16.5" customHeight="1" x14ac:dyDescent="0.55000000000000004">
      <c r="A34" s="88">
        <v>2022</v>
      </c>
      <c r="B34" s="192">
        <v>96.701769999811347</v>
      </c>
      <c r="C34" s="14">
        <v>105.57311444595369</v>
      </c>
      <c r="D34" s="14">
        <v>116.13882332087522</v>
      </c>
      <c r="E34" s="14">
        <v>90.196218743912084</v>
      </c>
      <c r="F34" s="14">
        <v>77.878301841467319</v>
      </c>
      <c r="G34" s="14">
        <v>101.09334228265168</v>
      </c>
      <c r="H34" s="14">
        <v>107.00340078469392</v>
      </c>
      <c r="I34" s="14">
        <v>83.872747285821788</v>
      </c>
      <c r="J34" s="14">
        <v>104.16543306992844</v>
      </c>
      <c r="K34" s="14">
        <v>103.81670503243178</v>
      </c>
      <c r="L34" s="14">
        <v>111.27042589579723</v>
      </c>
      <c r="M34" s="85">
        <v>102.28971729665527</v>
      </c>
      <c r="O34" s="323"/>
      <c r="P34" s="323">
        <v>9</v>
      </c>
      <c r="Q34" s="322">
        <f t="shared" si="1"/>
        <v>104.72814966532992</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row>
    <row r="35" spans="1:51" ht="16.5" customHeight="1" x14ac:dyDescent="0.55000000000000004">
      <c r="A35" s="88">
        <v>2023</v>
      </c>
      <c r="B35" s="192">
        <v>94.552528973712441</v>
      </c>
      <c r="C35" s="14">
        <v>104.92758051329983</v>
      </c>
      <c r="D35" s="14">
        <v>116.71211119621755</v>
      </c>
      <c r="E35" s="14">
        <v>90.836354235306047</v>
      </c>
      <c r="F35" s="14">
        <v>78.003861068030631</v>
      </c>
      <c r="G35" s="14">
        <v>100.76430804047484</v>
      </c>
      <c r="H35" s="14">
        <v>106.26005417971055</v>
      </c>
      <c r="I35" s="14">
        <v>84.130432923775956</v>
      </c>
      <c r="J35" s="14">
        <v>104.64566786591061</v>
      </c>
      <c r="K35" s="14">
        <v>104.01425855143258</v>
      </c>
      <c r="L35" s="14">
        <v>112.64621846157421</v>
      </c>
      <c r="M35" s="85">
        <v>102.50662399055459</v>
      </c>
      <c r="O35" s="323"/>
      <c r="P35" s="323">
        <v>10</v>
      </c>
      <c r="Q35" s="322">
        <f t="shared" si="1"/>
        <v>107.10332488755502</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row>
    <row r="36" spans="1:51" ht="16.5" customHeight="1" thickBot="1" x14ac:dyDescent="0.6">
      <c r="A36" s="89">
        <v>2024</v>
      </c>
      <c r="B36" s="193"/>
      <c r="C36" s="125"/>
      <c r="D36" s="125"/>
      <c r="E36" s="125"/>
      <c r="F36" s="125"/>
      <c r="G36" s="125"/>
      <c r="H36" s="125"/>
      <c r="I36" s="125"/>
      <c r="J36" s="125"/>
      <c r="K36" s="125"/>
      <c r="L36" s="125"/>
      <c r="M36" s="90"/>
      <c r="O36" s="323"/>
      <c r="P36" s="323">
        <v>11</v>
      </c>
      <c r="Q36" s="322">
        <f t="shared" si="1"/>
        <v>103.4901861549876</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row>
    <row r="37" spans="1:51" ht="16.5" customHeight="1" thickBot="1" x14ac:dyDescent="0.6">
      <c r="O37" s="324"/>
      <c r="P37" s="324">
        <v>12</v>
      </c>
      <c r="Q37" s="325">
        <f t="shared" si="1"/>
        <v>97.971857236153397</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row>
    <row r="38" spans="1:51" ht="16.5" customHeight="1" x14ac:dyDescent="0.55000000000000004">
      <c r="O38" s="321">
        <v>1993</v>
      </c>
      <c r="P38" s="321">
        <v>1</v>
      </c>
      <c r="Q38" s="326">
        <f t="shared" ref="Q38:Q49" si="2">T2</f>
        <v>92.749899818523545</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row>
    <row r="39" spans="1:51" ht="16.5" customHeight="1" x14ac:dyDescent="0.55000000000000004">
      <c r="O39" s="323"/>
      <c r="P39" s="323">
        <v>2</v>
      </c>
      <c r="Q39" s="322">
        <f t="shared" si="2"/>
        <v>101.40142345640076</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row>
    <row r="40" spans="1:51" ht="16.5" customHeight="1" x14ac:dyDescent="0.55000000000000004">
      <c r="O40" s="323"/>
      <c r="P40" s="323">
        <v>3</v>
      </c>
      <c r="Q40" s="322">
        <f t="shared" si="2"/>
        <v>110.70122648346957</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row>
    <row r="41" spans="1:51" ht="16.5" customHeight="1" x14ac:dyDescent="0.55000000000000004">
      <c r="O41" s="323"/>
      <c r="P41" s="323">
        <v>4</v>
      </c>
      <c r="Q41" s="322">
        <f t="shared" si="2"/>
        <v>98.417208030264902</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row>
    <row r="42" spans="1:51" ht="16.5" customHeight="1" x14ac:dyDescent="0.55000000000000004">
      <c r="O42" s="323"/>
      <c r="P42" s="323">
        <v>5</v>
      </c>
      <c r="Q42" s="322">
        <f t="shared" si="2"/>
        <v>91.242421404468175</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row>
    <row r="43" spans="1:51" ht="16.5" customHeight="1" x14ac:dyDescent="0.55000000000000004">
      <c r="O43" s="323"/>
      <c r="P43" s="323">
        <v>6</v>
      </c>
      <c r="Q43" s="322">
        <f t="shared" si="2"/>
        <v>103.48520016037385</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row>
    <row r="44" spans="1:51" ht="16.5" customHeight="1" x14ac:dyDescent="0.55000000000000004">
      <c r="O44" s="323"/>
      <c r="P44" s="323">
        <v>7</v>
      </c>
      <c r="Q44" s="322">
        <f t="shared" si="2"/>
        <v>108.22590982534649</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row>
    <row r="45" spans="1:51" ht="16.5" customHeight="1" x14ac:dyDescent="0.55000000000000004">
      <c r="O45" s="323"/>
      <c r="P45" s="323">
        <v>8</v>
      </c>
      <c r="Q45" s="322">
        <f t="shared" si="2"/>
        <v>80.129774502264638</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1" ht="16.5" customHeight="1" x14ac:dyDescent="0.55000000000000004">
      <c r="O46" s="323"/>
      <c r="P46" s="323">
        <v>9</v>
      </c>
      <c r="Q46" s="322">
        <f t="shared" si="2"/>
        <v>106.35593900327527</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row>
    <row r="47" spans="1:51" ht="16.5" customHeight="1" x14ac:dyDescent="0.55000000000000004">
      <c r="O47" s="323"/>
      <c r="P47" s="323">
        <v>10</v>
      </c>
      <c r="Q47" s="322">
        <f t="shared" si="2"/>
        <v>106.11169044877792</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row>
    <row r="48" spans="1:51" ht="16.5" customHeight="1" x14ac:dyDescent="0.55000000000000004">
      <c r="O48" s="323"/>
      <c r="P48" s="323">
        <v>11</v>
      </c>
      <c r="Q48" s="322">
        <f t="shared" si="2"/>
        <v>103.98082992951385</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row>
    <row r="49" spans="15:51" ht="16.5" customHeight="1" thickBot="1" x14ac:dyDescent="0.6">
      <c r="O49" s="324"/>
      <c r="P49" s="324">
        <v>12</v>
      </c>
      <c r="Q49" s="325">
        <f t="shared" si="2"/>
        <v>97.198476937321033</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row>
    <row r="50" spans="15:51" ht="16.5" customHeight="1" x14ac:dyDescent="0.55000000000000004">
      <c r="O50" s="321">
        <v>1994</v>
      </c>
      <c r="P50" s="321">
        <v>1</v>
      </c>
      <c r="Q50" s="326">
        <f t="shared" ref="Q50:Q61" si="3">U2</f>
        <v>92.336773362351465</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row>
    <row r="51" spans="15:51" ht="16.5" customHeight="1" x14ac:dyDescent="0.55000000000000004">
      <c r="O51" s="323"/>
      <c r="P51" s="323">
        <v>2</v>
      </c>
      <c r="Q51" s="322">
        <f t="shared" si="3"/>
        <v>101.93781958728735</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row>
    <row r="52" spans="15:51" ht="16.5" customHeight="1" x14ac:dyDescent="0.55000000000000004">
      <c r="O52" s="323"/>
      <c r="P52" s="323">
        <v>3</v>
      </c>
      <c r="Q52" s="322">
        <f t="shared" si="3"/>
        <v>112.96696674257014</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row>
    <row r="53" spans="15:51" ht="16.5" customHeight="1" x14ac:dyDescent="0.55000000000000004">
      <c r="O53" s="323"/>
      <c r="P53" s="323">
        <v>4</v>
      </c>
      <c r="Q53" s="322">
        <f t="shared" si="3"/>
        <v>97.175874759721879</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row>
    <row r="54" spans="15:51" ht="16.5" customHeight="1" x14ac:dyDescent="0.55000000000000004">
      <c r="O54" s="323"/>
      <c r="P54" s="323">
        <v>5</v>
      </c>
      <c r="Q54" s="322">
        <f t="shared" si="3"/>
        <v>89.220819301572718</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row>
    <row r="55" spans="15:51" ht="16.5" customHeight="1" x14ac:dyDescent="0.55000000000000004">
      <c r="O55" s="323"/>
      <c r="P55" s="323">
        <v>6</v>
      </c>
      <c r="Q55" s="322">
        <f t="shared" si="3"/>
        <v>103.94865459314801</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row>
    <row r="56" spans="15:51" ht="16.5" customHeight="1" x14ac:dyDescent="0.55000000000000004">
      <c r="O56" s="323"/>
      <c r="P56" s="323">
        <v>7</v>
      </c>
      <c r="Q56" s="322">
        <f t="shared" si="3"/>
        <v>106.94426047692544</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row>
    <row r="57" spans="15:51" ht="16.5" customHeight="1" x14ac:dyDescent="0.55000000000000004">
      <c r="O57" s="323"/>
      <c r="P57" s="323">
        <v>8</v>
      </c>
      <c r="Q57" s="322">
        <f t="shared" si="3"/>
        <v>80.452058112287531</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row>
    <row r="58" spans="15:51" ht="16.5" customHeight="1" x14ac:dyDescent="0.55000000000000004">
      <c r="O58" s="323"/>
      <c r="P58" s="323">
        <v>9</v>
      </c>
      <c r="Q58" s="322">
        <f t="shared" si="3"/>
        <v>106.72370182319072</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row>
    <row r="59" spans="15:51" ht="16.5" customHeight="1" x14ac:dyDescent="0.55000000000000004">
      <c r="O59" s="323"/>
      <c r="P59" s="323">
        <v>10</v>
      </c>
      <c r="Q59" s="322">
        <f t="shared" si="3"/>
        <v>105.60309010776932</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row>
    <row r="60" spans="15:51" ht="16.5" customHeight="1" x14ac:dyDescent="0.55000000000000004">
      <c r="O60" s="323"/>
      <c r="P60" s="323">
        <v>11</v>
      </c>
      <c r="Q60" s="322">
        <f t="shared" si="3"/>
        <v>105.44862684318764</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row>
    <row r="61" spans="15:51" ht="16.5" customHeight="1" thickBot="1" x14ac:dyDescent="0.6">
      <c r="O61" s="324"/>
      <c r="P61" s="324">
        <v>12</v>
      </c>
      <c r="Q61" s="325">
        <f t="shared" si="3"/>
        <v>97.241354289987825</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row>
    <row r="62" spans="15:51" ht="16.5" customHeight="1" x14ac:dyDescent="0.55000000000000004">
      <c r="O62" s="321">
        <v>1995</v>
      </c>
      <c r="P62" s="321">
        <v>1</v>
      </c>
      <c r="Q62" s="326">
        <f t="shared" ref="Q62:Q73" si="4">V2</f>
        <v>91.728987945100812</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row>
    <row r="63" spans="15:51" ht="16.5" customHeight="1" x14ac:dyDescent="0.55000000000000004">
      <c r="O63" s="323"/>
      <c r="P63" s="323">
        <v>2</v>
      </c>
      <c r="Q63" s="322">
        <f t="shared" si="4"/>
        <v>103.10890802382607</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row>
    <row r="64" spans="15:51" ht="16.5" customHeight="1" x14ac:dyDescent="0.55000000000000004">
      <c r="O64" s="323"/>
      <c r="P64" s="323">
        <v>3</v>
      </c>
      <c r="Q64" s="322">
        <f t="shared" si="4"/>
        <v>114.8926016853074</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row>
    <row r="65" spans="15:51" ht="16.5" customHeight="1" x14ac:dyDescent="0.55000000000000004">
      <c r="O65" s="323"/>
      <c r="P65" s="323">
        <v>4</v>
      </c>
      <c r="Q65" s="322">
        <f t="shared" si="4"/>
        <v>97.564730697553699</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row>
    <row r="66" spans="15:51" ht="16.5" customHeight="1" x14ac:dyDescent="0.55000000000000004">
      <c r="O66" s="323"/>
      <c r="P66" s="323">
        <v>5</v>
      </c>
      <c r="Q66" s="322">
        <f t="shared" si="4"/>
        <v>89.208288248965204</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row>
    <row r="67" spans="15:51" ht="16.5" customHeight="1" x14ac:dyDescent="0.55000000000000004">
      <c r="O67" s="323"/>
      <c r="P67" s="323">
        <v>6</v>
      </c>
      <c r="Q67" s="322">
        <f t="shared" si="4"/>
        <v>103.80632371355547</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row>
    <row r="68" spans="15:51" ht="16.5" customHeight="1" x14ac:dyDescent="0.55000000000000004">
      <c r="O68" s="323"/>
      <c r="P68" s="323">
        <v>7</v>
      </c>
      <c r="Q68" s="322">
        <f t="shared" si="4"/>
        <v>105.81419343198399</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row>
    <row r="69" spans="15:51" ht="16.5" customHeight="1" x14ac:dyDescent="0.55000000000000004">
      <c r="O69" s="323"/>
      <c r="P69" s="323">
        <v>8</v>
      </c>
      <c r="Q69" s="322">
        <f t="shared" si="4"/>
        <v>80.408658055339089</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row>
    <row r="70" spans="15:51" ht="16.5" customHeight="1" x14ac:dyDescent="0.55000000000000004">
      <c r="O70" s="323"/>
      <c r="P70" s="323">
        <v>9</v>
      </c>
      <c r="Q70" s="322">
        <f t="shared" si="4"/>
        <v>105.66228818802398</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row>
    <row r="71" spans="15:51" ht="16.5" customHeight="1" x14ac:dyDescent="0.55000000000000004">
      <c r="O71" s="323"/>
      <c r="P71" s="323">
        <v>10</v>
      </c>
      <c r="Q71" s="322">
        <f t="shared" si="4"/>
        <v>104.5372923336938</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row>
    <row r="72" spans="15:51" ht="16.5" customHeight="1" x14ac:dyDescent="0.55000000000000004">
      <c r="O72" s="323"/>
      <c r="P72" s="323">
        <v>11</v>
      </c>
      <c r="Q72" s="322">
        <f t="shared" si="4"/>
        <v>106.20558608403201</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row>
    <row r="73" spans="15:51" ht="16.5" customHeight="1" thickBot="1" x14ac:dyDescent="0.6">
      <c r="O73" s="324"/>
      <c r="P73" s="324">
        <v>12</v>
      </c>
      <c r="Q73" s="325">
        <f t="shared" si="4"/>
        <v>97.062141592618232</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row>
    <row r="74" spans="15:51" ht="16.5" customHeight="1" x14ac:dyDescent="0.55000000000000004">
      <c r="O74" s="321">
        <v>1996</v>
      </c>
      <c r="P74" s="321">
        <v>1</v>
      </c>
      <c r="Q74" s="322">
        <f t="shared" ref="Q74:Q85" si="5">W2</f>
        <v>92.140458814127143</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row>
    <row r="75" spans="15:51" ht="16.5" customHeight="1" x14ac:dyDescent="0.55000000000000004">
      <c r="O75" s="323"/>
      <c r="P75" s="323">
        <v>2</v>
      </c>
      <c r="Q75" s="322">
        <f t="shared" si="5"/>
        <v>104.36302467331336</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row>
    <row r="76" spans="15:51" ht="16.5" customHeight="1" x14ac:dyDescent="0.55000000000000004">
      <c r="O76" s="323"/>
      <c r="P76" s="323">
        <v>3</v>
      </c>
      <c r="Q76" s="322">
        <f t="shared" si="5"/>
        <v>115.18531737102924</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row>
    <row r="77" spans="15:51" ht="16.5" customHeight="1" x14ac:dyDescent="0.55000000000000004">
      <c r="O77" s="323"/>
      <c r="P77" s="323">
        <v>4</v>
      </c>
      <c r="Q77" s="322">
        <f t="shared" si="5"/>
        <v>96.274401343773746</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row>
    <row r="78" spans="15:51" ht="16.5" customHeight="1" x14ac:dyDescent="0.55000000000000004">
      <c r="O78" s="323"/>
      <c r="P78" s="323">
        <v>5</v>
      </c>
      <c r="Q78" s="322">
        <f t="shared" si="5"/>
        <v>89.453881128030005</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row>
    <row r="79" spans="15:51" ht="16.5" customHeight="1" x14ac:dyDescent="0.55000000000000004">
      <c r="O79" s="323"/>
      <c r="P79" s="323">
        <v>6</v>
      </c>
      <c r="Q79" s="322">
        <f t="shared" si="5"/>
        <v>102.48264647056403</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row>
    <row r="80" spans="15:51" ht="16.5" customHeight="1" x14ac:dyDescent="0.55000000000000004">
      <c r="O80" s="323"/>
      <c r="P80" s="323">
        <v>7</v>
      </c>
      <c r="Q80" s="322">
        <f t="shared" si="5"/>
        <v>106.4877223816714</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row>
    <row r="81" spans="15:51" ht="16.5" customHeight="1" x14ac:dyDescent="0.55000000000000004">
      <c r="O81" s="323"/>
      <c r="P81" s="323">
        <v>8</v>
      </c>
      <c r="Q81" s="322">
        <f t="shared" si="5"/>
        <v>80.25549811473914</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row>
    <row r="82" spans="15:51" ht="16.5" customHeight="1" x14ac:dyDescent="0.55000000000000004">
      <c r="O82" s="323"/>
      <c r="P82" s="323">
        <v>9</v>
      </c>
      <c r="Q82" s="322">
        <f t="shared" si="5"/>
        <v>105.22706217802578</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row>
    <row r="83" spans="15:51" ht="16.5" customHeight="1" x14ac:dyDescent="0.55000000000000004">
      <c r="O83" s="323"/>
      <c r="P83" s="323">
        <v>10</v>
      </c>
      <c r="Q83" s="322">
        <f t="shared" si="5"/>
        <v>105.3097733000014</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row>
    <row r="84" spans="15:51" ht="16.5" customHeight="1" x14ac:dyDescent="0.55000000000000004">
      <c r="O84" s="323"/>
      <c r="P84" s="323">
        <v>11</v>
      </c>
      <c r="Q84" s="322">
        <f t="shared" si="5"/>
        <v>106.20008607242524</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row>
    <row r="85" spans="15:51" ht="16.5" customHeight="1" thickBot="1" x14ac:dyDescent="0.6">
      <c r="O85" s="324"/>
      <c r="P85" s="324">
        <v>12</v>
      </c>
      <c r="Q85" s="322">
        <f t="shared" si="5"/>
        <v>96.620128152299614</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row>
    <row r="86" spans="15:51" ht="16.5" customHeight="1" x14ac:dyDescent="0.55000000000000004">
      <c r="O86" s="321">
        <v>1997</v>
      </c>
      <c r="P86" s="321">
        <v>1</v>
      </c>
      <c r="Q86" s="326">
        <f t="shared" ref="Q86:Q97" si="6">X2</f>
        <v>92.917172948584977</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row>
    <row r="87" spans="15:51" ht="16.5" customHeight="1" x14ac:dyDescent="0.55000000000000004">
      <c r="O87" s="323"/>
      <c r="P87" s="323">
        <v>2</v>
      </c>
      <c r="Q87" s="322">
        <f t="shared" si="6"/>
        <v>104.91375657946624</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row>
    <row r="88" spans="15:51" ht="16.5" customHeight="1" x14ac:dyDescent="0.55000000000000004">
      <c r="O88" s="323"/>
      <c r="P88" s="323">
        <v>3</v>
      </c>
      <c r="Q88" s="322">
        <f t="shared" si="6"/>
        <v>115.48487761611544</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row>
    <row r="89" spans="15:51" ht="16.5" customHeight="1" x14ac:dyDescent="0.55000000000000004">
      <c r="O89" s="323"/>
      <c r="P89" s="323">
        <v>4</v>
      </c>
      <c r="Q89" s="322">
        <f t="shared" si="6"/>
        <v>95.759888604487259</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row>
    <row r="90" spans="15:51" ht="16.5" customHeight="1" x14ac:dyDescent="0.55000000000000004">
      <c r="O90" s="323"/>
      <c r="P90" s="323">
        <v>5</v>
      </c>
      <c r="Q90" s="322">
        <f t="shared" si="6"/>
        <v>90.244143938751151</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row>
    <row r="91" spans="15:51" ht="16.5" customHeight="1" x14ac:dyDescent="0.55000000000000004">
      <c r="O91" s="323"/>
      <c r="P91" s="323">
        <v>6</v>
      </c>
      <c r="Q91" s="322">
        <f t="shared" si="6"/>
        <v>102.35196046268028</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row>
    <row r="92" spans="15:51" ht="16.5" customHeight="1" x14ac:dyDescent="0.55000000000000004">
      <c r="O92" s="323"/>
      <c r="P92" s="323">
        <v>7</v>
      </c>
      <c r="Q92" s="322">
        <f t="shared" si="6"/>
        <v>107.73620536824581</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row>
    <row r="93" spans="15:51" ht="16.5" customHeight="1" x14ac:dyDescent="0.55000000000000004">
      <c r="O93" s="323"/>
      <c r="P93" s="323">
        <v>8</v>
      </c>
      <c r="Q93" s="322">
        <f t="shared" si="6"/>
        <v>78.723674048882842</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row>
    <row r="94" spans="15:51" ht="16.5" customHeight="1" x14ac:dyDescent="0.55000000000000004">
      <c r="O94" s="323"/>
      <c r="P94" s="323">
        <v>9</v>
      </c>
      <c r="Q94" s="322">
        <f t="shared" si="6"/>
        <v>105.00473058566529</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row>
    <row r="95" spans="15:51" ht="16.5" customHeight="1" x14ac:dyDescent="0.55000000000000004">
      <c r="O95" s="323"/>
      <c r="P95" s="323">
        <v>10</v>
      </c>
      <c r="Q95" s="322">
        <f t="shared" si="6"/>
        <v>105.33518019712389</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row>
    <row r="96" spans="15:51" ht="16.5" customHeight="1" x14ac:dyDescent="0.55000000000000004">
      <c r="O96" s="323"/>
      <c r="P96" s="323">
        <v>11</v>
      </c>
      <c r="Q96" s="322">
        <f t="shared" si="6"/>
        <v>105.11053997674952</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row>
    <row r="97" spans="15:51" ht="16.5" customHeight="1" thickBot="1" x14ac:dyDescent="0.6">
      <c r="O97" s="324"/>
      <c r="P97" s="324">
        <v>12</v>
      </c>
      <c r="Q97" s="325">
        <f t="shared" si="6"/>
        <v>96.417869673247282</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row>
    <row r="98" spans="15:51" ht="16.5" customHeight="1" x14ac:dyDescent="0.55000000000000004">
      <c r="O98" s="321">
        <v>1998</v>
      </c>
      <c r="P98" s="321">
        <v>1</v>
      </c>
      <c r="Q98" s="326">
        <f t="shared" ref="Q98:Q109" si="7">Y2</f>
        <v>94.253191767762146</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row>
    <row r="99" spans="15:51" ht="16.5" customHeight="1" x14ac:dyDescent="0.55000000000000004">
      <c r="O99" s="323"/>
      <c r="P99" s="323">
        <v>2</v>
      </c>
      <c r="Q99" s="322">
        <f t="shared" si="7"/>
        <v>105.78485537643343</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row>
    <row r="100" spans="15:51" ht="16.5" customHeight="1" x14ac:dyDescent="0.55000000000000004">
      <c r="O100" s="323"/>
      <c r="P100" s="323">
        <v>3</v>
      </c>
      <c r="Q100" s="322">
        <f t="shared" si="7"/>
        <v>115.96456192653631</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row>
    <row r="101" spans="15:51" ht="16.5" customHeight="1" x14ac:dyDescent="0.55000000000000004">
      <c r="O101" s="323"/>
      <c r="P101" s="323">
        <v>4</v>
      </c>
      <c r="Q101" s="322">
        <f t="shared" si="7"/>
        <v>94.681267881804828</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row>
    <row r="102" spans="15:51" ht="16.5" customHeight="1" x14ac:dyDescent="0.55000000000000004">
      <c r="O102" s="323"/>
      <c r="P102" s="323">
        <v>5</v>
      </c>
      <c r="Q102" s="322">
        <f t="shared" si="7"/>
        <v>88.868323817204583</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row>
    <row r="103" spans="15:51" ht="16.5" customHeight="1" x14ac:dyDescent="0.55000000000000004">
      <c r="O103" s="323"/>
      <c r="P103" s="323">
        <v>6</v>
      </c>
      <c r="Q103" s="322">
        <f t="shared" si="7"/>
        <v>102.59385186424764</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51" ht="16.5" customHeight="1" x14ac:dyDescent="0.55000000000000004">
      <c r="O104" s="323"/>
      <c r="P104" s="323">
        <v>7</v>
      </c>
      <c r="Q104" s="322">
        <f t="shared" si="7"/>
        <v>108.30374132646678</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51" ht="16.5" customHeight="1" x14ac:dyDescent="0.55000000000000004">
      <c r="O105" s="323"/>
      <c r="P105" s="323">
        <v>8</v>
      </c>
      <c r="Q105" s="322">
        <f t="shared" si="7"/>
        <v>77.196900125444117</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51" ht="16.5" customHeight="1" x14ac:dyDescent="0.55000000000000004">
      <c r="O106" s="323"/>
      <c r="P106" s="323">
        <v>9</v>
      </c>
      <c r="Q106" s="322">
        <f t="shared" si="7"/>
        <v>105.71167701909944</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51" ht="16.5" customHeight="1" x14ac:dyDescent="0.55000000000000004">
      <c r="O107" s="323"/>
      <c r="P107" s="323">
        <v>10</v>
      </c>
      <c r="Q107" s="322">
        <f t="shared" si="7"/>
        <v>105.3372196770565</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51" ht="16.5" customHeight="1" x14ac:dyDescent="0.55000000000000004">
      <c r="O108" s="323"/>
      <c r="P108" s="323">
        <v>11</v>
      </c>
      <c r="Q108" s="322">
        <f t="shared" si="7"/>
        <v>105.14895329074017</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51" ht="16.5" customHeight="1" thickBot="1" x14ac:dyDescent="0.6">
      <c r="O109" s="324"/>
      <c r="P109" s="324">
        <v>12</v>
      </c>
      <c r="Q109" s="325">
        <f t="shared" si="7"/>
        <v>96.155455927203974</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51" ht="16.5" customHeight="1" x14ac:dyDescent="0.55000000000000004">
      <c r="O110" s="321">
        <v>1999</v>
      </c>
      <c r="P110" s="321">
        <v>1</v>
      </c>
      <c r="Q110" s="326">
        <f t="shared" ref="Q110:Q121" si="8">Z2</f>
        <v>94.122323536202458</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51" ht="16.5" customHeight="1" x14ac:dyDescent="0.55000000000000004">
      <c r="O111" s="323"/>
      <c r="P111" s="323">
        <v>2</v>
      </c>
      <c r="Q111" s="322">
        <f t="shared" si="8"/>
        <v>106.46493375758425</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51" ht="16.5" customHeight="1" x14ac:dyDescent="0.55000000000000004">
      <c r="O112" s="323"/>
      <c r="P112" s="323">
        <v>3</v>
      </c>
      <c r="Q112" s="322">
        <f t="shared" si="8"/>
        <v>118.07375632615492</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51" ht="16.5" customHeight="1" x14ac:dyDescent="0.55000000000000004">
      <c r="O113" s="323"/>
      <c r="P113" s="323">
        <v>4</v>
      </c>
      <c r="Q113" s="322">
        <f t="shared" si="8"/>
        <v>93.893321304118203</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51" ht="16.5" customHeight="1" x14ac:dyDescent="0.55000000000000004">
      <c r="O114" s="323"/>
      <c r="P114" s="323">
        <v>5</v>
      </c>
      <c r="Q114" s="322">
        <f t="shared" si="8"/>
        <v>87.986444367603625</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51" ht="16.5" customHeight="1" x14ac:dyDescent="0.55000000000000004">
      <c r="O115" s="323"/>
      <c r="P115" s="323">
        <v>6</v>
      </c>
      <c r="Q115" s="322">
        <f t="shared" si="8"/>
        <v>103.64953604102074</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51" ht="16.5" customHeight="1" x14ac:dyDescent="0.55000000000000004">
      <c r="O116" s="323"/>
      <c r="P116" s="323">
        <v>7</v>
      </c>
      <c r="Q116" s="322">
        <f t="shared" si="8"/>
        <v>107.4456405105223</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51" ht="16.5" customHeight="1" x14ac:dyDescent="0.55000000000000004">
      <c r="O117" s="323"/>
      <c r="P117" s="323">
        <v>8</v>
      </c>
      <c r="Q117" s="322">
        <f t="shared" si="8"/>
        <v>76.707780555664854</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row>
    <row r="118" spans="15:51" ht="16.5" customHeight="1" x14ac:dyDescent="0.55000000000000004">
      <c r="O118" s="323"/>
      <c r="P118" s="323">
        <v>9</v>
      </c>
      <c r="Q118" s="322">
        <f t="shared" si="8"/>
        <v>107.28986686292254</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row>
    <row r="119" spans="15:51" ht="16.5" customHeight="1" x14ac:dyDescent="0.55000000000000004">
      <c r="O119" s="323"/>
      <c r="P119" s="323">
        <v>10</v>
      </c>
      <c r="Q119" s="322">
        <f t="shared" si="8"/>
        <v>104.48500154566656</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row>
    <row r="120" spans="15:51" ht="16.5" customHeight="1" x14ac:dyDescent="0.55000000000000004">
      <c r="O120" s="323"/>
      <c r="P120" s="323">
        <v>11</v>
      </c>
      <c r="Q120" s="322">
        <f t="shared" si="8"/>
        <v>104.85753620354538</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row>
    <row r="121" spans="15:51" ht="16.5" customHeight="1" thickBot="1" x14ac:dyDescent="0.6">
      <c r="O121" s="324"/>
      <c r="P121" s="324">
        <v>12</v>
      </c>
      <c r="Q121" s="325">
        <f t="shared" si="8"/>
        <v>95.023858988994377</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row>
    <row r="122" spans="15:51" ht="16.5" customHeight="1" x14ac:dyDescent="0.55000000000000004">
      <c r="O122" s="321">
        <v>2000</v>
      </c>
      <c r="P122" s="321">
        <v>1</v>
      </c>
      <c r="Q122" s="326">
        <f t="shared" ref="Q122:Q133" si="9">AA2</f>
        <v>92.921959485403988</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row>
    <row r="123" spans="15:51" ht="16.5" customHeight="1" x14ac:dyDescent="0.55000000000000004">
      <c r="O123" s="323"/>
      <c r="P123" s="323">
        <v>2</v>
      </c>
      <c r="Q123" s="322">
        <f t="shared" si="9"/>
        <v>107.57312867596399</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row>
    <row r="124" spans="15:51" ht="16.5" customHeight="1" x14ac:dyDescent="0.55000000000000004">
      <c r="O124" s="323"/>
      <c r="P124" s="323">
        <v>3</v>
      </c>
      <c r="Q124" s="322">
        <f t="shared" si="9"/>
        <v>119.23055625179215</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row>
    <row r="125" spans="15:51" ht="16.5" customHeight="1" x14ac:dyDescent="0.55000000000000004">
      <c r="O125" s="323"/>
      <c r="P125" s="323">
        <v>4</v>
      </c>
      <c r="Q125" s="322">
        <f t="shared" si="9"/>
        <v>93.568664762794924</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row>
    <row r="126" spans="15:51" ht="16.5" customHeight="1" x14ac:dyDescent="0.55000000000000004">
      <c r="O126" s="323"/>
      <c r="P126" s="323">
        <v>5</v>
      </c>
      <c r="Q126" s="322">
        <f t="shared" si="9"/>
        <v>87.971133216560517</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row>
    <row r="127" spans="15:51" ht="16.5" customHeight="1" x14ac:dyDescent="0.55000000000000004">
      <c r="O127" s="323"/>
      <c r="P127" s="323">
        <v>6</v>
      </c>
      <c r="Q127" s="322">
        <f t="shared" si="9"/>
        <v>104.31047710044622</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row>
    <row r="128" spans="15:51" ht="16.5" customHeight="1" x14ac:dyDescent="0.55000000000000004">
      <c r="O128" s="323"/>
      <c r="P128" s="323">
        <v>7</v>
      </c>
      <c r="Q128" s="322">
        <f t="shared" si="9"/>
        <v>106.68198958304326</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row>
    <row r="129" spans="15:51" ht="16.5" customHeight="1" x14ac:dyDescent="0.55000000000000004">
      <c r="O129" s="323"/>
      <c r="P129" s="323">
        <v>8</v>
      </c>
      <c r="Q129" s="322">
        <f t="shared" si="9"/>
        <v>77.328985811723442</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row>
    <row r="130" spans="15:51" ht="16.5" customHeight="1" x14ac:dyDescent="0.55000000000000004">
      <c r="O130" s="323"/>
      <c r="P130" s="323">
        <v>9</v>
      </c>
      <c r="Q130" s="322">
        <f t="shared" si="9"/>
        <v>105.94244651030782</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row>
    <row r="131" spans="15:51" ht="16.5" customHeight="1" x14ac:dyDescent="0.55000000000000004">
      <c r="O131" s="323"/>
      <c r="P131" s="323">
        <v>10</v>
      </c>
      <c r="Q131" s="322">
        <f t="shared" si="9"/>
        <v>104.63221228997568</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row>
    <row r="132" spans="15:51" ht="16.5" customHeight="1" x14ac:dyDescent="0.55000000000000004">
      <c r="O132" s="323"/>
      <c r="P132" s="323">
        <v>11</v>
      </c>
      <c r="Q132" s="322">
        <f t="shared" si="9"/>
        <v>104.77140537385081</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row>
    <row r="133" spans="15:51" ht="16.5" customHeight="1" thickBot="1" x14ac:dyDescent="0.6">
      <c r="O133" s="324"/>
      <c r="P133" s="324">
        <v>12</v>
      </c>
      <c r="Q133" s="325">
        <f t="shared" si="9"/>
        <v>95.06704093813731</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row>
    <row r="134" spans="15:51" ht="16.5" customHeight="1" x14ac:dyDescent="0.55000000000000004">
      <c r="O134" s="321">
        <v>2001</v>
      </c>
      <c r="P134" s="321">
        <v>1</v>
      </c>
      <c r="Q134" s="326">
        <f t="shared" ref="Q134:Q145" si="10">AB2</f>
        <v>92.750700534005276</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row>
    <row r="135" spans="15:51" ht="16.5" customHeight="1" x14ac:dyDescent="0.55000000000000004">
      <c r="O135" s="323"/>
      <c r="P135" s="323">
        <v>2</v>
      </c>
      <c r="Q135" s="322">
        <f t="shared" si="10"/>
        <v>107.7503845201565</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row>
    <row r="136" spans="15:51" ht="16.5" customHeight="1" x14ac:dyDescent="0.55000000000000004">
      <c r="O136" s="323"/>
      <c r="P136" s="323">
        <v>3</v>
      </c>
      <c r="Q136" s="322">
        <f t="shared" si="10"/>
        <v>118.58316759955611</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row>
    <row r="137" spans="15:51" ht="16.5" customHeight="1" x14ac:dyDescent="0.55000000000000004">
      <c r="O137" s="323"/>
      <c r="P137" s="323">
        <v>4</v>
      </c>
      <c r="Q137" s="322">
        <f t="shared" si="10"/>
        <v>93.232028782181345</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row>
    <row r="138" spans="15:51" ht="16.5" customHeight="1" x14ac:dyDescent="0.55000000000000004">
      <c r="O138" s="323"/>
      <c r="P138" s="323">
        <v>5</v>
      </c>
      <c r="Q138" s="322">
        <f t="shared" si="10"/>
        <v>88.085165768258662</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row>
    <row r="139" spans="15:51" ht="16.5" customHeight="1" x14ac:dyDescent="0.55000000000000004">
      <c r="O139" s="323"/>
      <c r="P139" s="323">
        <v>6</v>
      </c>
      <c r="Q139" s="322">
        <f t="shared" si="10"/>
        <v>104.86707946597927</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row>
    <row r="140" spans="15:51" ht="16.5" customHeight="1" x14ac:dyDescent="0.55000000000000004">
      <c r="O140" s="323"/>
      <c r="P140" s="323">
        <v>7</v>
      </c>
      <c r="Q140" s="322">
        <f t="shared" si="10"/>
        <v>107.15915940291973</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row>
    <row r="141" spans="15:51" ht="16.5" customHeight="1" x14ac:dyDescent="0.55000000000000004">
      <c r="O141" s="323"/>
      <c r="P141" s="323">
        <v>8</v>
      </c>
      <c r="Q141" s="322">
        <f t="shared" si="10"/>
        <v>78.412635086998208</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row>
    <row r="142" spans="15:51" ht="16.5" customHeight="1" x14ac:dyDescent="0.55000000000000004">
      <c r="O142" s="323"/>
      <c r="P142" s="323">
        <v>9</v>
      </c>
      <c r="Q142" s="322">
        <f t="shared" si="10"/>
        <v>104.94627472994702</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row>
    <row r="143" spans="15:51" ht="16.5" customHeight="1" x14ac:dyDescent="0.55000000000000004">
      <c r="O143" s="323"/>
      <c r="P143" s="323">
        <v>10</v>
      </c>
      <c r="Q143" s="322">
        <f t="shared" si="10"/>
        <v>105.43503464344334</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row>
    <row r="144" spans="15:51" ht="16.5" customHeight="1" x14ac:dyDescent="0.55000000000000004">
      <c r="O144" s="323"/>
      <c r="P144" s="323">
        <v>11</v>
      </c>
      <c r="Q144" s="322">
        <f t="shared" si="10"/>
        <v>104.09721772613041</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row>
    <row r="145" spans="15:51" ht="16.5" customHeight="1" thickBot="1" x14ac:dyDescent="0.6">
      <c r="O145" s="324"/>
      <c r="P145" s="324">
        <v>12</v>
      </c>
      <c r="Q145" s="325">
        <f t="shared" si="10"/>
        <v>94.681151740423743</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row>
    <row r="146" spans="15:51" ht="16.5" customHeight="1" x14ac:dyDescent="0.55000000000000004">
      <c r="O146" s="321">
        <v>2002</v>
      </c>
      <c r="P146" s="321">
        <v>1</v>
      </c>
      <c r="Q146" s="326">
        <f t="shared" ref="Q146:Q157" si="11">AC2</f>
        <v>93.121153613091622</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row>
    <row r="147" spans="15:51" ht="16.5" customHeight="1" x14ac:dyDescent="0.55000000000000004">
      <c r="O147" s="323"/>
      <c r="P147" s="323">
        <v>2</v>
      </c>
      <c r="Q147" s="322">
        <f t="shared" si="11"/>
        <v>108.10442545730191</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row>
    <row r="148" spans="15:51" ht="16.5" customHeight="1" x14ac:dyDescent="0.55000000000000004">
      <c r="O148" s="323"/>
      <c r="P148" s="323">
        <v>3</v>
      </c>
      <c r="Q148" s="322">
        <f t="shared" si="11"/>
        <v>117.41465229017872</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row>
    <row r="149" spans="15:51" ht="16.5" customHeight="1" x14ac:dyDescent="0.55000000000000004">
      <c r="O149" s="323"/>
      <c r="P149" s="323">
        <v>4</v>
      </c>
      <c r="Q149" s="322">
        <f t="shared" si="11"/>
        <v>93.136416458898864</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row>
    <row r="150" spans="15:51" ht="16.5" customHeight="1" x14ac:dyDescent="0.55000000000000004">
      <c r="O150" s="323"/>
      <c r="P150" s="323">
        <v>5</v>
      </c>
      <c r="Q150" s="322">
        <f t="shared" si="11"/>
        <v>89.52388098705562</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row>
    <row r="151" spans="15:51" ht="16.5" customHeight="1" x14ac:dyDescent="0.55000000000000004">
      <c r="O151" s="323"/>
      <c r="P151" s="323">
        <v>6</v>
      </c>
      <c r="Q151" s="322">
        <f t="shared" si="11"/>
        <v>103.30216679160894</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row>
    <row r="152" spans="15:51" ht="16.5" customHeight="1" x14ac:dyDescent="0.55000000000000004">
      <c r="O152" s="323"/>
      <c r="P152" s="323">
        <v>7</v>
      </c>
      <c r="Q152" s="322">
        <f t="shared" si="11"/>
        <v>107.40878240752851</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row>
    <row r="153" spans="15:51" ht="16.5" customHeight="1" x14ac:dyDescent="0.55000000000000004">
      <c r="O153" s="323"/>
      <c r="P153" s="323">
        <v>8</v>
      </c>
      <c r="Q153" s="322">
        <f t="shared" si="11"/>
        <v>78.698060153178488</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row>
    <row r="154" spans="15:51" ht="16.5" customHeight="1" x14ac:dyDescent="0.55000000000000004">
      <c r="O154" s="323"/>
      <c r="P154" s="323">
        <v>9</v>
      </c>
      <c r="Q154" s="322">
        <f t="shared" si="11"/>
        <v>104.55260335015645</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row>
    <row r="155" spans="15:51" ht="16.5" customHeight="1" x14ac:dyDescent="0.55000000000000004">
      <c r="O155" s="323"/>
      <c r="P155" s="323">
        <v>10</v>
      </c>
      <c r="Q155" s="322">
        <f t="shared" si="11"/>
        <v>106.06604658081928</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row>
    <row r="156" spans="15:51" ht="16.5" customHeight="1" x14ac:dyDescent="0.55000000000000004">
      <c r="O156" s="323"/>
      <c r="P156" s="323">
        <v>11</v>
      </c>
      <c r="Q156" s="322">
        <f t="shared" si="11"/>
        <v>104.11635584067696</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row>
    <row r="157" spans="15:51" ht="16.5" customHeight="1" thickBot="1" x14ac:dyDescent="0.6">
      <c r="O157" s="324"/>
      <c r="P157" s="324">
        <v>12</v>
      </c>
      <c r="Q157" s="325">
        <f t="shared" si="11"/>
        <v>94.555456069504459</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row>
    <row r="158" spans="15:51" ht="16.5" customHeight="1" x14ac:dyDescent="0.55000000000000004">
      <c r="O158" s="321">
        <v>2003</v>
      </c>
      <c r="P158" s="321">
        <v>1</v>
      </c>
      <c r="Q158" s="326">
        <f t="shared" ref="Q158:Q169" si="12">AD2</f>
        <v>94.779719596917531</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row>
    <row r="159" spans="15:51" ht="16.5" customHeight="1" x14ac:dyDescent="0.55000000000000004">
      <c r="O159" s="323"/>
      <c r="P159" s="323">
        <v>2</v>
      </c>
      <c r="Q159" s="322">
        <f t="shared" si="12"/>
        <v>107.54331966914799</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row>
    <row r="160" spans="15:51" ht="16.5" customHeight="1" x14ac:dyDescent="0.55000000000000004">
      <c r="O160" s="323"/>
      <c r="P160" s="323">
        <v>3</v>
      </c>
      <c r="Q160" s="322">
        <f t="shared" si="12"/>
        <v>115.45112675703673</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row>
    <row r="161" spans="15:51" ht="16.5" customHeight="1" x14ac:dyDescent="0.55000000000000004">
      <c r="O161" s="323"/>
      <c r="P161" s="323">
        <v>4</v>
      </c>
      <c r="Q161" s="322">
        <f t="shared" si="12"/>
        <v>91.664538988833101</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row>
    <row r="162" spans="15:51" ht="16.5" customHeight="1" x14ac:dyDescent="0.55000000000000004">
      <c r="O162" s="323"/>
      <c r="P162" s="323">
        <v>5</v>
      </c>
      <c r="Q162" s="322">
        <f t="shared" si="12"/>
        <v>89.949003035874341</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row>
    <row r="163" spans="15:51" ht="16.5" customHeight="1" x14ac:dyDescent="0.55000000000000004">
      <c r="O163" s="323"/>
      <c r="P163" s="323">
        <v>6</v>
      </c>
      <c r="Q163" s="322">
        <f t="shared" si="12"/>
        <v>102.90934105257178</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row>
    <row r="164" spans="15:51" ht="16.5" customHeight="1" x14ac:dyDescent="0.55000000000000004">
      <c r="O164" s="323"/>
      <c r="P164" s="323">
        <v>7</v>
      </c>
      <c r="Q164" s="322">
        <f t="shared" si="12"/>
        <v>108.07742913835226</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row>
    <row r="165" spans="15:51" ht="16.5" customHeight="1" x14ac:dyDescent="0.55000000000000004">
      <c r="O165" s="323"/>
      <c r="P165" s="323">
        <v>8</v>
      </c>
      <c r="Q165" s="322">
        <f t="shared" si="12"/>
        <v>78.790810580946811</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row>
    <row r="166" spans="15:51" ht="16.5" customHeight="1" x14ac:dyDescent="0.55000000000000004">
      <c r="O166" s="323"/>
      <c r="P166" s="323">
        <v>9</v>
      </c>
      <c r="Q166" s="322">
        <f t="shared" si="12"/>
        <v>105.33452477231795</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row>
    <row r="167" spans="15:51" ht="16.5" customHeight="1" x14ac:dyDescent="0.55000000000000004">
      <c r="O167" s="323"/>
      <c r="P167" s="323">
        <v>10</v>
      </c>
      <c r="Q167" s="322">
        <f t="shared" si="12"/>
        <v>107.33406708830088</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row>
    <row r="168" spans="15:51" ht="16.5" customHeight="1" x14ac:dyDescent="0.55000000000000004">
      <c r="O168" s="323"/>
      <c r="P168" s="323">
        <v>11</v>
      </c>
      <c r="Q168" s="322">
        <f t="shared" si="12"/>
        <v>103.63805609208701</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row>
    <row r="169" spans="15:51" ht="16.5" customHeight="1" thickBot="1" x14ac:dyDescent="0.6">
      <c r="O169" s="324"/>
      <c r="P169" s="324">
        <v>12</v>
      </c>
      <c r="Q169" s="325">
        <f t="shared" si="12"/>
        <v>94.52806322761343</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row>
    <row r="170" spans="15:51" ht="16.5" customHeight="1" x14ac:dyDescent="0.55000000000000004">
      <c r="O170" s="321">
        <v>2004</v>
      </c>
      <c r="P170" s="321">
        <v>1</v>
      </c>
      <c r="Q170" s="326">
        <f t="shared" ref="Q170:Q181" si="13">AE2</f>
        <v>95.099266231070786</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row>
    <row r="171" spans="15:51" ht="16.5" customHeight="1" x14ac:dyDescent="0.55000000000000004">
      <c r="O171" s="323"/>
      <c r="P171" s="323">
        <v>2</v>
      </c>
      <c r="Q171" s="322">
        <f t="shared" si="13"/>
        <v>106.38735078633071</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row>
    <row r="172" spans="15:51" ht="16.5" customHeight="1" x14ac:dyDescent="0.55000000000000004">
      <c r="O172" s="323"/>
      <c r="P172" s="323">
        <v>3</v>
      </c>
      <c r="Q172" s="322">
        <f t="shared" si="13"/>
        <v>115.67378518717921</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row>
    <row r="173" spans="15:51" ht="16.5" customHeight="1" x14ac:dyDescent="0.55000000000000004">
      <c r="O173" s="323"/>
      <c r="P173" s="323">
        <v>4</v>
      </c>
      <c r="Q173" s="322">
        <f t="shared" si="13"/>
        <v>92.310203418644164</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row>
    <row r="174" spans="15:51" ht="16.5" customHeight="1" x14ac:dyDescent="0.55000000000000004">
      <c r="O174" s="323"/>
      <c r="P174" s="323">
        <v>5</v>
      </c>
      <c r="Q174" s="322">
        <f t="shared" si="13"/>
        <v>89.377393701629202</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row>
    <row r="175" spans="15:51" ht="16.5" customHeight="1" x14ac:dyDescent="0.55000000000000004">
      <c r="O175" s="323"/>
      <c r="P175" s="323">
        <v>6</v>
      </c>
      <c r="Q175" s="322">
        <f t="shared" si="13"/>
        <v>104.3826381979148</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row>
    <row r="176" spans="15:51" ht="16.5" customHeight="1" x14ac:dyDescent="0.55000000000000004">
      <c r="O176" s="323"/>
      <c r="P176" s="323">
        <v>7</v>
      </c>
      <c r="Q176" s="322">
        <f t="shared" si="13"/>
        <v>107.66293997065178</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row>
    <row r="177" spans="15:51" ht="16.5" customHeight="1" x14ac:dyDescent="0.55000000000000004">
      <c r="O177" s="323"/>
      <c r="P177" s="323">
        <v>8</v>
      </c>
      <c r="Q177" s="322">
        <f t="shared" si="13"/>
        <v>79.601020119191915</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row>
    <row r="178" spans="15:51" ht="16.5" customHeight="1" x14ac:dyDescent="0.55000000000000004">
      <c r="O178" s="323"/>
      <c r="P178" s="323">
        <v>9</v>
      </c>
      <c r="Q178" s="322">
        <f t="shared" si="13"/>
        <v>105.74280899330877</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row>
    <row r="179" spans="15:51" ht="16.5" customHeight="1" x14ac:dyDescent="0.55000000000000004">
      <c r="O179" s="323"/>
      <c r="P179" s="323">
        <v>10</v>
      </c>
      <c r="Q179" s="322">
        <f t="shared" si="13"/>
        <v>106.26929713226821</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row>
    <row r="180" spans="15:51" ht="16.5" customHeight="1" x14ac:dyDescent="0.55000000000000004">
      <c r="O180" s="323"/>
      <c r="P180" s="323">
        <v>11</v>
      </c>
      <c r="Q180" s="322">
        <f t="shared" si="13"/>
        <v>103.38884289386078</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row>
    <row r="181" spans="15:51" ht="16.5" customHeight="1" thickBot="1" x14ac:dyDescent="0.6">
      <c r="O181" s="324"/>
      <c r="P181" s="324">
        <v>12</v>
      </c>
      <c r="Q181" s="325">
        <f t="shared" si="13"/>
        <v>94.104453367949588</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row>
    <row r="182" spans="15:51" ht="16.5" customHeight="1" x14ac:dyDescent="0.55000000000000004">
      <c r="O182" s="321">
        <v>2005</v>
      </c>
      <c r="P182" s="321">
        <v>1</v>
      </c>
      <c r="Q182" s="326">
        <f t="shared" ref="Q182:Q193" si="14">AF2</f>
        <v>94.695255380288998</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row>
    <row r="183" spans="15:51" ht="16.5" customHeight="1" x14ac:dyDescent="0.55000000000000004">
      <c r="O183" s="323"/>
      <c r="P183" s="323">
        <v>2</v>
      </c>
      <c r="Q183" s="322">
        <f t="shared" si="14"/>
        <v>107.45992841620831</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row>
    <row r="184" spans="15:51" ht="16.5" customHeight="1" x14ac:dyDescent="0.55000000000000004">
      <c r="O184" s="323"/>
      <c r="P184" s="323">
        <v>3</v>
      </c>
      <c r="Q184" s="322">
        <f t="shared" si="14"/>
        <v>115.82680098998314</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row>
    <row r="185" spans="15:51" ht="16.5" customHeight="1" x14ac:dyDescent="0.55000000000000004">
      <c r="O185" s="323"/>
      <c r="P185" s="323">
        <v>4</v>
      </c>
      <c r="Q185" s="322">
        <f t="shared" si="14"/>
        <v>92.676156840481298</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row>
    <row r="186" spans="15:51" ht="16.5" customHeight="1" x14ac:dyDescent="0.55000000000000004">
      <c r="O186" s="323"/>
      <c r="P186" s="323">
        <v>5</v>
      </c>
      <c r="Q186" s="322">
        <f t="shared" si="14"/>
        <v>88.099619457090967</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row>
    <row r="187" spans="15:51" ht="16.5" customHeight="1" x14ac:dyDescent="0.55000000000000004">
      <c r="O187" s="323"/>
      <c r="P187" s="323">
        <v>6</v>
      </c>
      <c r="Q187" s="322">
        <f t="shared" si="14"/>
        <v>104.0484947355161</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row>
    <row r="188" spans="15:51" ht="16.5" customHeight="1" x14ac:dyDescent="0.55000000000000004">
      <c r="O188" s="323"/>
      <c r="P188" s="323">
        <v>7</v>
      </c>
      <c r="Q188" s="322">
        <f t="shared" si="14"/>
        <v>106.29823391232489</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row>
    <row r="189" spans="15:51" ht="16.5" customHeight="1" x14ac:dyDescent="0.55000000000000004">
      <c r="O189" s="323"/>
      <c r="P189" s="323">
        <v>8</v>
      </c>
      <c r="Q189" s="322">
        <f t="shared" si="14"/>
        <v>80.288194853772211</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row>
    <row r="190" spans="15:51" ht="16.5" customHeight="1" x14ac:dyDescent="0.55000000000000004">
      <c r="O190" s="323"/>
      <c r="P190" s="323">
        <v>9</v>
      </c>
      <c r="Q190" s="322">
        <f t="shared" si="14"/>
        <v>106.33666866423229</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row>
    <row r="191" spans="15:51" ht="16.5" customHeight="1" x14ac:dyDescent="0.55000000000000004">
      <c r="O191" s="323"/>
      <c r="P191" s="323">
        <v>10</v>
      </c>
      <c r="Q191" s="322">
        <f t="shared" si="14"/>
        <v>105.27897578142613</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row>
    <row r="192" spans="15:51" ht="16.5" customHeight="1" x14ac:dyDescent="0.55000000000000004">
      <c r="O192" s="323"/>
      <c r="P192" s="323">
        <v>11</v>
      </c>
      <c r="Q192" s="322">
        <f t="shared" si="14"/>
        <v>104.70908259509865</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row>
    <row r="193" spans="15:51" ht="16.5" customHeight="1" thickBot="1" x14ac:dyDescent="0.6">
      <c r="O193" s="324"/>
      <c r="P193" s="324">
        <v>12</v>
      </c>
      <c r="Q193" s="325">
        <f t="shared" si="14"/>
        <v>94.282588373576957</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row>
    <row r="194" spans="15:51" ht="16.5" customHeight="1" x14ac:dyDescent="0.55000000000000004">
      <c r="O194" s="321">
        <v>2006</v>
      </c>
      <c r="P194" s="321">
        <v>1</v>
      </c>
      <c r="Q194" s="326">
        <f t="shared" ref="Q194:Q205" si="15">AG2</f>
        <v>94.440985851279393</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row>
    <row r="195" spans="15:51" ht="16.5" customHeight="1" x14ac:dyDescent="0.55000000000000004">
      <c r="O195" s="323"/>
      <c r="P195" s="323">
        <v>2</v>
      </c>
      <c r="Q195" s="322">
        <f t="shared" si="15"/>
        <v>107.23213579052762</v>
      </c>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row>
    <row r="196" spans="15:51" ht="16.5" customHeight="1" x14ac:dyDescent="0.55000000000000004">
      <c r="O196" s="323"/>
      <c r="P196" s="323">
        <v>3</v>
      </c>
      <c r="Q196" s="322">
        <f t="shared" si="15"/>
        <v>116.34781204764239</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row>
    <row r="197" spans="15:51" ht="16.5" customHeight="1" x14ac:dyDescent="0.55000000000000004">
      <c r="O197" s="323"/>
      <c r="P197" s="323">
        <v>4</v>
      </c>
      <c r="Q197" s="322">
        <f t="shared" si="15"/>
        <v>93.418494404674888</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row>
    <row r="198" spans="15:51" ht="16.5" customHeight="1" x14ac:dyDescent="0.55000000000000004">
      <c r="O198" s="323"/>
      <c r="P198" s="323">
        <v>5</v>
      </c>
      <c r="Q198" s="322">
        <f t="shared" si="15"/>
        <v>88.12569787185258</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row>
    <row r="199" spans="15:51" ht="16.5" customHeight="1" x14ac:dyDescent="0.55000000000000004">
      <c r="O199" s="323"/>
      <c r="P199" s="323">
        <v>6</v>
      </c>
      <c r="Q199" s="322">
        <f t="shared" si="15"/>
        <v>104.00048715357494</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row>
    <row r="200" spans="15:51" ht="16.5" customHeight="1" x14ac:dyDescent="0.55000000000000004">
      <c r="O200" s="323"/>
      <c r="P200" s="323">
        <v>7</v>
      </c>
      <c r="Q200" s="322">
        <f t="shared" si="15"/>
        <v>104.86952423671872</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row>
    <row r="201" spans="15:51" ht="16.5" customHeight="1" x14ac:dyDescent="0.55000000000000004">
      <c r="O201" s="323"/>
      <c r="P201" s="323">
        <v>8</v>
      </c>
      <c r="Q201" s="322">
        <f t="shared" si="15"/>
        <v>81.450910460612178</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row>
    <row r="202" spans="15:51" ht="16.5" customHeight="1" x14ac:dyDescent="0.55000000000000004">
      <c r="O202" s="323"/>
      <c r="P202" s="323">
        <v>9</v>
      </c>
      <c r="Q202" s="322">
        <f t="shared" si="15"/>
        <v>105.92696688915133</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row>
    <row r="203" spans="15:51" ht="16.5" customHeight="1" x14ac:dyDescent="0.55000000000000004">
      <c r="O203" s="323"/>
      <c r="P203" s="323">
        <v>10</v>
      </c>
      <c r="Q203" s="322">
        <f t="shared" si="15"/>
        <v>104.1775317731416</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row>
    <row r="204" spans="15:51" ht="16.5" customHeight="1" x14ac:dyDescent="0.55000000000000004">
      <c r="O204" s="323"/>
      <c r="P204" s="323">
        <v>11</v>
      </c>
      <c r="Q204" s="322">
        <f t="shared" si="15"/>
        <v>105.25814398333742</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row>
    <row r="205" spans="15:51" ht="16.5" customHeight="1" thickBot="1" x14ac:dyDescent="0.6">
      <c r="O205" s="324"/>
      <c r="P205" s="324">
        <v>12</v>
      </c>
      <c r="Q205" s="325">
        <f t="shared" si="15"/>
        <v>94.751309537487003</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row>
    <row r="206" spans="15:51" ht="16.5" customHeight="1" x14ac:dyDescent="0.55000000000000004">
      <c r="O206" s="321">
        <v>2007</v>
      </c>
      <c r="P206" s="321">
        <v>1</v>
      </c>
      <c r="Q206" s="326">
        <f t="shared" ref="Q206:Q217" si="16">AH2</f>
        <v>94.423891628641556</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row>
    <row r="207" spans="15:51" ht="16.5" customHeight="1" x14ac:dyDescent="0.55000000000000004">
      <c r="O207" s="323"/>
      <c r="P207" s="323">
        <v>2</v>
      </c>
      <c r="Q207" s="322">
        <f t="shared" si="16"/>
        <v>107.04446036001954</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row>
    <row r="208" spans="15:51" ht="16.5" customHeight="1" x14ac:dyDescent="0.55000000000000004">
      <c r="O208" s="323"/>
      <c r="P208" s="323">
        <v>3</v>
      </c>
      <c r="Q208" s="322">
        <f t="shared" si="16"/>
        <v>115.42840287209989</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row>
    <row r="209" spans="15:51" ht="16.5" customHeight="1" x14ac:dyDescent="0.55000000000000004">
      <c r="O209" s="323"/>
      <c r="P209" s="323">
        <v>4</v>
      </c>
      <c r="Q209" s="322">
        <f t="shared" si="16"/>
        <v>94.16151274411699</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row>
    <row r="210" spans="15:51" ht="16.5" customHeight="1" x14ac:dyDescent="0.55000000000000004">
      <c r="O210" s="323"/>
      <c r="P210" s="323">
        <v>5</v>
      </c>
      <c r="Q210" s="322">
        <f t="shared" si="16"/>
        <v>88.700666552610102</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row>
    <row r="211" spans="15:51" ht="16.5" customHeight="1" x14ac:dyDescent="0.55000000000000004">
      <c r="O211" s="323"/>
      <c r="P211" s="323">
        <v>6</v>
      </c>
      <c r="Q211" s="322">
        <f t="shared" si="16"/>
        <v>103.87532115215738</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row>
    <row r="212" spans="15:51" ht="16.5" customHeight="1" x14ac:dyDescent="0.55000000000000004">
      <c r="O212" s="323"/>
      <c r="P212" s="323">
        <v>7</v>
      </c>
      <c r="Q212" s="322">
        <f t="shared" si="16"/>
        <v>102.92973062517412</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row>
    <row r="213" spans="15:51" ht="16.5" customHeight="1" x14ac:dyDescent="0.55000000000000004">
      <c r="O213" s="323"/>
      <c r="P213" s="323">
        <v>8</v>
      </c>
      <c r="Q213" s="322">
        <f t="shared" si="16"/>
        <v>82.440445851960362</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row>
    <row r="214" spans="15:51" ht="16.5" customHeight="1" x14ac:dyDescent="0.55000000000000004">
      <c r="O214" s="323"/>
      <c r="P214" s="323">
        <v>9</v>
      </c>
      <c r="Q214" s="322">
        <f t="shared" si="16"/>
        <v>104.63745905094197</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row>
    <row r="215" spans="15:51" ht="16.5" customHeight="1" x14ac:dyDescent="0.55000000000000004">
      <c r="O215" s="323"/>
      <c r="P215" s="323">
        <v>10</v>
      </c>
      <c r="Q215" s="322">
        <f t="shared" si="16"/>
        <v>105.22002025765939</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row>
    <row r="216" spans="15:51" ht="16.5" customHeight="1" x14ac:dyDescent="0.55000000000000004">
      <c r="O216" s="323"/>
      <c r="P216" s="323">
        <v>11</v>
      </c>
      <c r="Q216" s="322">
        <f t="shared" si="16"/>
        <v>105.6375404321446</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row>
    <row r="217" spans="15:51" ht="16.5" customHeight="1" thickBot="1" x14ac:dyDescent="0.6">
      <c r="O217" s="324"/>
      <c r="P217" s="324">
        <v>12</v>
      </c>
      <c r="Q217" s="325">
        <f t="shared" si="16"/>
        <v>95.500548472473923</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row>
    <row r="218" spans="15:51" ht="16.5" customHeight="1" x14ac:dyDescent="0.55000000000000004">
      <c r="O218" s="321">
        <v>2008</v>
      </c>
      <c r="P218" s="321">
        <v>1</v>
      </c>
      <c r="Q218" s="322">
        <f t="shared" ref="Q218:Q229" si="17">AI2</f>
        <v>94.895073327536522</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row>
    <row r="219" spans="15:51" ht="16.5" customHeight="1" x14ac:dyDescent="0.55000000000000004">
      <c r="O219" s="323"/>
      <c r="P219" s="323">
        <v>2</v>
      </c>
      <c r="Q219" s="322">
        <f t="shared" si="17"/>
        <v>106.31322627372836</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row>
    <row r="220" spans="15:51" ht="16.5" customHeight="1" x14ac:dyDescent="0.55000000000000004">
      <c r="O220" s="323"/>
      <c r="P220" s="323">
        <v>3</v>
      </c>
      <c r="Q220" s="322">
        <f t="shared" si="17"/>
        <v>113.24476073163768</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row>
    <row r="221" spans="15:51" ht="16.5" customHeight="1" x14ac:dyDescent="0.55000000000000004">
      <c r="O221" s="323"/>
      <c r="P221" s="323">
        <v>4</v>
      </c>
      <c r="Q221" s="322">
        <f t="shared" si="17"/>
        <v>93.297296101933412</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row>
    <row r="222" spans="15:51" ht="16.5" customHeight="1" x14ac:dyDescent="0.55000000000000004">
      <c r="O222" s="323"/>
      <c r="P222" s="323">
        <v>5</v>
      </c>
      <c r="Q222" s="322">
        <f t="shared" si="17"/>
        <v>88.694487855513998</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row>
    <row r="223" spans="15:51" ht="16.5" customHeight="1" x14ac:dyDescent="0.55000000000000004">
      <c r="O223" s="323"/>
      <c r="P223" s="323">
        <v>6</v>
      </c>
      <c r="Q223" s="322">
        <f t="shared" si="17"/>
        <v>102.91303282354707</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row>
    <row r="224" spans="15:51" ht="16.5" customHeight="1" x14ac:dyDescent="0.55000000000000004">
      <c r="O224" s="323"/>
      <c r="P224" s="323">
        <v>7</v>
      </c>
      <c r="Q224" s="322">
        <f t="shared" si="17"/>
        <v>103.62088557290402</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row>
    <row r="225" spans="15:51" ht="16.5" customHeight="1" x14ac:dyDescent="0.55000000000000004">
      <c r="O225" s="323"/>
      <c r="P225" s="323">
        <v>8</v>
      </c>
      <c r="Q225" s="322">
        <f t="shared" si="17"/>
        <v>82.371823730593647</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row>
    <row r="226" spans="15:51" ht="16.5" customHeight="1" x14ac:dyDescent="0.55000000000000004">
      <c r="O226" s="323"/>
      <c r="P226" s="323">
        <v>9</v>
      </c>
      <c r="Q226" s="322">
        <f t="shared" si="17"/>
        <v>107.19044921947773</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row>
    <row r="227" spans="15:51" ht="16.5" customHeight="1" x14ac:dyDescent="0.55000000000000004">
      <c r="O227" s="323"/>
      <c r="P227" s="323">
        <v>10</v>
      </c>
      <c r="Q227" s="322">
        <f t="shared" si="17"/>
        <v>107.38969264469398</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row>
    <row r="228" spans="15:51" ht="16.5" customHeight="1" x14ac:dyDescent="0.55000000000000004">
      <c r="O228" s="323"/>
      <c r="P228" s="323">
        <v>11</v>
      </c>
      <c r="Q228" s="322">
        <f t="shared" si="17"/>
        <v>105.53180575777927</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row>
    <row r="229" spans="15:51" ht="16.5" customHeight="1" thickBot="1" x14ac:dyDescent="0.6">
      <c r="O229" s="324"/>
      <c r="P229" s="324">
        <v>12</v>
      </c>
      <c r="Q229" s="322">
        <f t="shared" si="17"/>
        <v>94.53746596065443</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row>
    <row r="230" spans="15:51" ht="16.5" customHeight="1" x14ac:dyDescent="0.55000000000000004">
      <c r="O230" s="321">
        <v>2009</v>
      </c>
      <c r="P230" s="321">
        <v>1</v>
      </c>
      <c r="Q230" s="322">
        <f t="shared" ref="Q230:Q241" si="18">AJ2</f>
        <v>93.906437209908461</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row>
    <row r="231" spans="15:51" ht="16.5" customHeight="1" x14ac:dyDescent="0.55000000000000004">
      <c r="O231" s="323"/>
      <c r="P231" s="323">
        <v>2</v>
      </c>
      <c r="Q231" s="322">
        <f t="shared" si="18"/>
        <v>101.40158496633691</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row>
    <row r="232" spans="15:51" ht="16.5" customHeight="1" x14ac:dyDescent="0.55000000000000004">
      <c r="O232" s="323"/>
      <c r="P232" s="323">
        <v>3</v>
      </c>
      <c r="Q232" s="322">
        <f t="shared" si="18"/>
        <v>109.11003551759555</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row>
    <row r="233" spans="15:51" ht="16.5" customHeight="1" x14ac:dyDescent="0.55000000000000004">
      <c r="O233" s="323"/>
      <c r="P233" s="323">
        <v>4</v>
      </c>
      <c r="Q233" s="322">
        <f t="shared" si="18"/>
        <v>91.497361326722213</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row>
    <row r="234" spans="15:51" ht="16.5" customHeight="1" x14ac:dyDescent="0.55000000000000004">
      <c r="O234" s="323"/>
      <c r="P234" s="323">
        <v>5</v>
      </c>
      <c r="Q234" s="322">
        <f t="shared" si="18"/>
        <v>88.915580177129883</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row>
    <row r="235" spans="15:51" ht="16.5" customHeight="1" x14ac:dyDescent="0.55000000000000004">
      <c r="O235" s="323"/>
      <c r="P235" s="323">
        <v>6</v>
      </c>
      <c r="Q235" s="322">
        <f t="shared" si="18"/>
        <v>104.11269991054739</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row>
    <row r="236" spans="15:51" ht="16.5" customHeight="1" x14ac:dyDescent="0.55000000000000004">
      <c r="O236" s="323"/>
      <c r="P236" s="323">
        <v>7</v>
      </c>
      <c r="Q236" s="322">
        <f t="shared" si="18"/>
        <v>105.0965753433573</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row>
    <row r="237" spans="15:51" ht="16.5" customHeight="1" x14ac:dyDescent="0.55000000000000004">
      <c r="O237" s="323"/>
      <c r="P237" s="323">
        <v>8</v>
      </c>
      <c r="Q237" s="322">
        <f t="shared" si="18"/>
        <v>82.600011959435179</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row>
    <row r="238" spans="15:51" ht="16.5" customHeight="1" x14ac:dyDescent="0.55000000000000004">
      <c r="O238" s="323"/>
      <c r="P238" s="323">
        <v>9</v>
      </c>
      <c r="Q238" s="322">
        <f t="shared" si="18"/>
        <v>109.91936873742608</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row>
    <row r="239" spans="15:51" ht="16.5" customHeight="1" x14ac:dyDescent="0.55000000000000004">
      <c r="O239" s="323"/>
      <c r="P239" s="323">
        <v>10</v>
      </c>
      <c r="Q239" s="322">
        <f t="shared" si="18"/>
        <v>108.64402819946197</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row>
    <row r="240" spans="15:51" ht="16.5" customHeight="1" x14ac:dyDescent="0.55000000000000004">
      <c r="O240" s="323"/>
      <c r="P240" s="323">
        <v>11</v>
      </c>
      <c r="Q240" s="322">
        <f t="shared" si="18"/>
        <v>107.78757761655436</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row>
    <row r="241" spans="15:51" ht="16.5" customHeight="1" thickBot="1" x14ac:dyDescent="0.6">
      <c r="O241" s="324"/>
      <c r="P241" s="324">
        <v>12</v>
      </c>
      <c r="Q241" s="322">
        <f t="shared" si="18"/>
        <v>97.008739035524599</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row>
    <row r="242" spans="15:51" ht="16.5" customHeight="1" x14ac:dyDescent="0.55000000000000004">
      <c r="O242" s="321">
        <v>2010</v>
      </c>
      <c r="P242" s="321">
        <v>1</v>
      </c>
      <c r="Q242" s="322">
        <f t="shared" ref="Q242:Q253" si="19">AK2</f>
        <v>93.684217505694065</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row>
    <row r="243" spans="15:51" ht="16.5" customHeight="1" x14ac:dyDescent="0.55000000000000004">
      <c r="O243" s="323"/>
      <c r="P243" s="323">
        <v>2</v>
      </c>
      <c r="Q243" s="322">
        <f t="shared" si="19"/>
        <v>100.72860638033677</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row>
    <row r="244" spans="15:51" ht="16.5" customHeight="1" x14ac:dyDescent="0.55000000000000004">
      <c r="O244" s="323"/>
      <c r="P244" s="323">
        <v>3</v>
      </c>
      <c r="Q244" s="322">
        <f t="shared" si="19"/>
        <v>109.15461711535113</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row>
    <row r="245" spans="15:51" ht="16.5" customHeight="1" x14ac:dyDescent="0.55000000000000004">
      <c r="O245" s="323"/>
      <c r="P245" s="323">
        <v>4</v>
      </c>
      <c r="Q245" s="322">
        <f t="shared" si="19"/>
        <v>90.756391153008281</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row>
    <row r="246" spans="15:51" ht="16.5" customHeight="1" x14ac:dyDescent="0.55000000000000004">
      <c r="O246" s="323"/>
      <c r="P246" s="323">
        <v>5</v>
      </c>
      <c r="Q246" s="322">
        <f t="shared" si="19"/>
        <v>87.693392289787766</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row>
    <row r="247" spans="15:51" ht="16.5" customHeight="1" x14ac:dyDescent="0.55000000000000004">
      <c r="O247" s="323"/>
      <c r="P247" s="323">
        <v>6</v>
      </c>
      <c r="Q247" s="322">
        <f t="shared" si="19"/>
        <v>104.91793069318355</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row>
    <row r="248" spans="15:51" ht="16.5" customHeight="1" x14ac:dyDescent="0.55000000000000004">
      <c r="O248" s="323"/>
      <c r="P248" s="323">
        <v>7</v>
      </c>
      <c r="Q248" s="322">
        <f t="shared" si="19"/>
        <v>104.9213864928918</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row>
    <row r="249" spans="15:51" ht="16.5" customHeight="1" x14ac:dyDescent="0.55000000000000004">
      <c r="O249" s="323"/>
      <c r="P249" s="323">
        <v>8</v>
      </c>
      <c r="Q249" s="322">
        <f t="shared" si="19"/>
        <v>82.912134277635033</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row>
    <row r="250" spans="15:51" ht="16.5" customHeight="1" x14ac:dyDescent="0.55000000000000004">
      <c r="O250" s="323"/>
      <c r="P250" s="323">
        <v>9</v>
      </c>
      <c r="Q250" s="322">
        <f t="shared" si="19"/>
        <v>111.27418299137348</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row>
    <row r="251" spans="15:51" ht="16.5" customHeight="1" x14ac:dyDescent="0.55000000000000004">
      <c r="O251" s="323"/>
      <c r="P251" s="323">
        <v>10</v>
      </c>
      <c r="Q251" s="322">
        <f t="shared" si="19"/>
        <v>107.67179732122325</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row>
    <row r="252" spans="15:51" ht="16.5" customHeight="1" x14ac:dyDescent="0.55000000000000004">
      <c r="O252" s="323"/>
      <c r="P252" s="323">
        <v>11</v>
      </c>
      <c r="Q252" s="322">
        <f t="shared" si="19"/>
        <v>108.22382165599119</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row>
    <row r="253" spans="15:51" ht="16.5" customHeight="1" thickBot="1" x14ac:dyDescent="0.6">
      <c r="O253" s="324"/>
      <c r="P253" s="324">
        <v>12</v>
      </c>
      <c r="Q253" s="322">
        <f t="shared" si="19"/>
        <v>98.06152212352373</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row>
    <row r="254" spans="15:51" ht="16.5" customHeight="1" x14ac:dyDescent="0.55000000000000004">
      <c r="O254" s="321">
        <v>2011</v>
      </c>
      <c r="P254" s="321">
        <v>1</v>
      </c>
      <c r="Q254" s="322">
        <f t="shared" ref="Q254:Q265" si="20">AL2</f>
        <v>94.75304205356187</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row>
    <row r="255" spans="15:51" ht="16.5" customHeight="1" x14ac:dyDescent="0.55000000000000004">
      <c r="O255" s="323"/>
      <c r="P255" s="323">
        <v>2</v>
      </c>
      <c r="Q255" s="322">
        <f t="shared" si="20"/>
        <v>102.93128062450579</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row>
    <row r="256" spans="15:51" ht="16.5" customHeight="1" x14ac:dyDescent="0.55000000000000004">
      <c r="O256" s="323"/>
      <c r="P256" s="323">
        <v>3</v>
      </c>
      <c r="Q256" s="322">
        <f t="shared" si="20"/>
        <v>103.65037282928616</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row>
    <row r="257" spans="15:51" ht="16.5" customHeight="1" x14ac:dyDescent="0.55000000000000004">
      <c r="O257" s="323"/>
      <c r="P257" s="323">
        <v>4</v>
      </c>
      <c r="Q257" s="322">
        <f t="shared" si="20"/>
        <v>85.238553981023045</v>
      </c>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row>
    <row r="258" spans="15:51" ht="16.5" customHeight="1" x14ac:dyDescent="0.55000000000000004">
      <c r="O258" s="323"/>
      <c r="P258" s="323">
        <v>5</v>
      </c>
      <c r="Q258" s="322">
        <f t="shared" si="20"/>
        <v>85.428656324544207</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row>
    <row r="259" spans="15:51" ht="16.5" customHeight="1" x14ac:dyDescent="0.55000000000000004">
      <c r="O259" s="323"/>
      <c r="P259" s="323">
        <v>6</v>
      </c>
      <c r="Q259" s="322">
        <f t="shared" si="20"/>
        <v>105.96303666903219</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row>
    <row r="260" spans="15:51" ht="16.5" customHeight="1" x14ac:dyDescent="0.55000000000000004">
      <c r="O260" s="323"/>
      <c r="P260" s="323">
        <v>7</v>
      </c>
      <c r="Q260" s="322">
        <f t="shared" si="20"/>
        <v>106.00667291791612</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row>
    <row r="261" spans="15:51" ht="16.5" customHeight="1" x14ac:dyDescent="0.55000000000000004">
      <c r="O261" s="323"/>
      <c r="P261" s="323">
        <v>8</v>
      </c>
      <c r="Q261" s="322">
        <f t="shared" si="20"/>
        <v>85.824126903747029</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row>
    <row r="262" spans="15:51" ht="16.5" customHeight="1" x14ac:dyDescent="0.55000000000000004">
      <c r="O262" s="323"/>
      <c r="P262" s="323">
        <v>9</v>
      </c>
      <c r="Q262" s="322">
        <f t="shared" si="20"/>
        <v>113.27280068028645</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row>
    <row r="263" spans="15:51" ht="16.5" customHeight="1" x14ac:dyDescent="0.55000000000000004">
      <c r="O263" s="323"/>
      <c r="P263" s="323">
        <v>10</v>
      </c>
      <c r="Q263" s="322">
        <f t="shared" si="20"/>
        <v>108.90398514496327</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row>
    <row r="264" spans="15:51" ht="16.5" customHeight="1" x14ac:dyDescent="0.55000000000000004">
      <c r="O264" s="323"/>
      <c r="P264" s="323">
        <v>11</v>
      </c>
      <c r="Q264" s="322">
        <f t="shared" si="20"/>
        <v>108.77942166356947</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row>
    <row r="265" spans="15:51" ht="16.5" customHeight="1" thickBot="1" x14ac:dyDescent="0.6">
      <c r="O265" s="324"/>
      <c r="P265" s="324">
        <v>12</v>
      </c>
      <c r="Q265" s="322">
        <f t="shared" si="20"/>
        <v>99.248050207564418</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row>
    <row r="266" spans="15:51" ht="16.5" customHeight="1" x14ac:dyDescent="0.55000000000000004">
      <c r="O266" s="321">
        <v>2012</v>
      </c>
      <c r="P266" s="321">
        <v>1</v>
      </c>
      <c r="Q266" s="322">
        <f t="shared" ref="Q266:Q277" si="21">AM2</f>
        <v>95.032990348259005</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row>
    <row r="267" spans="15:51" ht="16.5" customHeight="1" x14ac:dyDescent="0.55000000000000004">
      <c r="O267" s="323"/>
      <c r="P267" s="323">
        <v>2</v>
      </c>
      <c r="Q267" s="322">
        <f t="shared" si="21"/>
        <v>103.56400976229915</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row>
    <row r="268" spans="15:51" ht="16.5" customHeight="1" x14ac:dyDescent="0.55000000000000004">
      <c r="O268" s="323"/>
      <c r="P268" s="323">
        <v>3</v>
      </c>
      <c r="Q268" s="322">
        <f t="shared" si="21"/>
        <v>103.39454895852253</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row>
    <row r="269" spans="15:51" ht="16.5" customHeight="1" x14ac:dyDescent="0.55000000000000004">
      <c r="O269" s="323"/>
      <c r="P269" s="323">
        <v>4</v>
      </c>
      <c r="Q269" s="322">
        <f t="shared" si="21"/>
        <v>84.868271875455136</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row>
    <row r="270" spans="15:51" ht="16.5" customHeight="1" x14ac:dyDescent="0.55000000000000004">
      <c r="O270" s="323"/>
      <c r="P270" s="323">
        <v>5</v>
      </c>
      <c r="Q270" s="322">
        <f t="shared" si="21"/>
        <v>86.262217318193379</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row>
    <row r="271" spans="15:51" ht="16.5" customHeight="1" x14ac:dyDescent="0.55000000000000004">
      <c r="O271" s="323"/>
      <c r="P271" s="323">
        <v>6</v>
      </c>
      <c r="Q271" s="322">
        <f t="shared" si="21"/>
        <v>105.81550546053909</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row>
    <row r="272" spans="15:51" ht="16.5" customHeight="1" x14ac:dyDescent="0.55000000000000004">
      <c r="O272" s="323"/>
      <c r="P272" s="323">
        <v>7</v>
      </c>
      <c r="Q272" s="322">
        <f t="shared" si="21"/>
        <v>106.84766559485571</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row>
    <row r="273" spans="15:51" ht="16.5" customHeight="1" x14ac:dyDescent="0.55000000000000004">
      <c r="O273" s="323"/>
      <c r="P273" s="323">
        <v>8</v>
      </c>
      <c r="Q273" s="322">
        <f t="shared" si="21"/>
        <v>87.116736701344351</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row>
    <row r="274" spans="15:51" ht="16.5" customHeight="1" x14ac:dyDescent="0.55000000000000004">
      <c r="O274" s="323"/>
      <c r="P274" s="323">
        <v>9</v>
      </c>
      <c r="Q274" s="322">
        <f t="shared" si="21"/>
        <v>111.50902070032278</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row>
    <row r="275" spans="15:51" ht="16.5" customHeight="1" x14ac:dyDescent="0.55000000000000004">
      <c r="O275" s="323"/>
      <c r="P275" s="323">
        <v>10</v>
      </c>
      <c r="Q275" s="322">
        <f t="shared" si="21"/>
        <v>108.67491306196487</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row>
    <row r="276" spans="15:51" ht="16.5" customHeight="1" x14ac:dyDescent="0.55000000000000004">
      <c r="O276" s="323"/>
      <c r="P276" s="323">
        <v>11</v>
      </c>
      <c r="Q276" s="322">
        <f t="shared" si="21"/>
        <v>107.75450461708137</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row>
    <row r="277" spans="15:51" ht="16.5" customHeight="1" thickBot="1" x14ac:dyDescent="0.6">
      <c r="O277" s="324"/>
      <c r="P277" s="324">
        <v>12</v>
      </c>
      <c r="Q277" s="322">
        <f t="shared" si="21"/>
        <v>99.159615601162585</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row>
    <row r="278" spans="15:51" ht="16.5" customHeight="1" x14ac:dyDescent="0.55000000000000004">
      <c r="O278" s="321">
        <v>2013</v>
      </c>
      <c r="P278" s="321">
        <v>1</v>
      </c>
      <c r="Q278" s="322">
        <f t="shared" ref="Q278:Q289" si="22">AN2</f>
        <v>95.156844587678577</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row>
    <row r="279" spans="15:51" ht="16.5" customHeight="1" x14ac:dyDescent="0.55000000000000004">
      <c r="O279" s="323"/>
      <c r="P279" s="323">
        <v>2</v>
      </c>
      <c r="Q279" s="322">
        <f t="shared" si="22"/>
        <v>103.12782382501983</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row>
    <row r="280" spans="15:51" ht="16.5" customHeight="1" x14ac:dyDescent="0.55000000000000004">
      <c r="O280" s="323"/>
      <c r="P280" s="323">
        <v>3</v>
      </c>
      <c r="Q280" s="322">
        <f t="shared" si="22"/>
        <v>101.85092643087268</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row>
    <row r="281" spans="15:51" ht="16.5" customHeight="1" x14ac:dyDescent="0.55000000000000004">
      <c r="O281" s="323"/>
      <c r="P281" s="323">
        <v>4</v>
      </c>
      <c r="Q281" s="322">
        <f t="shared" si="22"/>
        <v>84.445476500771989</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row>
    <row r="282" spans="15:51" ht="16.5" customHeight="1" x14ac:dyDescent="0.55000000000000004">
      <c r="O282" s="323"/>
      <c r="P282" s="323">
        <v>5</v>
      </c>
      <c r="Q282" s="322">
        <f t="shared" si="22"/>
        <v>86.951419551234764</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row>
    <row r="283" spans="15:51" ht="16.5" customHeight="1" x14ac:dyDescent="0.55000000000000004">
      <c r="O283" s="323"/>
      <c r="P283" s="323">
        <v>6</v>
      </c>
      <c r="Q283" s="322">
        <f t="shared" si="22"/>
        <v>105.21423010677418</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row>
    <row r="284" spans="15:51" ht="16.5" customHeight="1" x14ac:dyDescent="0.55000000000000004">
      <c r="O284" s="323"/>
      <c r="P284" s="323">
        <v>7</v>
      </c>
      <c r="Q284" s="322">
        <f t="shared" si="22"/>
        <v>108.28463514108147</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row>
    <row r="285" spans="15:51" ht="16.5" customHeight="1" x14ac:dyDescent="0.55000000000000004">
      <c r="O285" s="323"/>
      <c r="P285" s="323">
        <v>8</v>
      </c>
      <c r="Q285" s="322">
        <f t="shared" si="22"/>
        <v>87.68138559427878</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row>
    <row r="286" spans="15:51" ht="16.5" customHeight="1" x14ac:dyDescent="0.55000000000000004">
      <c r="O286" s="323"/>
      <c r="P286" s="323">
        <v>9</v>
      </c>
      <c r="Q286" s="322">
        <f t="shared" si="22"/>
        <v>111.44175564029159</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row>
    <row r="287" spans="15:51" ht="16.5" customHeight="1" x14ac:dyDescent="0.55000000000000004">
      <c r="O287" s="323"/>
      <c r="P287" s="323">
        <v>10</v>
      </c>
      <c r="Q287" s="322">
        <f t="shared" si="22"/>
        <v>110.10709674982995</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row>
    <row r="288" spans="15:51" ht="16.5" customHeight="1" x14ac:dyDescent="0.55000000000000004">
      <c r="O288" s="323"/>
      <c r="P288" s="323">
        <v>11</v>
      </c>
      <c r="Q288" s="322">
        <f t="shared" si="22"/>
        <v>107.11606567211265</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row>
    <row r="289" spans="15:51" ht="16.5" customHeight="1" thickBot="1" x14ac:dyDescent="0.6">
      <c r="O289" s="324"/>
      <c r="P289" s="324">
        <v>12</v>
      </c>
      <c r="Q289" s="322">
        <f t="shared" si="22"/>
        <v>98.622340200053486</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row>
    <row r="290" spans="15:51" ht="16.5" customHeight="1" x14ac:dyDescent="0.55000000000000004">
      <c r="O290" s="321">
        <v>2014</v>
      </c>
      <c r="P290" s="321">
        <v>1</v>
      </c>
      <c r="Q290" s="322">
        <f t="shared" ref="Q290:Q301" si="23">AO2</f>
        <v>96.149210143133644</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row>
    <row r="291" spans="15:51" ht="16.5" customHeight="1" x14ac:dyDescent="0.55000000000000004">
      <c r="O291" s="323"/>
      <c r="P291" s="323">
        <v>2</v>
      </c>
      <c r="Q291" s="322">
        <f t="shared" si="23"/>
        <v>102.73845970639697</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row>
    <row r="292" spans="15:51" ht="16.5" customHeight="1" x14ac:dyDescent="0.55000000000000004">
      <c r="O292" s="323"/>
      <c r="P292" s="323">
        <v>3</v>
      </c>
      <c r="Q292" s="322">
        <f t="shared" si="23"/>
        <v>100.9165411227867</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row>
    <row r="293" spans="15:51" ht="16.5" customHeight="1" x14ac:dyDescent="0.55000000000000004">
      <c r="O293" s="323"/>
      <c r="P293" s="323">
        <v>4</v>
      </c>
      <c r="Q293" s="322">
        <f t="shared" si="23"/>
        <v>84.034034418047867</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row>
    <row r="294" spans="15:51" ht="16.5" customHeight="1" x14ac:dyDescent="0.55000000000000004">
      <c r="O294" s="323"/>
      <c r="P294" s="323">
        <v>5</v>
      </c>
      <c r="Q294" s="322">
        <f t="shared" si="23"/>
        <v>88.086704714229526</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row>
    <row r="295" spans="15:51" ht="16.5" customHeight="1" x14ac:dyDescent="0.55000000000000004">
      <c r="O295" s="323"/>
      <c r="P295" s="323">
        <v>6</v>
      </c>
      <c r="Q295" s="322">
        <f t="shared" si="23"/>
        <v>105.31247329563365</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row>
    <row r="296" spans="15:51" ht="16.5" customHeight="1" x14ac:dyDescent="0.55000000000000004">
      <c r="O296" s="323"/>
      <c r="P296" s="323">
        <v>7</v>
      </c>
      <c r="Q296" s="322">
        <f t="shared" si="23"/>
        <v>109.95006323299896</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row>
    <row r="297" spans="15:51" ht="16.5" customHeight="1" x14ac:dyDescent="0.55000000000000004">
      <c r="O297" s="323"/>
      <c r="P297" s="323">
        <v>8</v>
      </c>
      <c r="Q297" s="322">
        <f t="shared" si="23"/>
        <v>87.313906077587703</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row>
    <row r="298" spans="15:51" ht="16.5" customHeight="1" x14ac:dyDescent="0.55000000000000004">
      <c r="O298" s="323"/>
      <c r="P298" s="323">
        <v>9</v>
      </c>
      <c r="Q298" s="322">
        <f t="shared" si="23"/>
        <v>112.20498075865936</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row>
    <row r="299" spans="15:51" ht="16.5" customHeight="1" x14ac:dyDescent="0.55000000000000004">
      <c r="O299" s="323"/>
      <c r="P299" s="323">
        <v>10</v>
      </c>
      <c r="Q299" s="322">
        <f t="shared" si="23"/>
        <v>109.96440263377892</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row>
    <row r="300" spans="15:51" ht="16.5" customHeight="1" x14ac:dyDescent="0.55000000000000004">
      <c r="O300" s="323"/>
      <c r="P300" s="323">
        <v>11</v>
      </c>
      <c r="Q300" s="322">
        <f t="shared" si="23"/>
        <v>105.18502374802634</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row>
    <row r="301" spans="15:51" ht="16.5" customHeight="1" thickBot="1" x14ac:dyDescent="0.6">
      <c r="O301" s="324"/>
      <c r="P301" s="324">
        <v>12</v>
      </c>
      <c r="Q301" s="322">
        <f t="shared" si="23"/>
        <v>98.144200148720273</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row>
    <row r="302" spans="15:51" ht="16.5" customHeight="1" x14ac:dyDescent="0.55000000000000004">
      <c r="O302" s="321">
        <v>2015</v>
      </c>
      <c r="P302" s="321">
        <v>1</v>
      </c>
      <c r="Q302" s="322">
        <f t="shared" ref="Q302:Q313" si="24">AP2</f>
        <v>96.528083891142188</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row>
    <row r="303" spans="15:51" ht="16.5" customHeight="1" x14ac:dyDescent="0.55000000000000004">
      <c r="O303" s="323"/>
      <c r="P303" s="323">
        <v>2</v>
      </c>
      <c r="Q303" s="322">
        <f t="shared" si="24"/>
        <v>102.60578681226818</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row>
    <row r="304" spans="15:51" ht="16.5" customHeight="1" x14ac:dyDescent="0.55000000000000004">
      <c r="O304" s="323"/>
      <c r="P304" s="323">
        <v>3</v>
      </c>
      <c r="Q304" s="322">
        <f t="shared" si="24"/>
        <v>100.81342173249089</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row>
    <row r="305" spans="15:51" ht="16.5" customHeight="1" x14ac:dyDescent="0.55000000000000004">
      <c r="O305" s="323"/>
      <c r="P305" s="323">
        <v>4</v>
      </c>
      <c r="Q305" s="322">
        <f t="shared" si="24"/>
        <v>83.959568404361548</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row>
    <row r="306" spans="15:51" ht="16.5" customHeight="1" x14ac:dyDescent="0.55000000000000004">
      <c r="O306" s="323"/>
      <c r="P306" s="323">
        <v>5</v>
      </c>
      <c r="Q306" s="322">
        <f t="shared" si="24"/>
        <v>87.332575954825771</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row>
    <row r="307" spans="15:51" ht="16.5" customHeight="1" x14ac:dyDescent="0.55000000000000004">
      <c r="O307" s="323"/>
      <c r="P307" s="323">
        <v>6</v>
      </c>
      <c r="Q307" s="322">
        <f t="shared" si="24"/>
        <v>105.71974298598627</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row>
    <row r="308" spans="15:51" ht="16.5" customHeight="1" x14ac:dyDescent="0.55000000000000004">
      <c r="O308" s="323"/>
      <c r="P308" s="323">
        <v>7</v>
      </c>
      <c r="Q308" s="322">
        <f t="shared" si="24"/>
        <v>112.47671899919492</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row>
    <row r="309" spans="15:51" ht="16.5" customHeight="1" x14ac:dyDescent="0.55000000000000004">
      <c r="O309" s="323"/>
      <c r="P309" s="323">
        <v>8</v>
      </c>
      <c r="Q309" s="322">
        <f t="shared" si="24"/>
        <v>86.155263414357776</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row>
    <row r="310" spans="15:51" ht="16.5" customHeight="1" x14ac:dyDescent="0.55000000000000004">
      <c r="O310" s="323"/>
      <c r="P310" s="323">
        <v>9</v>
      </c>
      <c r="Q310" s="322">
        <f t="shared" si="24"/>
        <v>112.82427711004853</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row>
    <row r="311" spans="15:51" ht="16.5" customHeight="1" x14ac:dyDescent="0.55000000000000004">
      <c r="O311" s="323"/>
      <c r="P311" s="323">
        <v>10</v>
      </c>
      <c r="Q311" s="322">
        <f t="shared" si="24"/>
        <v>109.3070179661659</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row>
    <row r="312" spans="15:51" ht="16.5" customHeight="1" x14ac:dyDescent="0.55000000000000004">
      <c r="O312" s="323"/>
      <c r="P312" s="323">
        <v>11</v>
      </c>
      <c r="Q312" s="322">
        <f t="shared" si="24"/>
        <v>104.19626627179409</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row>
    <row r="313" spans="15:51" ht="16.5" customHeight="1" thickBot="1" x14ac:dyDescent="0.6">
      <c r="O313" s="324"/>
      <c r="P313" s="324">
        <v>12</v>
      </c>
      <c r="Q313" s="322">
        <f t="shared" si="24"/>
        <v>98.081276457364012</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row>
    <row r="314" spans="15:51" ht="16.5" customHeight="1" x14ac:dyDescent="0.55000000000000004">
      <c r="O314" s="321">
        <v>2016</v>
      </c>
      <c r="P314" s="321">
        <v>1</v>
      </c>
      <c r="Q314" s="322">
        <f t="shared" ref="Q314:Q325" si="25">AQ2</f>
        <v>97.191124344803484</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row>
    <row r="315" spans="15:51" ht="16.5" customHeight="1" x14ac:dyDescent="0.55000000000000004">
      <c r="O315" s="323"/>
      <c r="P315" s="323">
        <v>2</v>
      </c>
      <c r="Q315" s="322">
        <f t="shared" si="25"/>
        <v>102.11746716417649</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row>
    <row r="316" spans="15:51" ht="16.5" customHeight="1" x14ac:dyDescent="0.55000000000000004">
      <c r="O316" s="323"/>
      <c r="P316" s="323">
        <v>3</v>
      </c>
      <c r="Q316" s="322">
        <f t="shared" si="25"/>
        <v>102.36632966827084</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row>
    <row r="317" spans="15:51" ht="16.5" customHeight="1" x14ac:dyDescent="0.55000000000000004">
      <c r="O317" s="323"/>
      <c r="P317" s="323">
        <v>4</v>
      </c>
      <c r="Q317" s="322">
        <f t="shared" si="25"/>
        <v>83.601506120168992</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row>
    <row r="318" spans="15:51" ht="16.5" customHeight="1" x14ac:dyDescent="0.55000000000000004">
      <c r="O318" s="323"/>
      <c r="P318" s="323">
        <v>5</v>
      </c>
      <c r="Q318" s="322">
        <f t="shared" si="25"/>
        <v>87.037346978798638</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row>
    <row r="319" spans="15:51" ht="16.5" customHeight="1" x14ac:dyDescent="0.55000000000000004">
      <c r="O319" s="323"/>
      <c r="P319" s="323">
        <v>6</v>
      </c>
      <c r="Q319" s="322">
        <f t="shared" si="25"/>
        <v>106.32387238869397</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row>
    <row r="320" spans="15:51" ht="16.5" customHeight="1" x14ac:dyDescent="0.55000000000000004">
      <c r="O320" s="323"/>
      <c r="P320" s="323">
        <v>7</v>
      </c>
      <c r="Q320" s="322">
        <f t="shared" si="25"/>
        <v>111.97037112577257</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row>
    <row r="321" spans="15:51" ht="16.5" customHeight="1" x14ac:dyDescent="0.55000000000000004">
      <c r="O321" s="323"/>
      <c r="P321" s="323">
        <v>8</v>
      </c>
      <c r="Q321" s="322">
        <f t="shared" si="25"/>
        <v>86.687061886669269</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row>
    <row r="322" spans="15:51" ht="16.5" customHeight="1" x14ac:dyDescent="0.55000000000000004">
      <c r="O322" s="323"/>
      <c r="P322" s="323">
        <v>9</v>
      </c>
      <c r="Q322" s="322">
        <f t="shared" si="25"/>
        <v>111.61708063735111</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row>
    <row r="323" spans="15:51" ht="16.5" customHeight="1" x14ac:dyDescent="0.55000000000000004">
      <c r="O323" s="323"/>
      <c r="P323" s="323">
        <v>10</v>
      </c>
      <c r="Q323" s="322">
        <f t="shared" si="25"/>
        <v>106.94189069877352</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row>
    <row r="324" spans="15:51" ht="16.5" customHeight="1" x14ac:dyDescent="0.55000000000000004">
      <c r="O324" s="323"/>
      <c r="P324" s="323">
        <v>11</v>
      </c>
      <c r="Q324" s="322">
        <f t="shared" si="25"/>
        <v>104.83242721660589</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row>
    <row r="325" spans="15:51" ht="16.5" customHeight="1" thickBot="1" x14ac:dyDescent="0.6">
      <c r="O325" s="324"/>
      <c r="P325" s="324">
        <v>12</v>
      </c>
      <c r="Q325" s="322">
        <f t="shared" si="25"/>
        <v>99.313521769915297</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row>
    <row r="326" spans="15:51" ht="16.5" customHeight="1" x14ac:dyDescent="0.55000000000000004">
      <c r="O326" s="321">
        <v>2017</v>
      </c>
      <c r="P326" s="321">
        <v>1</v>
      </c>
      <c r="Q326" s="322">
        <f t="shared" ref="Q326:Q337" si="26">AR2</f>
        <v>98.592792503236879</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row>
    <row r="327" spans="15:51" ht="16.5" customHeight="1" x14ac:dyDescent="0.55000000000000004">
      <c r="O327" s="323"/>
      <c r="P327" s="323">
        <v>2</v>
      </c>
      <c r="Q327" s="322">
        <f t="shared" si="26"/>
        <v>106.32286299224172</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row>
    <row r="328" spans="15:51" ht="16.5" customHeight="1" x14ac:dyDescent="0.55000000000000004">
      <c r="O328" s="323"/>
      <c r="P328" s="323">
        <v>3</v>
      </c>
      <c r="Q328" s="322">
        <f t="shared" si="26"/>
        <v>106.4753298178113</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row>
    <row r="329" spans="15:51" ht="16.5" customHeight="1" x14ac:dyDescent="0.55000000000000004">
      <c r="O329" s="323"/>
      <c r="P329" s="323">
        <v>4</v>
      </c>
      <c r="Q329" s="322">
        <f t="shared" si="26"/>
        <v>85.671540410500327</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row>
    <row r="330" spans="15:51" ht="16.5" customHeight="1" x14ac:dyDescent="0.55000000000000004">
      <c r="O330" s="323"/>
      <c r="P330" s="323">
        <v>5</v>
      </c>
      <c r="Q330" s="322">
        <f t="shared" si="26"/>
        <v>86.41879779131348</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row>
    <row r="331" spans="15:51" ht="16.5" customHeight="1" x14ac:dyDescent="0.55000000000000004">
      <c r="O331" s="323"/>
      <c r="P331" s="323">
        <v>6</v>
      </c>
      <c r="Q331" s="322">
        <f t="shared" si="26"/>
        <v>105.27147323894241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row>
    <row r="332" spans="15:51" ht="16.5" customHeight="1" x14ac:dyDescent="0.55000000000000004">
      <c r="O332" s="323"/>
      <c r="P332" s="323">
        <v>7</v>
      </c>
      <c r="Q332" s="322">
        <f t="shared" si="26"/>
        <v>109.4598655894428</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row>
    <row r="333" spans="15:51" ht="16.5" customHeight="1" x14ac:dyDescent="0.55000000000000004">
      <c r="O333" s="323"/>
      <c r="P333" s="323">
        <v>8</v>
      </c>
      <c r="Q333" s="322">
        <f t="shared" si="26"/>
        <v>86.203231128570522</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row>
    <row r="334" spans="15:51" ht="16.5" customHeight="1" x14ac:dyDescent="0.55000000000000004">
      <c r="O334" s="323"/>
      <c r="P334" s="323">
        <v>9</v>
      </c>
      <c r="Q334" s="322">
        <f t="shared" si="26"/>
        <v>109.35440942498944</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row>
    <row r="335" spans="15:51" ht="16.5" customHeight="1" x14ac:dyDescent="0.55000000000000004">
      <c r="O335" s="323"/>
      <c r="P335" s="323">
        <v>10</v>
      </c>
      <c r="Q335" s="322">
        <f t="shared" si="26"/>
        <v>105.15251240539483</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row>
    <row r="336" spans="15:51" ht="16.5" customHeight="1" x14ac:dyDescent="0.55000000000000004">
      <c r="O336" s="323"/>
      <c r="P336" s="323">
        <v>11</v>
      </c>
      <c r="Q336" s="322">
        <f t="shared" si="26"/>
        <v>103.00918139036914</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row>
    <row r="337" spans="15:51" ht="16.5" customHeight="1" thickBot="1" x14ac:dyDescent="0.6">
      <c r="O337" s="324"/>
      <c r="P337" s="324">
        <v>12</v>
      </c>
      <c r="Q337" s="322">
        <f t="shared" si="26"/>
        <v>98.068003307186885</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row>
    <row r="338" spans="15:51" ht="16.5" customHeight="1" x14ac:dyDescent="0.55000000000000004">
      <c r="O338" s="321">
        <v>2018</v>
      </c>
      <c r="P338" s="321">
        <v>1</v>
      </c>
      <c r="Q338" s="322">
        <f t="shared" ref="Q338:Q349" si="27">AS2</f>
        <v>98.461069917199225</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row>
    <row r="339" spans="15:51" ht="16.5" customHeight="1" x14ac:dyDescent="0.55000000000000004">
      <c r="O339" s="323"/>
      <c r="P339" s="323">
        <v>2</v>
      </c>
      <c r="Q339" s="322">
        <f t="shared" si="27"/>
        <v>107.09443910792517</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row>
    <row r="340" spans="15:51" ht="16.5" customHeight="1" x14ac:dyDescent="0.55000000000000004">
      <c r="O340" s="323"/>
      <c r="P340" s="323">
        <v>3</v>
      </c>
      <c r="Q340" s="322">
        <f t="shared" si="27"/>
        <v>107.03190415072416</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row>
    <row r="341" spans="15:51" ht="16.5" customHeight="1" x14ac:dyDescent="0.55000000000000004">
      <c r="O341" s="323"/>
      <c r="P341" s="323">
        <v>4</v>
      </c>
      <c r="Q341" s="322">
        <f t="shared" si="27"/>
        <v>86.925493643887904</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row>
    <row r="342" spans="15:51" ht="16.5" customHeight="1" x14ac:dyDescent="0.55000000000000004">
      <c r="O342" s="323"/>
      <c r="P342" s="323">
        <v>5</v>
      </c>
      <c r="Q342" s="322">
        <f t="shared" si="27"/>
        <v>86.910553507435381</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row>
    <row r="343" spans="15:51" ht="16.5" customHeight="1" x14ac:dyDescent="0.55000000000000004">
      <c r="O343" s="323"/>
      <c r="P343" s="323">
        <v>6</v>
      </c>
      <c r="Q343" s="322">
        <f t="shared" si="27"/>
        <v>105.07715884622105</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row>
    <row r="344" spans="15:51" ht="16.5" customHeight="1" x14ac:dyDescent="0.55000000000000004">
      <c r="O344" s="323"/>
      <c r="P344" s="323">
        <v>7</v>
      </c>
      <c r="Q344" s="322">
        <f t="shared" si="27"/>
        <v>108.61506463721248</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row>
    <row r="345" spans="15:51" ht="16.5" customHeight="1" x14ac:dyDescent="0.55000000000000004">
      <c r="O345" s="323"/>
      <c r="P345" s="323">
        <v>8</v>
      </c>
      <c r="Q345" s="322">
        <f t="shared" si="27"/>
        <v>86.425073456321655</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row>
    <row r="346" spans="15:51" ht="16.5" customHeight="1" x14ac:dyDescent="0.55000000000000004">
      <c r="O346" s="323"/>
      <c r="P346" s="323">
        <v>9</v>
      </c>
      <c r="Q346" s="322">
        <f t="shared" si="27"/>
        <v>107.19678159134233</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row>
    <row r="347" spans="15:51" ht="16.5" customHeight="1" x14ac:dyDescent="0.55000000000000004">
      <c r="O347" s="323"/>
      <c r="P347" s="323">
        <v>10</v>
      </c>
      <c r="Q347" s="322">
        <f t="shared" si="27"/>
        <v>106.4665818636675</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row>
    <row r="348" spans="15:51" ht="16.5" customHeight="1" x14ac:dyDescent="0.55000000000000004">
      <c r="O348" s="323"/>
      <c r="P348" s="323">
        <v>11</v>
      </c>
      <c r="Q348" s="322">
        <f t="shared" si="27"/>
        <v>102.81507853303438</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row>
    <row r="349" spans="15:51" ht="16.5" customHeight="1" thickBot="1" x14ac:dyDescent="0.6">
      <c r="O349" s="324"/>
      <c r="P349" s="324">
        <v>12</v>
      </c>
      <c r="Q349" s="322">
        <f t="shared" si="27"/>
        <v>96.980800745028617</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row>
    <row r="350" spans="15:51" ht="16.5" customHeight="1" x14ac:dyDescent="0.55000000000000004">
      <c r="O350" s="321">
        <v>2019</v>
      </c>
      <c r="P350" s="321">
        <v>1</v>
      </c>
      <c r="Q350" s="322">
        <f t="shared" ref="Q350:Q361" si="28">AT2</f>
        <v>96.440828566587186</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row>
    <row r="351" spans="15:51" ht="16.5" customHeight="1" x14ac:dyDescent="0.55000000000000004">
      <c r="O351" s="323"/>
      <c r="P351" s="323">
        <v>2</v>
      </c>
      <c r="Q351" s="322">
        <f t="shared" si="28"/>
        <v>104.66616129661796</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row>
    <row r="352" spans="15:51" ht="16.5" customHeight="1" x14ac:dyDescent="0.55000000000000004">
      <c r="O352" s="323"/>
      <c r="P352" s="323">
        <v>3</v>
      </c>
      <c r="Q352" s="322">
        <f t="shared" si="28"/>
        <v>112.27085337696229</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row>
    <row r="353" spans="15:51" ht="16.5" customHeight="1" x14ac:dyDescent="0.55000000000000004">
      <c r="O353" s="323"/>
      <c r="P353" s="323">
        <v>4</v>
      </c>
      <c r="Q353" s="322">
        <f t="shared" si="28"/>
        <v>93.269359598428011</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row>
    <row r="354" spans="15:51" ht="16.5" customHeight="1" x14ac:dyDescent="0.55000000000000004">
      <c r="O354" s="323"/>
      <c r="P354" s="323">
        <v>5</v>
      </c>
      <c r="Q354" s="322">
        <f t="shared" si="28"/>
        <v>89.573179902555395</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row>
    <row r="355" spans="15:51" ht="16.5" customHeight="1" x14ac:dyDescent="0.55000000000000004">
      <c r="O355" s="323"/>
      <c r="P355" s="323">
        <v>6</v>
      </c>
      <c r="Q355" s="322">
        <f t="shared" si="28"/>
        <v>103.63127034825726</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row>
    <row r="356" spans="15:51" ht="16.5" customHeight="1" x14ac:dyDescent="0.55000000000000004">
      <c r="O356" s="323"/>
      <c r="P356" s="323">
        <v>7</v>
      </c>
      <c r="Q356" s="322">
        <f t="shared" si="28"/>
        <v>107.9997094315527</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row>
    <row r="357" spans="15:51" ht="16.5" customHeight="1" x14ac:dyDescent="0.55000000000000004">
      <c r="O357" s="323"/>
      <c r="P357" s="323">
        <v>8</v>
      </c>
      <c r="Q357" s="322">
        <f t="shared" si="28"/>
        <v>83.934081049097657</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row>
    <row r="358" spans="15:51" ht="16.5" customHeight="1" x14ac:dyDescent="0.55000000000000004">
      <c r="O358" s="323"/>
      <c r="P358" s="323">
        <v>9</v>
      </c>
      <c r="Q358" s="322">
        <f t="shared" si="28"/>
        <v>104.58592488258574</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row>
    <row r="359" spans="15:51" ht="16.5" customHeight="1" x14ac:dyDescent="0.55000000000000004">
      <c r="O359" s="323"/>
      <c r="P359" s="323">
        <v>10</v>
      </c>
      <c r="Q359" s="322">
        <f t="shared" si="28"/>
        <v>103.86133407788459</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row>
    <row r="360" spans="15:51" ht="16.5" customHeight="1" x14ac:dyDescent="0.55000000000000004">
      <c r="O360" s="323"/>
      <c r="P360" s="323">
        <v>11</v>
      </c>
      <c r="Q360" s="322">
        <f t="shared" si="28"/>
        <v>103.14660033419507</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row>
    <row r="361" spans="15:51" ht="16.5" customHeight="1" thickBot="1" x14ac:dyDescent="0.6">
      <c r="O361" s="324"/>
      <c r="P361" s="324">
        <v>12</v>
      </c>
      <c r="Q361" s="322">
        <f t="shared" si="28"/>
        <v>96.620697135276075</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row>
    <row r="362" spans="15:51" ht="16.5" customHeight="1" x14ac:dyDescent="0.55000000000000004">
      <c r="O362" s="321">
        <v>2020</v>
      </c>
      <c r="P362" s="321">
        <v>1</v>
      </c>
      <c r="Q362" s="322">
        <f t="shared" ref="Q362:Q373" si="29">AU2</f>
        <v>98.381601216896641</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row>
    <row r="363" spans="15:51" ht="16.5" customHeight="1" x14ac:dyDescent="0.55000000000000004">
      <c r="O363" s="323"/>
      <c r="P363" s="323">
        <v>2</v>
      </c>
      <c r="Q363" s="322">
        <f t="shared" si="29"/>
        <v>105.49436317425634</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row>
    <row r="364" spans="15:51" ht="16.5" customHeight="1" x14ac:dyDescent="0.55000000000000004">
      <c r="O364" s="323"/>
      <c r="P364" s="323">
        <v>3</v>
      </c>
      <c r="Q364" s="322">
        <f t="shared" si="29"/>
        <v>113.55775627983877</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row>
    <row r="365" spans="15:51" ht="16.5" customHeight="1" x14ac:dyDescent="0.55000000000000004">
      <c r="O365" s="323"/>
      <c r="P365" s="323">
        <v>4</v>
      </c>
      <c r="Q365" s="322">
        <f t="shared" si="29"/>
        <v>89.141147603147715</v>
      </c>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row>
    <row r="366" spans="15:51" ht="16.5" customHeight="1" x14ac:dyDescent="0.55000000000000004">
      <c r="O366" s="323"/>
      <c r="P366" s="323">
        <v>5</v>
      </c>
      <c r="Q366" s="322">
        <f t="shared" si="29"/>
        <v>83.213859858918838</v>
      </c>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row>
    <row r="367" spans="15:51" ht="16.5" customHeight="1" x14ac:dyDescent="0.55000000000000004">
      <c r="O367" s="323"/>
      <c r="P367" s="323">
        <v>6</v>
      </c>
      <c r="Q367" s="322">
        <f t="shared" si="29"/>
        <v>99.102879433133324</v>
      </c>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row>
    <row r="368" spans="15:51" ht="16.5" customHeight="1" x14ac:dyDescent="0.55000000000000004">
      <c r="O368" s="323"/>
      <c r="P368" s="323">
        <v>7</v>
      </c>
      <c r="Q368" s="322">
        <f t="shared" si="29"/>
        <v>106.95848830456096</v>
      </c>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row>
    <row r="369" spans="15:51" ht="16.5" customHeight="1" x14ac:dyDescent="0.55000000000000004">
      <c r="O369" s="323"/>
      <c r="P369" s="323">
        <v>8</v>
      </c>
      <c r="Q369" s="322">
        <f t="shared" si="29"/>
        <v>83.357369137452949</v>
      </c>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row>
    <row r="370" spans="15:51" ht="16.5" customHeight="1" x14ac:dyDescent="0.55000000000000004">
      <c r="O370" s="323"/>
      <c r="P370" s="323">
        <v>9</v>
      </c>
      <c r="Q370" s="322">
        <f t="shared" si="29"/>
        <v>108.63037552327303</v>
      </c>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row>
    <row r="371" spans="15:51" ht="16.5" customHeight="1" x14ac:dyDescent="0.55000000000000004">
      <c r="O371" s="323"/>
      <c r="P371" s="323">
        <v>10</v>
      </c>
      <c r="Q371" s="322">
        <f t="shared" si="29"/>
        <v>107.47363778893289</v>
      </c>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row>
    <row r="372" spans="15:51" ht="16.5" customHeight="1" x14ac:dyDescent="0.55000000000000004">
      <c r="O372" s="323"/>
      <c r="P372" s="323">
        <v>11</v>
      </c>
      <c r="Q372" s="322">
        <f t="shared" si="29"/>
        <v>105.7759170376373</v>
      </c>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row>
    <row r="373" spans="15:51" ht="16.5" customHeight="1" thickBot="1" x14ac:dyDescent="0.6">
      <c r="O373" s="324"/>
      <c r="P373" s="324">
        <v>12</v>
      </c>
      <c r="Q373" s="322">
        <f t="shared" si="29"/>
        <v>98.912604641951319</v>
      </c>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row>
    <row r="374" spans="15:51" ht="16.5" customHeight="1" x14ac:dyDescent="0.55000000000000004">
      <c r="O374" s="321">
        <v>2021</v>
      </c>
      <c r="P374" s="321">
        <v>1</v>
      </c>
      <c r="Q374" s="322">
        <f t="shared" ref="Q374:Q385" si="30">AV2</f>
        <v>98.005577206116499</v>
      </c>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row>
    <row r="375" spans="15:51" ht="16.5" customHeight="1" x14ac:dyDescent="0.55000000000000004">
      <c r="O375" s="323"/>
      <c r="P375" s="323">
        <v>2</v>
      </c>
      <c r="Q375" s="322">
        <f t="shared" si="30"/>
        <v>104.43963692213936</v>
      </c>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row>
    <row r="376" spans="15:51" ht="16.5" customHeight="1" x14ac:dyDescent="0.55000000000000004">
      <c r="O376" s="323"/>
      <c r="P376" s="323">
        <v>3</v>
      </c>
      <c r="Q376" s="322">
        <f t="shared" si="30"/>
        <v>115.74582682496901</v>
      </c>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row>
    <row r="377" spans="15:51" ht="16.5" customHeight="1" x14ac:dyDescent="0.55000000000000004">
      <c r="O377" s="323"/>
      <c r="P377" s="323">
        <v>4</v>
      </c>
      <c r="Q377" s="322">
        <f t="shared" si="30"/>
        <v>90.576630041899605</v>
      </c>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row>
    <row r="378" spans="15:51" ht="16.5" customHeight="1" x14ac:dyDescent="0.55000000000000004">
      <c r="O378" s="323"/>
      <c r="P378" s="323">
        <v>5</v>
      </c>
      <c r="Q378" s="322">
        <f t="shared" si="30"/>
        <v>81.375892553722977</v>
      </c>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row>
    <row r="379" spans="15:51" ht="16.5" customHeight="1" x14ac:dyDescent="0.55000000000000004">
      <c r="O379" s="323"/>
      <c r="P379" s="323">
        <v>6</v>
      </c>
      <c r="Q379" s="322">
        <f t="shared" si="30"/>
        <v>101.18989351046123</v>
      </c>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row>
    <row r="380" spans="15:51" ht="16.5" customHeight="1" x14ac:dyDescent="0.55000000000000004">
      <c r="O380" s="323"/>
      <c r="P380" s="323">
        <v>7</v>
      </c>
      <c r="Q380" s="322">
        <f t="shared" si="30"/>
        <v>107.25642013309549</v>
      </c>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row>
    <row r="381" spans="15:51" ht="16.5" customHeight="1" x14ac:dyDescent="0.55000000000000004">
      <c r="O381" s="323"/>
      <c r="P381" s="323">
        <v>8</v>
      </c>
      <c r="Q381" s="322">
        <f t="shared" si="30"/>
        <v>82.49735530236849</v>
      </c>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row>
    <row r="382" spans="15:51" ht="16.5" customHeight="1" x14ac:dyDescent="0.55000000000000004">
      <c r="O382" s="323"/>
      <c r="P382" s="323">
        <v>9</v>
      </c>
      <c r="Q382" s="322">
        <f t="shared" si="30"/>
        <v>103.38520942395012</v>
      </c>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row>
    <row r="383" spans="15:51" ht="16.5" customHeight="1" x14ac:dyDescent="0.55000000000000004">
      <c r="O383" s="323"/>
      <c r="P383" s="323">
        <v>10</v>
      </c>
      <c r="Q383" s="322">
        <f t="shared" si="30"/>
        <v>104.12110444914038</v>
      </c>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row>
    <row r="384" spans="15:51" ht="16.5" customHeight="1" x14ac:dyDescent="0.55000000000000004">
      <c r="O384" s="323"/>
      <c r="P384" s="323">
        <v>11</v>
      </c>
      <c r="Q384" s="322">
        <f t="shared" si="30"/>
        <v>109.0959737202723</v>
      </c>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row>
    <row r="385" spans="15:51" ht="16.5" customHeight="1" thickBot="1" x14ac:dyDescent="0.6">
      <c r="O385" s="324"/>
      <c r="P385" s="324">
        <v>12</v>
      </c>
      <c r="Q385" s="322">
        <f t="shared" si="30"/>
        <v>102.31047991186458</v>
      </c>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row>
    <row r="386" spans="15:51" ht="16.5" customHeight="1" x14ac:dyDescent="0.55000000000000004">
      <c r="O386" s="321">
        <v>2022</v>
      </c>
      <c r="P386" s="321">
        <v>1</v>
      </c>
      <c r="Q386" s="322">
        <f t="shared" ref="Q386:Q397" si="31">AW2</f>
        <v>96.701769999811347</v>
      </c>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row>
    <row r="387" spans="15:51" ht="16.5" customHeight="1" x14ac:dyDescent="0.55000000000000004">
      <c r="O387" s="323"/>
      <c r="P387" s="323">
        <v>2</v>
      </c>
      <c r="Q387" s="322">
        <f t="shared" si="31"/>
        <v>105.57311444595369</v>
      </c>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row>
    <row r="388" spans="15:51" ht="16.5" customHeight="1" x14ac:dyDescent="0.55000000000000004">
      <c r="O388" s="323"/>
      <c r="P388" s="323">
        <v>3</v>
      </c>
      <c r="Q388" s="322">
        <f t="shared" si="31"/>
        <v>116.13882332087522</v>
      </c>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row>
    <row r="389" spans="15:51" ht="16.5" customHeight="1" x14ac:dyDescent="0.55000000000000004">
      <c r="O389" s="323"/>
      <c r="P389" s="323">
        <v>4</v>
      </c>
      <c r="Q389" s="322">
        <f t="shared" si="31"/>
        <v>90.196218743912084</v>
      </c>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row>
    <row r="390" spans="15:51" ht="16.5" customHeight="1" x14ac:dyDescent="0.55000000000000004">
      <c r="O390" s="323"/>
      <c r="P390" s="323">
        <v>5</v>
      </c>
      <c r="Q390" s="322">
        <f t="shared" si="31"/>
        <v>77.878301841467319</v>
      </c>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row>
    <row r="391" spans="15:51" ht="16.5" customHeight="1" x14ac:dyDescent="0.55000000000000004">
      <c r="O391" s="323"/>
      <c r="P391" s="323">
        <v>6</v>
      </c>
      <c r="Q391" s="322">
        <f t="shared" si="31"/>
        <v>101.09334228265168</v>
      </c>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row>
    <row r="392" spans="15:51" ht="16.5" customHeight="1" x14ac:dyDescent="0.55000000000000004">
      <c r="O392" s="323"/>
      <c r="P392" s="323">
        <v>7</v>
      </c>
      <c r="Q392" s="322">
        <f t="shared" si="31"/>
        <v>107.00340078469392</v>
      </c>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row>
    <row r="393" spans="15:51" ht="16.5" customHeight="1" x14ac:dyDescent="0.55000000000000004">
      <c r="O393" s="323"/>
      <c r="P393" s="323">
        <v>8</v>
      </c>
      <c r="Q393" s="322">
        <f t="shared" si="31"/>
        <v>83.872747285821788</v>
      </c>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row>
    <row r="394" spans="15:51" ht="16.5" customHeight="1" x14ac:dyDescent="0.55000000000000004">
      <c r="O394" s="323"/>
      <c r="P394" s="323">
        <v>9</v>
      </c>
      <c r="Q394" s="322">
        <f t="shared" si="31"/>
        <v>104.16543306992844</v>
      </c>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row>
    <row r="395" spans="15:51" ht="16.5" customHeight="1" x14ac:dyDescent="0.55000000000000004">
      <c r="O395" s="323"/>
      <c r="P395" s="323">
        <v>10</v>
      </c>
      <c r="Q395" s="322">
        <f t="shared" si="31"/>
        <v>103.81670503243178</v>
      </c>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row>
    <row r="396" spans="15:51" ht="16.5" customHeight="1" x14ac:dyDescent="0.55000000000000004">
      <c r="O396" s="323"/>
      <c r="P396" s="323">
        <v>11</v>
      </c>
      <c r="Q396" s="322">
        <f t="shared" si="31"/>
        <v>111.27042589579723</v>
      </c>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row>
    <row r="397" spans="15:51" ht="16.5" customHeight="1" thickBot="1" x14ac:dyDescent="0.6">
      <c r="O397" s="324"/>
      <c r="P397" s="324">
        <v>12</v>
      </c>
      <c r="Q397" s="322">
        <f t="shared" si="31"/>
        <v>102.28971729665527</v>
      </c>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row>
    <row r="398" spans="15:51" ht="16.5" customHeight="1" x14ac:dyDescent="0.55000000000000004">
      <c r="O398" s="321">
        <v>2023</v>
      </c>
      <c r="P398" s="321">
        <v>1</v>
      </c>
      <c r="Q398" s="322">
        <f t="shared" ref="Q398:Q409" si="32">AX2</f>
        <v>94.552528973712441</v>
      </c>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row>
    <row r="399" spans="15:51" ht="16.5" customHeight="1" x14ac:dyDescent="0.55000000000000004">
      <c r="O399" s="323"/>
      <c r="P399" s="323">
        <v>2</v>
      </c>
      <c r="Q399" s="322">
        <f t="shared" si="32"/>
        <v>104.92758051329983</v>
      </c>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row>
    <row r="400" spans="15:51" ht="16.5" customHeight="1" x14ac:dyDescent="0.55000000000000004">
      <c r="O400" s="323"/>
      <c r="P400" s="323">
        <v>3</v>
      </c>
      <c r="Q400" s="322">
        <f t="shared" si="32"/>
        <v>116.71211119621755</v>
      </c>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row>
    <row r="401" spans="15:51" ht="16.5" customHeight="1" x14ac:dyDescent="0.55000000000000004">
      <c r="O401" s="323"/>
      <c r="P401" s="323">
        <v>4</v>
      </c>
      <c r="Q401" s="322">
        <f t="shared" si="32"/>
        <v>90.836354235306047</v>
      </c>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row>
    <row r="402" spans="15:51" ht="16.5" customHeight="1" x14ac:dyDescent="0.55000000000000004">
      <c r="O402" s="323"/>
      <c r="P402" s="323">
        <v>5</v>
      </c>
      <c r="Q402" s="322">
        <f t="shared" si="32"/>
        <v>78.003861068030631</v>
      </c>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row>
    <row r="403" spans="15:51" ht="16.5" customHeight="1" x14ac:dyDescent="0.55000000000000004">
      <c r="O403" s="323"/>
      <c r="P403" s="323">
        <v>6</v>
      </c>
      <c r="Q403" s="322">
        <f t="shared" si="32"/>
        <v>100.76430804047484</v>
      </c>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row>
    <row r="404" spans="15:51" ht="16.5" customHeight="1" x14ac:dyDescent="0.55000000000000004">
      <c r="O404" s="323"/>
      <c r="P404" s="323">
        <v>7</v>
      </c>
      <c r="Q404" s="322">
        <f t="shared" si="32"/>
        <v>106.26005417971055</v>
      </c>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row>
    <row r="405" spans="15:51" ht="16.5" customHeight="1" x14ac:dyDescent="0.55000000000000004">
      <c r="O405" s="323"/>
      <c r="P405" s="323">
        <v>8</v>
      </c>
      <c r="Q405" s="322">
        <f t="shared" si="32"/>
        <v>84.130432923775956</v>
      </c>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row>
    <row r="406" spans="15:51" ht="16.5" customHeight="1" x14ac:dyDescent="0.55000000000000004">
      <c r="O406" s="323"/>
      <c r="P406" s="323">
        <v>9</v>
      </c>
      <c r="Q406" s="322">
        <f t="shared" si="32"/>
        <v>104.64566786591061</v>
      </c>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row>
    <row r="407" spans="15:51" ht="16.5" customHeight="1" x14ac:dyDescent="0.55000000000000004">
      <c r="O407" s="323"/>
      <c r="P407" s="323">
        <v>10</v>
      </c>
      <c r="Q407" s="322">
        <f t="shared" si="32"/>
        <v>104.01425855143258</v>
      </c>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row>
    <row r="408" spans="15:51" ht="16.5" customHeight="1" x14ac:dyDescent="0.55000000000000004">
      <c r="O408" s="323"/>
      <c r="P408" s="323">
        <v>11</v>
      </c>
      <c r="Q408" s="322">
        <f t="shared" si="32"/>
        <v>112.64621846157421</v>
      </c>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row>
    <row r="409" spans="15:51" ht="16.5" customHeight="1" thickBot="1" x14ac:dyDescent="0.6">
      <c r="O409" s="324"/>
      <c r="P409" s="324">
        <v>12</v>
      </c>
      <c r="Q409" s="322">
        <f t="shared" si="32"/>
        <v>102.50662399055459</v>
      </c>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row>
    <row r="410" spans="15:51" ht="16.5" customHeight="1" x14ac:dyDescent="0.55000000000000004">
      <c r="O410" s="102">
        <v>2024</v>
      </c>
      <c r="P410" s="102">
        <v>1</v>
      </c>
      <c r="Q410" s="16">
        <f t="shared" ref="Q410:Q421" si="33">AY2</f>
        <v>0</v>
      </c>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row>
    <row r="411" spans="15:51" ht="16.5" customHeight="1" x14ac:dyDescent="0.55000000000000004">
      <c r="O411" s="103"/>
      <c r="P411" s="103">
        <v>2</v>
      </c>
      <c r="Q411" s="16">
        <f t="shared" si="33"/>
        <v>0</v>
      </c>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row>
    <row r="412" spans="15:51" ht="16.5" customHeight="1" x14ac:dyDescent="0.55000000000000004">
      <c r="O412" s="103"/>
      <c r="P412" s="103">
        <v>3</v>
      </c>
      <c r="Q412" s="16">
        <f t="shared" si="33"/>
        <v>0</v>
      </c>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row>
    <row r="413" spans="15:51" ht="16.5" customHeight="1" x14ac:dyDescent="0.55000000000000004">
      <c r="O413" s="103"/>
      <c r="P413" s="103">
        <v>4</v>
      </c>
      <c r="Q413" s="16">
        <f t="shared" si="33"/>
        <v>0</v>
      </c>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row>
    <row r="414" spans="15:51" ht="16.5" customHeight="1" x14ac:dyDescent="0.55000000000000004">
      <c r="O414" s="103"/>
      <c r="P414" s="103">
        <v>5</v>
      </c>
      <c r="Q414" s="16">
        <f t="shared" si="33"/>
        <v>0</v>
      </c>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row>
    <row r="415" spans="15:51" ht="16.5" customHeight="1" x14ac:dyDescent="0.55000000000000004">
      <c r="O415" s="103"/>
      <c r="P415" s="103">
        <v>6</v>
      </c>
      <c r="Q415" s="16">
        <f t="shared" si="33"/>
        <v>0</v>
      </c>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row>
    <row r="416" spans="15:51" ht="16.5" customHeight="1" x14ac:dyDescent="0.55000000000000004">
      <c r="O416" s="103"/>
      <c r="P416" s="103">
        <v>7</v>
      </c>
      <c r="Q416" s="16">
        <f t="shared" si="33"/>
        <v>0</v>
      </c>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row>
    <row r="417" spans="15:51" ht="16.5" customHeight="1" x14ac:dyDescent="0.55000000000000004">
      <c r="O417" s="103"/>
      <c r="P417" s="103">
        <v>8</v>
      </c>
      <c r="Q417" s="16">
        <f t="shared" si="33"/>
        <v>0</v>
      </c>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row>
    <row r="418" spans="15:51" ht="16.5" customHeight="1" x14ac:dyDescent="0.55000000000000004">
      <c r="O418" s="103"/>
      <c r="P418" s="103">
        <v>9</v>
      </c>
      <c r="Q418" s="16">
        <f t="shared" si="33"/>
        <v>0</v>
      </c>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row>
    <row r="419" spans="15:51" ht="16.5" customHeight="1" x14ac:dyDescent="0.55000000000000004">
      <c r="O419" s="103"/>
      <c r="P419" s="103">
        <v>10</v>
      </c>
      <c r="Q419" s="16">
        <f t="shared" si="33"/>
        <v>0</v>
      </c>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row>
    <row r="420" spans="15:51" ht="16.5" customHeight="1" x14ac:dyDescent="0.55000000000000004">
      <c r="O420" s="103"/>
      <c r="P420" s="103">
        <v>11</v>
      </c>
      <c r="Q420" s="16">
        <f t="shared" si="33"/>
        <v>0</v>
      </c>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row>
    <row r="421" spans="15:51" ht="16.5" customHeight="1" thickBot="1" x14ac:dyDescent="0.6">
      <c r="O421" s="105"/>
      <c r="P421" s="105">
        <v>12</v>
      </c>
      <c r="Q421" s="17">
        <f t="shared" si="33"/>
        <v>0</v>
      </c>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row>
    <row r="422" spans="15:51" ht="16.5" customHeight="1" x14ac:dyDescent="0.55000000000000004">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row>
  </sheetData>
  <phoneticPr fontId="3"/>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5537C-1EB9-4D76-A918-CB8F6211CDE1}">
  <sheetPr>
    <tabColor rgb="FFFFFFCC"/>
  </sheetPr>
  <dimension ref="A1:F571"/>
  <sheetViews>
    <sheetView zoomScale="80" zoomScaleNormal="80" workbookViewId="0">
      <selection activeCell="G34" sqref="G34"/>
    </sheetView>
  </sheetViews>
  <sheetFormatPr defaultRowHeight="18" x14ac:dyDescent="0.55000000000000004"/>
  <cols>
    <col min="1" max="1" width="7.4140625" style="10" customWidth="1"/>
    <col min="2" max="2" width="6.1640625" style="10" customWidth="1"/>
    <col min="3" max="4" width="8.6640625" style="10"/>
    <col min="5" max="5" width="9" style="10" customWidth="1"/>
    <col min="6" max="6" width="8.6640625" style="10"/>
    <col min="7" max="7" width="2.4140625" style="10" customWidth="1"/>
    <col min="8" max="16384" width="8.6640625" style="10"/>
  </cols>
  <sheetData>
    <row r="1" spans="1:6" ht="18.5" thickBot="1" x14ac:dyDescent="0.6"/>
    <row r="2" spans="1:6" s="210" customFormat="1" ht="30.5" customHeight="1" thickBot="1" x14ac:dyDescent="0.6">
      <c r="A2" s="228" t="s">
        <v>7</v>
      </c>
      <c r="B2" s="228" t="s">
        <v>8</v>
      </c>
      <c r="C2" s="378" t="s">
        <v>76</v>
      </c>
      <c r="D2" s="226" t="s">
        <v>74</v>
      </c>
      <c r="E2" s="213" t="s">
        <v>75</v>
      </c>
      <c r="F2" s="375" t="s">
        <v>77</v>
      </c>
    </row>
    <row r="3" spans="1:6" x14ac:dyDescent="0.55000000000000004">
      <c r="A3" s="376">
        <v>1978</v>
      </c>
      <c r="B3" s="234">
        <v>1</v>
      </c>
      <c r="C3" s="235">
        <v>48.4</v>
      </c>
      <c r="D3" s="127">
        <v>54.225999999999999</v>
      </c>
      <c r="E3" s="195">
        <v>52.354999999999997</v>
      </c>
      <c r="F3" s="237">
        <v>54.1</v>
      </c>
    </row>
    <row r="4" spans="1:6" x14ac:dyDescent="0.55000000000000004">
      <c r="A4" s="377"/>
      <c r="B4" s="240">
        <v>2</v>
      </c>
      <c r="C4" s="241">
        <v>49.9</v>
      </c>
      <c r="D4" s="127">
        <v>49.322000000000003</v>
      </c>
      <c r="E4" s="195">
        <v>49.396999999999998</v>
      </c>
      <c r="F4" s="243">
        <v>52.4</v>
      </c>
    </row>
    <row r="5" spans="1:6" x14ac:dyDescent="0.55000000000000004">
      <c r="A5" s="377"/>
      <c r="B5" s="240">
        <v>3</v>
      </c>
      <c r="C5" s="241">
        <v>60.2</v>
      </c>
      <c r="D5" s="127">
        <v>52.018999999999998</v>
      </c>
      <c r="E5" s="195">
        <v>54.18</v>
      </c>
      <c r="F5" s="243">
        <v>57.1</v>
      </c>
    </row>
    <row r="6" spans="1:6" x14ac:dyDescent="0.55000000000000004">
      <c r="A6" s="377"/>
      <c r="B6" s="240">
        <v>4</v>
      </c>
      <c r="C6" s="241">
        <v>54.7</v>
      </c>
      <c r="D6" s="127">
        <v>59.981000000000002</v>
      </c>
      <c r="E6" s="195">
        <v>58.51</v>
      </c>
      <c r="F6" s="243">
        <v>54.2</v>
      </c>
    </row>
    <row r="7" spans="1:6" x14ac:dyDescent="0.55000000000000004">
      <c r="A7" s="377"/>
      <c r="B7" s="240">
        <v>5</v>
      </c>
      <c r="C7" s="241">
        <v>56</v>
      </c>
      <c r="D7" s="127">
        <v>59.573999999999998</v>
      </c>
      <c r="E7" s="195">
        <v>59.238999999999997</v>
      </c>
      <c r="F7" s="243">
        <v>55.6</v>
      </c>
    </row>
    <row r="8" spans="1:6" x14ac:dyDescent="0.55000000000000004">
      <c r="A8" s="377"/>
      <c r="B8" s="240">
        <v>6</v>
      </c>
      <c r="C8" s="241">
        <v>59.2</v>
      </c>
      <c r="D8" s="127">
        <v>56.265000000000001</v>
      </c>
      <c r="E8" s="195">
        <v>56.326999999999998</v>
      </c>
      <c r="F8" s="243">
        <v>55.4</v>
      </c>
    </row>
    <row r="9" spans="1:6" x14ac:dyDescent="0.55000000000000004">
      <c r="A9" s="377"/>
      <c r="B9" s="240">
        <v>7</v>
      </c>
      <c r="C9" s="241">
        <v>55.8</v>
      </c>
      <c r="D9" s="127">
        <v>55.728999999999999</v>
      </c>
      <c r="E9" s="195">
        <v>54.094000000000001</v>
      </c>
      <c r="F9" s="243">
        <v>53.4</v>
      </c>
    </row>
    <row r="10" spans="1:6" x14ac:dyDescent="0.55000000000000004">
      <c r="A10" s="377"/>
      <c r="B10" s="240">
        <v>8</v>
      </c>
      <c r="C10" s="241">
        <v>45.9</v>
      </c>
      <c r="D10" s="127">
        <v>58.625</v>
      </c>
      <c r="E10" s="195">
        <v>56.048999999999999</v>
      </c>
      <c r="F10" s="243">
        <v>56.4</v>
      </c>
    </row>
    <row r="11" spans="1:6" x14ac:dyDescent="0.55000000000000004">
      <c r="A11" s="377"/>
      <c r="B11" s="240">
        <v>9</v>
      </c>
      <c r="C11" s="241">
        <v>57.5</v>
      </c>
      <c r="D11" s="127">
        <v>53.194000000000003</v>
      </c>
      <c r="E11" s="195">
        <v>53.917000000000002</v>
      </c>
      <c r="F11" s="243">
        <v>55</v>
      </c>
    </row>
    <row r="12" spans="1:6" x14ac:dyDescent="0.55000000000000004">
      <c r="A12" s="377"/>
      <c r="B12" s="240">
        <v>10</v>
      </c>
      <c r="C12" s="241">
        <v>58.5</v>
      </c>
      <c r="D12" s="127">
        <v>53.610999999999997</v>
      </c>
      <c r="E12" s="195">
        <v>54.616</v>
      </c>
      <c r="F12" s="243">
        <v>54.8</v>
      </c>
    </row>
    <row r="13" spans="1:6" x14ac:dyDescent="0.55000000000000004">
      <c r="A13" s="377"/>
      <c r="B13" s="240">
        <v>11</v>
      </c>
      <c r="C13" s="241">
        <v>59.2</v>
      </c>
      <c r="D13" s="127">
        <v>53.356000000000002</v>
      </c>
      <c r="E13" s="195">
        <v>55.119</v>
      </c>
      <c r="F13" s="243">
        <v>55.6</v>
      </c>
    </row>
    <row r="14" spans="1:6" x14ac:dyDescent="0.55000000000000004">
      <c r="A14" s="377"/>
      <c r="B14" s="240">
        <v>12</v>
      </c>
      <c r="C14" s="241">
        <v>54.1</v>
      </c>
      <c r="D14" s="127">
        <v>55.841000000000001</v>
      </c>
      <c r="E14" s="195">
        <v>55.228999999999999</v>
      </c>
      <c r="F14" s="243">
        <v>54.9</v>
      </c>
    </row>
    <row r="15" spans="1:6" x14ac:dyDescent="0.55000000000000004">
      <c r="A15" s="377">
        <v>1979</v>
      </c>
      <c r="B15" s="240">
        <v>1</v>
      </c>
      <c r="C15" s="241">
        <v>50</v>
      </c>
      <c r="D15" s="127">
        <v>52.868000000000002</v>
      </c>
      <c r="E15" s="195">
        <v>52.667999999999999</v>
      </c>
      <c r="F15" s="243">
        <v>55.7</v>
      </c>
    </row>
    <row r="16" spans="1:6" x14ac:dyDescent="0.55000000000000004">
      <c r="A16" s="377"/>
      <c r="B16" s="240">
        <v>2</v>
      </c>
      <c r="C16" s="241">
        <v>54.2</v>
      </c>
      <c r="D16" s="127">
        <v>53.502000000000002</v>
      </c>
      <c r="E16" s="195">
        <v>53.573</v>
      </c>
      <c r="F16" s="243">
        <v>56.7</v>
      </c>
    </row>
    <row r="17" spans="1:6" x14ac:dyDescent="0.55000000000000004">
      <c r="A17" s="377"/>
      <c r="B17" s="240">
        <v>3</v>
      </c>
      <c r="C17" s="241">
        <v>58.6</v>
      </c>
      <c r="D17" s="127">
        <v>53.024000000000001</v>
      </c>
      <c r="E17" s="195">
        <v>54.268999999999998</v>
      </c>
      <c r="F17" s="243">
        <v>56</v>
      </c>
    </row>
    <row r="18" spans="1:6" x14ac:dyDescent="0.55000000000000004">
      <c r="A18" s="377"/>
      <c r="B18" s="240">
        <v>4</v>
      </c>
      <c r="C18" s="241">
        <v>56.5</v>
      </c>
      <c r="D18" s="127">
        <v>58.984000000000002</v>
      </c>
      <c r="E18" s="195">
        <v>58.671999999999997</v>
      </c>
      <c r="F18" s="243">
        <v>55.6</v>
      </c>
    </row>
    <row r="19" spans="1:6" x14ac:dyDescent="0.55000000000000004">
      <c r="A19" s="377"/>
      <c r="B19" s="240">
        <v>5</v>
      </c>
      <c r="C19" s="241">
        <v>61.5</v>
      </c>
      <c r="D19" s="127">
        <v>65.284000000000006</v>
      </c>
      <c r="E19" s="195">
        <v>64.850999999999999</v>
      </c>
      <c r="F19" s="243">
        <v>61.5</v>
      </c>
    </row>
    <row r="20" spans="1:6" x14ac:dyDescent="0.55000000000000004">
      <c r="A20" s="377"/>
      <c r="B20" s="240">
        <v>6</v>
      </c>
      <c r="C20" s="241">
        <v>61.9</v>
      </c>
      <c r="D20" s="127">
        <v>61.656999999999996</v>
      </c>
      <c r="E20" s="195">
        <v>60.893999999999998</v>
      </c>
      <c r="F20" s="243">
        <v>58.2</v>
      </c>
    </row>
    <row r="21" spans="1:6" x14ac:dyDescent="0.55000000000000004">
      <c r="A21" s="377"/>
      <c r="B21" s="240">
        <v>7</v>
      </c>
      <c r="C21" s="241">
        <v>62</v>
      </c>
      <c r="D21" s="127">
        <v>59.750999999999998</v>
      </c>
      <c r="E21" s="195">
        <v>58.473999999999997</v>
      </c>
      <c r="F21" s="243">
        <v>58.4</v>
      </c>
    </row>
    <row r="22" spans="1:6" x14ac:dyDescent="0.55000000000000004">
      <c r="A22" s="377"/>
      <c r="B22" s="240">
        <v>8</v>
      </c>
      <c r="C22" s="241">
        <v>49.9</v>
      </c>
      <c r="D22" s="127">
        <v>61.143999999999998</v>
      </c>
      <c r="E22" s="195">
        <v>60.228999999999999</v>
      </c>
      <c r="F22" s="243">
        <v>62.3</v>
      </c>
    </row>
    <row r="23" spans="1:6" x14ac:dyDescent="0.55000000000000004">
      <c r="A23" s="377"/>
      <c r="B23" s="240">
        <v>9</v>
      </c>
      <c r="C23" s="241">
        <v>59.4</v>
      </c>
      <c r="D23" s="127">
        <v>59.127000000000002</v>
      </c>
      <c r="E23" s="195">
        <v>57.86</v>
      </c>
      <c r="F23" s="243">
        <v>56.7</v>
      </c>
    </row>
    <row r="24" spans="1:6" x14ac:dyDescent="0.55000000000000004">
      <c r="A24" s="377"/>
      <c r="B24" s="240">
        <v>10</v>
      </c>
      <c r="C24" s="241">
        <v>67.7</v>
      </c>
      <c r="D24" s="127">
        <v>59.75</v>
      </c>
      <c r="E24" s="195">
        <v>61.488</v>
      </c>
      <c r="F24" s="243">
        <v>63.2</v>
      </c>
    </row>
    <row r="25" spans="1:6" x14ac:dyDescent="0.55000000000000004">
      <c r="A25" s="377"/>
      <c r="B25" s="240">
        <v>11</v>
      </c>
      <c r="C25" s="241">
        <v>67.3</v>
      </c>
      <c r="D25" s="127">
        <v>60.331000000000003</v>
      </c>
      <c r="E25" s="195">
        <v>61.965000000000003</v>
      </c>
      <c r="F25" s="243">
        <v>64</v>
      </c>
    </row>
    <row r="26" spans="1:6" x14ac:dyDescent="0.55000000000000004">
      <c r="A26" s="377"/>
      <c r="B26" s="240">
        <v>12</v>
      </c>
      <c r="C26" s="241">
        <v>62</v>
      </c>
      <c r="D26" s="127">
        <v>64.632999999999996</v>
      </c>
      <c r="E26" s="195">
        <v>63.917999999999999</v>
      </c>
      <c r="F26" s="243">
        <v>62.8</v>
      </c>
    </row>
    <row r="27" spans="1:6" x14ac:dyDescent="0.55000000000000004">
      <c r="A27" s="377">
        <v>1980</v>
      </c>
      <c r="B27" s="240">
        <v>1</v>
      </c>
      <c r="C27" s="241">
        <v>56.8</v>
      </c>
      <c r="D27" s="127">
        <v>59.923000000000002</v>
      </c>
      <c r="E27" s="195">
        <v>59.646000000000001</v>
      </c>
      <c r="F27" s="243">
        <v>63.4</v>
      </c>
    </row>
    <row r="28" spans="1:6" x14ac:dyDescent="0.55000000000000004">
      <c r="A28" s="377"/>
      <c r="B28" s="240">
        <v>2</v>
      </c>
      <c r="C28" s="241">
        <v>66.7</v>
      </c>
      <c r="D28" s="127">
        <v>64.17</v>
      </c>
      <c r="E28" s="195">
        <v>64.768000000000001</v>
      </c>
      <c r="F28" s="243">
        <v>69.400000000000006</v>
      </c>
    </row>
    <row r="29" spans="1:6" x14ac:dyDescent="0.55000000000000004">
      <c r="A29" s="377"/>
      <c r="B29" s="240">
        <v>3</v>
      </c>
      <c r="C29" s="241">
        <v>67.400000000000006</v>
      </c>
      <c r="D29" s="127">
        <v>65.596999999999994</v>
      </c>
      <c r="E29" s="195">
        <v>65.093000000000004</v>
      </c>
      <c r="F29" s="243">
        <v>65</v>
      </c>
    </row>
    <row r="30" spans="1:6" x14ac:dyDescent="0.55000000000000004">
      <c r="A30" s="377"/>
      <c r="B30" s="240">
        <v>4</v>
      </c>
      <c r="C30" s="241">
        <v>70.7</v>
      </c>
      <c r="D30" s="127">
        <v>71.055000000000007</v>
      </c>
      <c r="E30" s="195">
        <v>71.649000000000001</v>
      </c>
      <c r="F30" s="243">
        <v>69</v>
      </c>
    </row>
    <row r="31" spans="1:6" x14ac:dyDescent="0.55000000000000004">
      <c r="A31" s="377"/>
      <c r="B31" s="240">
        <v>5</v>
      </c>
      <c r="C31" s="241">
        <v>66.5</v>
      </c>
      <c r="D31" s="127">
        <v>71.507999999999996</v>
      </c>
      <c r="E31" s="195">
        <v>71.36</v>
      </c>
      <c r="F31" s="243">
        <v>66.7</v>
      </c>
    </row>
    <row r="32" spans="1:6" x14ac:dyDescent="0.55000000000000004">
      <c r="A32" s="377"/>
      <c r="B32" s="240">
        <v>6</v>
      </c>
      <c r="C32" s="241">
        <v>71.400000000000006</v>
      </c>
      <c r="D32" s="127">
        <v>72.241</v>
      </c>
      <c r="E32" s="195">
        <v>70.801000000000002</v>
      </c>
      <c r="F32" s="243">
        <v>66.900000000000006</v>
      </c>
    </row>
    <row r="33" spans="1:6" x14ac:dyDescent="0.55000000000000004">
      <c r="A33" s="377"/>
      <c r="B33" s="240">
        <v>7</v>
      </c>
      <c r="C33" s="241">
        <v>76</v>
      </c>
      <c r="D33" s="127">
        <v>70.695999999999998</v>
      </c>
      <c r="E33" s="195">
        <v>69.370999999999995</v>
      </c>
      <c r="F33" s="243">
        <v>70.8</v>
      </c>
    </row>
    <row r="34" spans="1:6" x14ac:dyDescent="0.55000000000000004">
      <c r="A34" s="377"/>
      <c r="B34" s="240">
        <v>8</v>
      </c>
      <c r="C34" s="241">
        <v>51.6</v>
      </c>
      <c r="D34" s="127">
        <v>68.957999999999998</v>
      </c>
      <c r="E34" s="195">
        <v>66.347999999999999</v>
      </c>
      <c r="F34" s="243">
        <v>65.7</v>
      </c>
    </row>
    <row r="35" spans="1:6" x14ac:dyDescent="0.55000000000000004">
      <c r="A35" s="377"/>
      <c r="B35" s="240">
        <v>9</v>
      </c>
      <c r="C35" s="241">
        <v>74.099999999999994</v>
      </c>
      <c r="D35" s="127">
        <v>68.210999999999999</v>
      </c>
      <c r="E35" s="195">
        <v>68.13</v>
      </c>
      <c r="F35" s="243">
        <v>70.599999999999994</v>
      </c>
    </row>
    <row r="36" spans="1:6" x14ac:dyDescent="0.55000000000000004">
      <c r="A36" s="377"/>
      <c r="B36" s="240">
        <v>10</v>
      </c>
      <c r="C36" s="241">
        <v>73.400000000000006</v>
      </c>
      <c r="D36" s="127">
        <v>64.040999999999997</v>
      </c>
      <c r="E36" s="195">
        <v>65.643000000000001</v>
      </c>
      <c r="F36" s="243">
        <v>68.2</v>
      </c>
    </row>
    <row r="37" spans="1:6" x14ac:dyDescent="0.55000000000000004">
      <c r="A37" s="377"/>
      <c r="B37" s="240">
        <v>11</v>
      </c>
      <c r="C37" s="241">
        <v>64.8</v>
      </c>
      <c r="D37" s="127">
        <v>64.59</v>
      </c>
      <c r="E37" s="195">
        <v>64.093000000000004</v>
      </c>
      <c r="F37" s="243">
        <v>62</v>
      </c>
    </row>
    <row r="38" spans="1:6" x14ac:dyDescent="0.55000000000000004">
      <c r="A38" s="377"/>
      <c r="B38" s="240">
        <v>12</v>
      </c>
      <c r="C38" s="241">
        <v>67.5</v>
      </c>
      <c r="D38" s="127">
        <v>65.212999999999994</v>
      </c>
      <c r="E38" s="195">
        <v>66.027000000000001</v>
      </c>
      <c r="F38" s="243">
        <v>68.099999999999994</v>
      </c>
    </row>
    <row r="39" spans="1:6" x14ac:dyDescent="0.55000000000000004">
      <c r="A39" s="377">
        <v>1981</v>
      </c>
      <c r="B39" s="240">
        <v>1</v>
      </c>
      <c r="C39" s="241">
        <v>61.9</v>
      </c>
      <c r="D39" s="127">
        <v>65.942999999999998</v>
      </c>
      <c r="E39" s="195">
        <v>65.936999999999998</v>
      </c>
      <c r="F39" s="243">
        <v>69</v>
      </c>
    </row>
    <row r="40" spans="1:6" x14ac:dyDescent="0.55000000000000004">
      <c r="A40" s="377"/>
      <c r="B40" s="240">
        <v>2</v>
      </c>
      <c r="C40" s="241">
        <v>64</v>
      </c>
      <c r="D40" s="127">
        <v>63.289000000000001</v>
      </c>
      <c r="E40" s="195">
        <v>63.207999999999998</v>
      </c>
      <c r="F40" s="243">
        <v>66.5</v>
      </c>
    </row>
    <row r="41" spans="1:6" x14ac:dyDescent="0.55000000000000004">
      <c r="A41" s="377"/>
      <c r="B41" s="240">
        <v>3</v>
      </c>
      <c r="C41" s="241">
        <v>71.099999999999994</v>
      </c>
      <c r="D41" s="127">
        <v>66.912000000000006</v>
      </c>
      <c r="E41" s="195">
        <v>66.763999999999996</v>
      </c>
      <c r="F41" s="243">
        <v>69</v>
      </c>
    </row>
    <row r="42" spans="1:6" x14ac:dyDescent="0.55000000000000004">
      <c r="A42" s="377"/>
      <c r="B42" s="240">
        <v>4</v>
      </c>
      <c r="C42" s="241">
        <v>72.3</v>
      </c>
      <c r="D42" s="127">
        <v>72.212999999999994</v>
      </c>
      <c r="E42" s="195">
        <v>72.835999999999999</v>
      </c>
      <c r="F42" s="243">
        <v>69.8</v>
      </c>
    </row>
    <row r="43" spans="1:6" x14ac:dyDescent="0.55000000000000004">
      <c r="A43" s="377"/>
      <c r="B43" s="240">
        <v>5</v>
      </c>
      <c r="C43" s="241">
        <v>65.7</v>
      </c>
      <c r="D43" s="127">
        <v>74.007999999999996</v>
      </c>
      <c r="E43" s="195">
        <v>72.971000000000004</v>
      </c>
      <c r="F43" s="243">
        <v>66.5</v>
      </c>
    </row>
    <row r="44" spans="1:6" x14ac:dyDescent="0.55000000000000004">
      <c r="A44" s="377"/>
      <c r="B44" s="240">
        <v>6</v>
      </c>
      <c r="C44" s="241">
        <v>72.8</v>
      </c>
      <c r="D44" s="127">
        <v>71.034000000000006</v>
      </c>
      <c r="E44" s="195">
        <v>70.286000000000001</v>
      </c>
      <c r="F44" s="243">
        <v>68.5</v>
      </c>
    </row>
    <row r="45" spans="1:6" x14ac:dyDescent="0.55000000000000004">
      <c r="A45" s="377"/>
      <c r="B45" s="240">
        <v>7</v>
      </c>
      <c r="C45" s="241">
        <v>72.8</v>
      </c>
      <c r="D45" s="127">
        <v>65.682000000000002</v>
      </c>
      <c r="E45" s="195">
        <v>65.528000000000006</v>
      </c>
      <c r="F45" s="243">
        <v>67.2</v>
      </c>
    </row>
    <row r="46" spans="1:6" x14ac:dyDescent="0.55000000000000004">
      <c r="A46" s="377"/>
      <c r="B46" s="240">
        <v>8</v>
      </c>
      <c r="C46" s="241">
        <v>47.3</v>
      </c>
      <c r="D46" s="127">
        <v>65.701999999999998</v>
      </c>
      <c r="E46" s="195">
        <v>61.472000000000001</v>
      </c>
      <c r="F46" s="243">
        <v>61.4</v>
      </c>
    </row>
    <row r="47" spans="1:6" x14ac:dyDescent="0.55000000000000004">
      <c r="A47" s="377"/>
      <c r="B47" s="240">
        <v>9</v>
      </c>
      <c r="C47" s="241">
        <v>69.8</v>
      </c>
      <c r="D47" s="127">
        <v>64.069999999999993</v>
      </c>
      <c r="E47" s="195">
        <v>64.228999999999999</v>
      </c>
      <c r="F47" s="243">
        <v>66</v>
      </c>
    </row>
    <row r="48" spans="1:6" x14ac:dyDescent="0.55000000000000004">
      <c r="A48" s="377"/>
      <c r="B48" s="240">
        <v>10</v>
      </c>
      <c r="C48" s="241">
        <v>70.8</v>
      </c>
      <c r="D48" s="127">
        <v>64.11</v>
      </c>
      <c r="E48" s="195">
        <v>65.176000000000002</v>
      </c>
      <c r="F48" s="243">
        <v>65.7</v>
      </c>
    </row>
    <row r="49" spans="1:6" x14ac:dyDescent="0.55000000000000004">
      <c r="A49" s="377"/>
      <c r="B49" s="240">
        <v>11</v>
      </c>
      <c r="C49" s="241">
        <v>68.900000000000006</v>
      </c>
      <c r="D49" s="127">
        <v>65.61</v>
      </c>
      <c r="E49" s="195">
        <v>66.058000000000007</v>
      </c>
      <c r="F49" s="243">
        <v>66.5</v>
      </c>
    </row>
    <row r="50" spans="1:6" x14ac:dyDescent="0.55000000000000004">
      <c r="A50" s="377"/>
      <c r="B50" s="240">
        <v>12</v>
      </c>
      <c r="C50" s="241">
        <v>67.3</v>
      </c>
      <c r="D50" s="127">
        <v>65.477000000000004</v>
      </c>
      <c r="E50" s="195">
        <v>65.739999999999995</v>
      </c>
      <c r="F50" s="243">
        <v>67.7</v>
      </c>
    </row>
    <row r="51" spans="1:6" x14ac:dyDescent="0.55000000000000004">
      <c r="A51" s="377">
        <v>1982</v>
      </c>
      <c r="B51" s="240">
        <v>1</v>
      </c>
      <c r="C51" s="241">
        <v>58.5</v>
      </c>
      <c r="D51" s="127">
        <v>65.67</v>
      </c>
      <c r="E51" s="195">
        <v>64.353999999999999</v>
      </c>
      <c r="F51" s="243">
        <v>66.5</v>
      </c>
    </row>
    <row r="52" spans="1:6" x14ac:dyDescent="0.55000000000000004">
      <c r="A52" s="377"/>
      <c r="B52" s="240">
        <v>2</v>
      </c>
      <c r="C52" s="241">
        <v>65.099999999999994</v>
      </c>
      <c r="D52" s="127">
        <v>64.325999999999993</v>
      </c>
      <c r="E52" s="195">
        <v>64.251999999999995</v>
      </c>
      <c r="F52" s="243">
        <v>68.099999999999994</v>
      </c>
    </row>
    <row r="53" spans="1:6" x14ac:dyDescent="0.55000000000000004">
      <c r="A53" s="377"/>
      <c r="B53" s="240">
        <v>3</v>
      </c>
      <c r="C53" s="241">
        <v>74</v>
      </c>
      <c r="D53" s="127">
        <v>66.409000000000006</v>
      </c>
      <c r="E53" s="195">
        <v>67.48</v>
      </c>
      <c r="F53" s="243">
        <v>70.400000000000006</v>
      </c>
    </row>
    <row r="54" spans="1:6" x14ac:dyDescent="0.55000000000000004">
      <c r="A54" s="377"/>
      <c r="B54" s="240">
        <v>4</v>
      </c>
      <c r="C54" s="241">
        <v>69.900000000000006</v>
      </c>
      <c r="D54" s="127">
        <v>69.003</v>
      </c>
      <c r="E54" s="195">
        <v>69.754000000000005</v>
      </c>
      <c r="F54" s="243">
        <v>66.900000000000006</v>
      </c>
    </row>
    <row r="55" spans="1:6" x14ac:dyDescent="0.55000000000000004">
      <c r="A55" s="377"/>
      <c r="B55" s="240">
        <v>5</v>
      </c>
      <c r="C55" s="241">
        <v>64</v>
      </c>
      <c r="D55" s="127">
        <v>73.307000000000002</v>
      </c>
      <c r="E55" s="195">
        <v>71.861000000000004</v>
      </c>
      <c r="F55" s="243">
        <v>65.900000000000006</v>
      </c>
    </row>
    <row r="56" spans="1:6" x14ac:dyDescent="0.55000000000000004">
      <c r="A56" s="377"/>
      <c r="B56" s="240">
        <v>6</v>
      </c>
      <c r="C56" s="241">
        <v>72.7</v>
      </c>
      <c r="D56" s="127">
        <v>71.105000000000004</v>
      </c>
      <c r="E56" s="195">
        <v>70.27</v>
      </c>
      <c r="F56" s="243">
        <v>67.3</v>
      </c>
    </row>
    <row r="57" spans="1:6" x14ac:dyDescent="0.55000000000000004">
      <c r="A57" s="377"/>
      <c r="B57" s="240">
        <v>7</v>
      </c>
      <c r="C57" s="241">
        <v>72.5</v>
      </c>
      <c r="D57" s="127">
        <v>67.816999999999993</v>
      </c>
      <c r="E57" s="195">
        <v>67.054000000000002</v>
      </c>
      <c r="F57" s="243">
        <v>65.7</v>
      </c>
    </row>
    <row r="58" spans="1:6" x14ac:dyDescent="0.55000000000000004">
      <c r="A58" s="377"/>
      <c r="B58" s="240">
        <v>8</v>
      </c>
      <c r="C58" s="241">
        <v>49.8</v>
      </c>
      <c r="D58" s="127">
        <v>66.397000000000006</v>
      </c>
      <c r="E58" s="195">
        <v>63.040999999999997</v>
      </c>
      <c r="F58" s="243">
        <v>66.099999999999994</v>
      </c>
    </row>
    <row r="59" spans="1:6" x14ac:dyDescent="0.55000000000000004">
      <c r="A59" s="377"/>
      <c r="B59" s="240">
        <v>9</v>
      </c>
      <c r="C59" s="241">
        <v>70.599999999999994</v>
      </c>
      <c r="D59" s="127">
        <v>64.108000000000004</v>
      </c>
      <c r="E59" s="195">
        <v>64.5</v>
      </c>
      <c r="F59" s="243">
        <v>65.7</v>
      </c>
    </row>
    <row r="60" spans="1:6" x14ac:dyDescent="0.55000000000000004">
      <c r="A60" s="377"/>
      <c r="B60" s="240">
        <v>10</v>
      </c>
      <c r="C60" s="241">
        <v>66.900000000000006</v>
      </c>
      <c r="D60" s="127">
        <v>63.316000000000003</v>
      </c>
      <c r="E60" s="195">
        <v>63.677999999999997</v>
      </c>
      <c r="F60" s="243">
        <v>62.7</v>
      </c>
    </row>
    <row r="61" spans="1:6" x14ac:dyDescent="0.55000000000000004">
      <c r="A61" s="377"/>
      <c r="B61" s="240">
        <v>11</v>
      </c>
      <c r="C61" s="241">
        <v>68.900000000000006</v>
      </c>
      <c r="D61" s="127">
        <v>63.005000000000003</v>
      </c>
      <c r="E61" s="195">
        <v>64.293000000000006</v>
      </c>
      <c r="F61" s="243">
        <v>66.5</v>
      </c>
    </row>
    <row r="62" spans="1:6" x14ac:dyDescent="0.55000000000000004">
      <c r="A62" s="377"/>
      <c r="B62" s="240">
        <v>12</v>
      </c>
      <c r="C62" s="241">
        <v>63.4</v>
      </c>
      <c r="D62" s="127">
        <v>60.177999999999997</v>
      </c>
      <c r="E62" s="195">
        <v>61.29</v>
      </c>
      <c r="F62" s="243">
        <v>64.8</v>
      </c>
    </row>
    <row r="63" spans="1:6" x14ac:dyDescent="0.55000000000000004">
      <c r="A63" s="377">
        <v>1983</v>
      </c>
      <c r="B63" s="240">
        <v>1</v>
      </c>
      <c r="C63" s="241">
        <v>61.1</v>
      </c>
      <c r="D63" s="127">
        <v>69.096000000000004</v>
      </c>
      <c r="E63" s="195">
        <v>67.798000000000002</v>
      </c>
      <c r="F63" s="243">
        <v>67.5</v>
      </c>
    </row>
    <row r="64" spans="1:6" x14ac:dyDescent="0.55000000000000004">
      <c r="A64" s="377"/>
      <c r="B64" s="240">
        <v>2</v>
      </c>
      <c r="C64" s="241">
        <v>67.599999999999994</v>
      </c>
      <c r="D64" s="127">
        <v>66.712999999999994</v>
      </c>
      <c r="E64" s="195">
        <v>66.649000000000001</v>
      </c>
      <c r="F64" s="243">
        <v>67.5</v>
      </c>
    </row>
    <row r="65" spans="1:6" x14ac:dyDescent="0.55000000000000004">
      <c r="A65" s="377"/>
      <c r="B65" s="240">
        <v>3</v>
      </c>
      <c r="C65" s="241">
        <v>77.5</v>
      </c>
      <c r="D65" s="127">
        <v>69.804000000000002</v>
      </c>
      <c r="E65" s="195">
        <v>70.319999999999993</v>
      </c>
      <c r="F65" s="243">
        <v>71.400000000000006</v>
      </c>
    </row>
    <row r="66" spans="1:6" x14ac:dyDescent="0.55000000000000004">
      <c r="A66" s="377"/>
      <c r="B66" s="240">
        <v>4</v>
      </c>
      <c r="C66" s="241">
        <v>68.7</v>
      </c>
      <c r="D66" s="127">
        <v>70.751000000000005</v>
      </c>
      <c r="E66" s="195">
        <v>70.992999999999995</v>
      </c>
      <c r="F66" s="243">
        <v>66.900000000000006</v>
      </c>
    </row>
    <row r="67" spans="1:6" x14ac:dyDescent="0.55000000000000004">
      <c r="A67" s="377"/>
      <c r="B67" s="240">
        <v>5</v>
      </c>
      <c r="C67" s="241">
        <v>67.3</v>
      </c>
      <c r="D67" s="127">
        <v>74.792000000000002</v>
      </c>
      <c r="E67" s="195">
        <v>73.712000000000003</v>
      </c>
      <c r="F67" s="243">
        <v>67.8</v>
      </c>
    </row>
    <row r="68" spans="1:6" x14ac:dyDescent="0.55000000000000004">
      <c r="A68" s="377"/>
      <c r="B68" s="240">
        <v>6</v>
      </c>
      <c r="C68" s="241">
        <v>74.2</v>
      </c>
      <c r="D68" s="127">
        <v>71.861999999999995</v>
      </c>
      <c r="E68" s="195">
        <v>71.191000000000003</v>
      </c>
      <c r="F68" s="243">
        <v>69.3</v>
      </c>
    </row>
    <row r="69" spans="1:6" x14ac:dyDescent="0.55000000000000004">
      <c r="A69" s="377"/>
      <c r="B69" s="240">
        <v>7</v>
      </c>
      <c r="C69" s="241">
        <v>74.900000000000006</v>
      </c>
      <c r="D69" s="127">
        <v>73.066000000000003</v>
      </c>
      <c r="E69" s="195">
        <v>71.522999999999996</v>
      </c>
      <c r="F69" s="243">
        <v>69.8</v>
      </c>
    </row>
    <row r="70" spans="1:6" x14ac:dyDescent="0.55000000000000004">
      <c r="A70" s="377"/>
      <c r="B70" s="240">
        <v>8</v>
      </c>
      <c r="C70" s="241">
        <v>54.4</v>
      </c>
      <c r="D70" s="127">
        <v>68.224000000000004</v>
      </c>
      <c r="E70" s="195">
        <v>66.956999999999994</v>
      </c>
      <c r="F70" s="243">
        <v>69.8</v>
      </c>
    </row>
    <row r="71" spans="1:6" x14ac:dyDescent="0.55000000000000004">
      <c r="A71" s="377"/>
      <c r="B71" s="240">
        <v>9</v>
      </c>
      <c r="C71" s="241">
        <v>75.900000000000006</v>
      </c>
      <c r="D71" s="127">
        <v>68.218999999999994</v>
      </c>
      <c r="E71" s="195">
        <v>68.596999999999994</v>
      </c>
      <c r="F71" s="243">
        <v>73.3</v>
      </c>
    </row>
    <row r="72" spans="1:6" x14ac:dyDescent="0.55000000000000004">
      <c r="A72" s="377"/>
      <c r="B72" s="240">
        <v>10</v>
      </c>
      <c r="C72" s="241">
        <v>68.7</v>
      </c>
      <c r="D72" s="127">
        <v>65.882999999999996</v>
      </c>
      <c r="E72" s="195">
        <v>66.022999999999996</v>
      </c>
      <c r="F72" s="243">
        <v>67</v>
      </c>
    </row>
    <row r="73" spans="1:6" x14ac:dyDescent="0.55000000000000004">
      <c r="A73" s="377"/>
      <c r="B73" s="240">
        <v>11</v>
      </c>
      <c r="C73" s="241">
        <v>75.5</v>
      </c>
      <c r="D73" s="127">
        <v>69.841999999999999</v>
      </c>
      <c r="E73" s="195">
        <v>70.56</v>
      </c>
      <c r="F73" s="243">
        <v>72.7</v>
      </c>
    </row>
    <row r="74" spans="1:6" x14ac:dyDescent="0.55000000000000004">
      <c r="A74" s="377"/>
      <c r="B74" s="240">
        <v>12</v>
      </c>
      <c r="C74" s="241">
        <v>69.8</v>
      </c>
      <c r="D74" s="127">
        <v>69.293999999999997</v>
      </c>
      <c r="E74" s="195">
        <v>69.451999999999998</v>
      </c>
      <c r="F74" s="243">
        <v>72.5</v>
      </c>
    </row>
    <row r="75" spans="1:6" x14ac:dyDescent="0.55000000000000004">
      <c r="A75" s="377">
        <v>1984</v>
      </c>
      <c r="B75" s="240">
        <v>1</v>
      </c>
      <c r="C75" s="241">
        <v>62.6</v>
      </c>
      <c r="D75" s="127">
        <v>68.763999999999996</v>
      </c>
      <c r="E75" s="195">
        <v>67.694000000000003</v>
      </c>
      <c r="F75" s="243">
        <v>68.900000000000006</v>
      </c>
    </row>
    <row r="76" spans="1:6" x14ac:dyDescent="0.55000000000000004">
      <c r="A76" s="377"/>
      <c r="B76" s="240">
        <v>2</v>
      </c>
      <c r="C76" s="241">
        <v>71</v>
      </c>
      <c r="D76" s="127">
        <v>69.147999999999996</v>
      </c>
      <c r="E76" s="195">
        <v>69.468000000000004</v>
      </c>
      <c r="F76" s="243">
        <v>71</v>
      </c>
    </row>
    <row r="77" spans="1:6" x14ac:dyDescent="0.55000000000000004">
      <c r="A77" s="377"/>
      <c r="B77" s="240">
        <v>3</v>
      </c>
      <c r="C77" s="241">
        <v>72.8</v>
      </c>
      <c r="D77" s="127">
        <v>65.902000000000001</v>
      </c>
      <c r="E77" s="195">
        <v>67.031000000000006</v>
      </c>
      <c r="F77" s="243">
        <v>67.8</v>
      </c>
    </row>
    <row r="78" spans="1:6" x14ac:dyDescent="0.55000000000000004">
      <c r="A78" s="377"/>
      <c r="B78" s="240">
        <v>4</v>
      </c>
      <c r="C78" s="241">
        <v>69.099999999999994</v>
      </c>
      <c r="D78" s="127">
        <v>72.474000000000004</v>
      </c>
      <c r="E78" s="195">
        <v>72.090999999999994</v>
      </c>
      <c r="F78" s="243">
        <v>67</v>
      </c>
    </row>
    <row r="79" spans="1:6" x14ac:dyDescent="0.55000000000000004">
      <c r="A79" s="377"/>
      <c r="B79" s="240">
        <v>5</v>
      </c>
      <c r="C79" s="241">
        <v>72.7</v>
      </c>
      <c r="D79" s="127">
        <v>77.697999999999993</v>
      </c>
      <c r="E79" s="195">
        <v>77.382999999999996</v>
      </c>
      <c r="F79" s="243">
        <v>72.8</v>
      </c>
    </row>
    <row r="80" spans="1:6" x14ac:dyDescent="0.55000000000000004">
      <c r="A80" s="377"/>
      <c r="B80" s="240">
        <v>6</v>
      </c>
      <c r="C80" s="241">
        <v>73.599999999999994</v>
      </c>
      <c r="D80" s="127">
        <v>72.744</v>
      </c>
      <c r="E80" s="195">
        <v>72.126999999999995</v>
      </c>
      <c r="F80" s="243">
        <v>69.2</v>
      </c>
    </row>
    <row r="81" spans="1:6" x14ac:dyDescent="0.55000000000000004">
      <c r="A81" s="377"/>
      <c r="B81" s="240">
        <v>7</v>
      </c>
      <c r="C81" s="241">
        <v>73.5</v>
      </c>
      <c r="D81" s="127">
        <v>70.195999999999998</v>
      </c>
      <c r="E81" s="195">
        <v>68.983000000000004</v>
      </c>
      <c r="F81" s="243">
        <v>68.5</v>
      </c>
    </row>
    <row r="82" spans="1:6" x14ac:dyDescent="0.55000000000000004">
      <c r="A82" s="377"/>
      <c r="B82" s="240">
        <v>8</v>
      </c>
      <c r="C82" s="241">
        <v>55.2</v>
      </c>
      <c r="D82" s="127">
        <v>67.78</v>
      </c>
      <c r="E82" s="195">
        <v>66.748000000000005</v>
      </c>
      <c r="F82" s="243">
        <v>70.8</v>
      </c>
    </row>
    <row r="83" spans="1:6" x14ac:dyDescent="0.55000000000000004">
      <c r="A83" s="377"/>
      <c r="B83" s="240">
        <v>9</v>
      </c>
      <c r="C83" s="241">
        <v>66.900000000000006</v>
      </c>
      <c r="D83" s="127">
        <v>66.087000000000003</v>
      </c>
      <c r="E83" s="195">
        <v>65.073999999999998</v>
      </c>
      <c r="F83" s="243">
        <v>65.099999999999994</v>
      </c>
    </row>
    <row r="84" spans="1:6" x14ac:dyDescent="0.55000000000000004">
      <c r="A84" s="377"/>
      <c r="B84" s="240">
        <v>10</v>
      </c>
      <c r="C84" s="241">
        <v>71.599999999999994</v>
      </c>
      <c r="D84" s="127">
        <v>63.417999999999999</v>
      </c>
      <c r="E84" s="195">
        <v>65.111999999999995</v>
      </c>
      <c r="F84" s="243">
        <v>69</v>
      </c>
    </row>
    <row r="85" spans="1:6" x14ac:dyDescent="0.55000000000000004">
      <c r="A85" s="377"/>
      <c r="B85" s="240">
        <v>11</v>
      </c>
      <c r="C85" s="241">
        <v>71.5</v>
      </c>
      <c r="D85" s="127">
        <v>64.212000000000003</v>
      </c>
      <c r="E85" s="195">
        <v>65.685000000000002</v>
      </c>
      <c r="F85" s="243">
        <v>69.099999999999994</v>
      </c>
    </row>
    <row r="86" spans="1:6" x14ac:dyDescent="0.55000000000000004">
      <c r="A86" s="377"/>
      <c r="B86" s="240">
        <v>12</v>
      </c>
      <c r="C86" s="241">
        <v>66</v>
      </c>
      <c r="D86" s="127">
        <v>69.466999999999999</v>
      </c>
      <c r="E86" s="195">
        <v>68.542000000000002</v>
      </c>
      <c r="F86" s="243">
        <v>68.099999999999994</v>
      </c>
    </row>
    <row r="87" spans="1:6" x14ac:dyDescent="0.55000000000000004">
      <c r="A87" s="377">
        <v>1985</v>
      </c>
      <c r="B87" s="240">
        <v>1</v>
      </c>
      <c r="C87" s="241">
        <v>65.099999999999994</v>
      </c>
      <c r="D87" s="127">
        <v>68.599000000000004</v>
      </c>
      <c r="E87" s="195">
        <v>68.260000000000005</v>
      </c>
      <c r="F87" s="243">
        <v>71.400000000000006</v>
      </c>
    </row>
    <row r="88" spans="1:6" x14ac:dyDescent="0.55000000000000004">
      <c r="A88" s="377"/>
      <c r="B88" s="240">
        <v>2</v>
      </c>
      <c r="C88" s="241">
        <v>71.8</v>
      </c>
      <c r="D88" s="127">
        <v>70.528000000000006</v>
      </c>
      <c r="E88" s="195">
        <v>70.576999999999998</v>
      </c>
      <c r="F88" s="243">
        <v>71.8</v>
      </c>
    </row>
    <row r="89" spans="1:6" x14ac:dyDescent="0.55000000000000004">
      <c r="A89" s="377"/>
      <c r="B89" s="240">
        <v>3</v>
      </c>
      <c r="C89" s="241">
        <v>77.7</v>
      </c>
      <c r="D89" s="127">
        <v>73.537999999999997</v>
      </c>
      <c r="E89" s="195">
        <v>73.778000000000006</v>
      </c>
      <c r="F89" s="243">
        <v>73.3</v>
      </c>
    </row>
    <row r="90" spans="1:6" x14ac:dyDescent="0.55000000000000004">
      <c r="A90" s="377"/>
      <c r="B90" s="240">
        <v>4</v>
      </c>
      <c r="C90" s="241">
        <v>77.7</v>
      </c>
      <c r="D90" s="127">
        <v>78.697000000000003</v>
      </c>
      <c r="E90" s="195">
        <v>79.040999999999997</v>
      </c>
      <c r="F90" s="243">
        <v>75.3</v>
      </c>
    </row>
    <row r="91" spans="1:6" x14ac:dyDescent="0.55000000000000004">
      <c r="A91" s="377"/>
      <c r="B91" s="240">
        <v>5</v>
      </c>
      <c r="C91" s="241">
        <v>74.900000000000006</v>
      </c>
      <c r="D91" s="127">
        <v>78.817999999999998</v>
      </c>
      <c r="E91" s="195">
        <v>79.021000000000001</v>
      </c>
      <c r="F91" s="243">
        <v>74.599999999999994</v>
      </c>
    </row>
    <row r="92" spans="1:6" x14ac:dyDescent="0.55000000000000004">
      <c r="A92" s="377"/>
      <c r="B92" s="240">
        <v>6</v>
      </c>
      <c r="C92" s="241">
        <v>75.8</v>
      </c>
      <c r="D92" s="127">
        <v>78.795000000000002</v>
      </c>
      <c r="E92" s="195">
        <v>77.064999999999998</v>
      </c>
      <c r="F92" s="243">
        <v>71.599999999999994</v>
      </c>
    </row>
    <row r="93" spans="1:6" x14ac:dyDescent="0.55000000000000004">
      <c r="A93" s="377"/>
      <c r="B93" s="240">
        <v>7</v>
      </c>
      <c r="C93" s="241">
        <v>80.2</v>
      </c>
      <c r="D93" s="127">
        <v>73.613</v>
      </c>
      <c r="E93" s="195">
        <v>73.216999999999999</v>
      </c>
      <c r="F93" s="243">
        <v>74.5</v>
      </c>
    </row>
    <row r="94" spans="1:6" x14ac:dyDescent="0.55000000000000004">
      <c r="A94" s="377"/>
      <c r="B94" s="240">
        <v>8</v>
      </c>
      <c r="C94" s="241">
        <v>59.2</v>
      </c>
      <c r="D94" s="127">
        <v>74.691999999999993</v>
      </c>
      <c r="E94" s="195">
        <v>73.531999999999996</v>
      </c>
      <c r="F94" s="243">
        <v>75.8</v>
      </c>
    </row>
    <row r="95" spans="1:6" x14ac:dyDescent="0.55000000000000004">
      <c r="A95" s="377"/>
      <c r="B95" s="240">
        <v>9</v>
      </c>
      <c r="C95" s="241">
        <v>74.099999999999994</v>
      </c>
      <c r="D95" s="127">
        <v>70.344999999999999</v>
      </c>
      <c r="E95" s="195">
        <v>70.033000000000001</v>
      </c>
      <c r="F95" s="243">
        <v>72.7</v>
      </c>
    </row>
    <row r="96" spans="1:6" x14ac:dyDescent="0.55000000000000004">
      <c r="A96" s="377"/>
      <c r="B96" s="240">
        <v>10</v>
      </c>
      <c r="C96" s="241">
        <v>83.6</v>
      </c>
      <c r="D96" s="127">
        <v>75.403999999999996</v>
      </c>
      <c r="E96" s="195">
        <v>75.69</v>
      </c>
      <c r="F96" s="243">
        <v>79.3</v>
      </c>
    </row>
    <row r="97" spans="1:6" x14ac:dyDescent="0.55000000000000004">
      <c r="A97" s="377"/>
      <c r="B97" s="240">
        <v>11</v>
      </c>
      <c r="C97" s="241">
        <v>79.099999999999994</v>
      </c>
      <c r="D97" s="127">
        <v>74.576999999999998</v>
      </c>
      <c r="E97" s="195">
        <v>75.176000000000002</v>
      </c>
      <c r="F97" s="243">
        <v>76.7</v>
      </c>
    </row>
    <row r="98" spans="1:6" x14ac:dyDescent="0.55000000000000004">
      <c r="A98" s="377"/>
      <c r="B98" s="240">
        <v>12</v>
      </c>
      <c r="C98" s="241">
        <v>74.8</v>
      </c>
      <c r="D98" s="127">
        <v>76.307000000000002</v>
      </c>
      <c r="E98" s="195">
        <v>75.728999999999999</v>
      </c>
      <c r="F98" s="243">
        <v>77</v>
      </c>
    </row>
    <row r="99" spans="1:6" x14ac:dyDescent="0.55000000000000004">
      <c r="A99" s="377">
        <v>1986</v>
      </c>
      <c r="B99" s="240">
        <v>1</v>
      </c>
      <c r="C99" s="241">
        <v>71.7</v>
      </c>
      <c r="D99" s="127">
        <v>73.727000000000004</v>
      </c>
      <c r="E99" s="195">
        <v>74.225999999999999</v>
      </c>
      <c r="F99" s="243">
        <v>78.3</v>
      </c>
    </row>
    <row r="100" spans="1:6" x14ac:dyDescent="0.55000000000000004">
      <c r="A100" s="377"/>
      <c r="B100" s="240">
        <v>2</v>
      </c>
      <c r="C100" s="241">
        <v>76</v>
      </c>
      <c r="D100" s="127">
        <v>74.587999999999994</v>
      </c>
      <c r="E100" s="195">
        <v>74.632000000000005</v>
      </c>
      <c r="F100" s="243">
        <v>76</v>
      </c>
    </row>
    <row r="101" spans="1:6" x14ac:dyDescent="0.55000000000000004">
      <c r="A101" s="377"/>
      <c r="B101" s="240">
        <v>3</v>
      </c>
      <c r="C101" s="241">
        <v>79.5</v>
      </c>
      <c r="D101" s="127">
        <v>75.677000000000007</v>
      </c>
      <c r="E101" s="195">
        <v>76.009</v>
      </c>
      <c r="F101" s="243">
        <v>75.5</v>
      </c>
    </row>
    <row r="102" spans="1:6" x14ac:dyDescent="0.55000000000000004">
      <c r="A102" s="377"/>
      <c r="B102" s="240">
        <v>4</v>
      </c>
      <c r="C102" s="241">
        <v>79.7</v>
      </c>
      <c r="D102" s="127">
        <v>81.147000000000006</v>
      </c>
      <c r="E102" s="195">
        <v>81.317999999999998</v>
      </c>
      <c r="F102" s="243">
        <v>76.8</v>
      </c>
    </row>
    <row r="103" spans="1:6" x14ac:dyDescent="0.55000000000000004">
      <c r="A103" s="377"/>
      <c r="B103" s="240">
        <v>5</v>
      </c>
      <c r="C103" s="241">
        <v>75.8</v>
      </c>
      <c r="D103" s="127">
        <v>82.944999999999993</v>
      </c>
      <c r="E103" s="195">
        <v>82.572999999999993</v>
      </c>
      <c r="F103" s="243">
        <v>75.3</v>
      </c>
    </row>
    <row r="104" spans="1:6" x14ac:dyDescent="0.55000000000000004">
      <c r="A104" s="377"/>
      <c r="B104" s="240">
        <v>6</v>
      </c>
      <c r="C104" s="241">
        <v>80.3</v>
      </c>
      <c r="D104" s="127">
        <v>80.138000000000005</v>
      </c>
      <c r="E104" s="195">
        <v>79.093999999999994</v>
      </c>
      <c r="F104" s="243">
        <v>76</v>
      </c>
    </row>
    <row r="105" spans="1:6" x14ac:dyDescent="0.55000000000000004">
      <c r="A105" s="377"/>
      <c r="B105" s="240">
        <v>7</v>
      </c>
      <c r="C105" s="241">
        <v>86.9</v>
      </c>
      <c r="D105" s="127">
        <v>80.180999999999997</v>
      </c>
      <c r="E105" s="195">
        <v>79</v>
      </c>
      <c r="F105" s="243">
        <v>80.900000000000006</v>
      </c>
    </row>
    <row r="106" spans="1:6" x14ac:dyDescent="0.55000000000000004">
      <c r="A106" s="377"/>
      <c r="B106" s="240">
        <v>8</v>
      </c>
      <c r="C106" s="241">
        <v>58</v>
      </c>
      <c r="D106" s="127">
        <v>77.018000000000001</v>
      </c>
      <c r="E106" s="195">
        <v>74.412000000000006</v>
      </c>
      <c r="F106" s="243">
        <v>74.2</v>
      </c>
    </row>
    <row r="107" spans="1:6" x14ac:dyDescent="0.55000000000000004">
      <c r="A107" s="377"/>
      <c r="B107" s="240">
        <v>9</v>
      </c>
      <c r="C107" s="241">
        <v>79.7</v>
      </c>
      <c r="D107" s="127">
        <v>73.260000000000005</v>
      </c>
      <c r="E107" s="195">
        <v>73.378</v>
      </c>
      <c r="F107" s="243">
        <v>78.3</v>
      </c>
    </row>
    <row r="108" spans="1:6" x14ac:dyDescent="0.55000000000000004">
      <c r="A108" s="377"/>
      <c r="B108" s="240">
        <v>10</v>
      </c>
      <c r="C108" s="241">
        <v>80.3</v>
      </c>
      <c r="D108" s="127">
        <v>70.382999999999996</v>
      </c>
      <c r="E108" s="195">
        <v>71.8</v>
      </c>
      <c r="F108" s="243">
        <v>75.5</v>
      </c>
    </row>
    <row r="109" spans="1:6" x14ac:dyDescent="0.55000000000000004">
      <c r="A109" s="377"/>
      <c r="B109" s="240">
        <v>11</v>
      </c>
      <c r="C109" s="241">
        <v>71.900000000000006</v>
      </c>
      <c r="D109" s="127">
        <v>71.468000000000004</v>
      </c>
      <c r="E109" s="195">
        <v>71.031000000000006</v>
      </c>
      <c r="F109" s="243">
        <v>70.400000000000006</v>
      </c>
    </row>
    <row r="110" spans="1:6" x14ac:dyDescent="0.55000000000000004">
      <c r="A110" s="377"/>
      <c r="B110" s="240">
        <v>12</v>
      </c>
      <c r="C110" s="241">
        <v>73.599999999999994</v>
      </c>
      <c r="D110" s="127">
        <v>72.238</v>
      </c>
      <c r="E110" s="195">
        <v>72.596000000000004</v>
      </c>
      <c r="F110" s="243">
        <v>76</v>
      </c>
    </row>
    <row r="111" spans="1:6" x14ac:dyDescent="0.55000000000000004">
      <c r="A111" s="377">
        <v>1987</v>
      </c>
      <c r="B111" s="240">
        <v>1</v>
      </c>
      <c r="C111" s="241">
        <v>69.3</v>
      </c>
      <c r="D111" s="127">
        <v>74.144000000000005</v>
      </c>
      <c r="E111" s="195">
        <v>73.777000000000001</v>
      </c>
      <c r="F111" s="243">
        <v>75.2</v>
      </c>
    </row>
    <row r="112" spans="1:6" x14ac:dyDescent="0.55000000000000004">
      <c r="A112" s="377"/>
      <c r="B112" s="240">
        <v>2</v>
      </c>
      <c r="C112" s="241">
        <v>75.7</v>
      </c>
      <c r="D112" s="127">
        <v>74.180000000000007</v>
      </c>
      <c r="E112" s="195">
        <v>74.272999999999996</v>
      </c>
      <c r="F112" s="243">
        <v>75.900000000000006</v>
      </c>
    </row>
    <row r="113" spans="1:6" x14ac:dyDescent="0.55000000000000004">
      <c r="A113" s="377"/>
      <c r="B113" s="240">
        <v>3</v>
      </c>
      <c r="C113" s="241">
        <v>83.1</v>
      </c>
      <c r="D113" s="127">
        <v>76.623000000000005</v>
      </c>
      <c r="E113" s="195">
        <v>77.129000000000005</v>
      </c>
      <c r="F113" s="243">
        <v>77.599999999999994</v>
      </c>
    </row>
    <row r="114" spans="1:6" x14ac:dyDescent="0.55000000000000004">
      <c r="A114" s="377"/>
      <c r="B114" s="240">
        <v>4</v>
      </c>
      <c r="C114" s="241">
        <v>76</v>
      </c>
      <c r="D114" s="127">
        <v>77.049000000000007</v>
      </c>
      <c r="E114" s="195">
        <v>77.144999999999996</v>
      </c>
      <c r="F114" s="243">
        <v>74.599999999999994</v>
      </c>
    </row>
    <row r="115" spans="1:6" x14ac:dyDescent="0.55000000000000004">
      <c r="A115" s="377"/>
      <c r="B115" s="240">
        <v>5</v>
      </c>
      <c r="C115" s="241">
        <v>67.599999999999994</v>
      </c>
      <c r="D115" s="127">
        <v>78.492000000000004</v>
      </c>
      <c r="E115" s="195">
        <v>76.415999999999997</v>
      </c>
      <c r="F115" s="243">
        <v>69.3</v>
      </c>
    </row>
    <row r="116" spans="1:6" x14ac:dyDescent="0.55000000000000004">
      <c r="A116" s="377"/>
      <c r="B116" s="240">
        <v>6</v>
      </c>
      <c r="C116" s="241">
        <v>81.900000000000006</v>
      </c>
      <c r="D116" s="127">
        <v>78.930000000000007</v>
      </c>
      <c r="E116" s="195">
        <v>78.409000000000006</v>
      </c>
      <c r="F116" s="243">
        <v>78.3</v>
      </c>
    </row>
    <row r="117" spans="1:6" x14ac:dyDescent="0.55000000000000004">
      <c r="A117" s="377"/>
      <c r="B117" s="240">
        <v>7</v>
      </c>
      <c r="C117" s="241">
        <v>85.9</v>
      </c>
      <c r="D117" s="127">
        <v>77.254000000000005</v>
      </c>
      <c r="E117" s="195">
        <v>77.106999999999999</v>
      </c>
      <c r="F117" s="243">
        <v>79.099999999999994</v>
      </c>
    </row>
    <row r="118" spans="1:6" x14ac:dyDescent="0.55000000000000004">
      <c r="A118" s="377"/>
      <c r="B118" s="240">
        <v>8</v>
      </c>
      <c r="C118" s="241">
        <v>62</v>
      </c>
      <c r="D118" s="127">
        <v>82.206000000000003</v>
      </c>
      <c r="E118" s="195">
        <v>80.212000000000003</v>
      </c>
      <c r="F118" s="243">
        <v>79.5</v>
      </c>
    </row>
    <row r="119" spans="1:6" x14ac:dyDescent="0.55000000000000004">
      <c r="A119" s="377"/>
      <c r="B119" s="240">
        <v>9</v>
      </c>
      <c r="C119" s="241">
        <v>86.9</v>
      </c>
      <c r="D119" s="127">
        <v>80.528000000000006</v>
      </c>
      <c r="E119" s="195">
        <v>80.149000000000001</v>
      </c>
      <c r="F119" s="243">
        <v>82.9</v>
      </c>
    </row>
    <row r="120" spans="1:6" x14ac:dyDescent="0.55000000000000004">
      <c r="A120" s="377"/>
      <c r="B120" s="240">
        <v>10</v>
      </c>
      <c r="C120" s="241">
        <v>86</v>
      </c>
      <c r="D120" s="127">
        <v>78.662000000000006</v>
      </c>
      <c r="E120" s="195">
        <v>79.12</v>
      </c>
      <c r="F120" s="243">
        <v>79.5</v>
      </c>
    </row>
    <row r="121" spans="1:6" x14ac:dyDescent="0.55000000000000004">
      <c r="A121" s="377"/>
      <c r="B121" s="240">
        <v>11</v>
      </c>
      <c r="C121" s="241">
        <v>78.7</v>
      </c>
      <c r="D121" s="127">
        <v>75.290000000000006</v>
      </c>
      <c r="E121" s="195">
        <v>75.436999999999998</v>
      </c>
      <c r="F121" s="243">
        <v>78.7</v>
      </c>
    </row>
    <row r="122" spans="1:6" x14ac:dyDescent="0.55000000000000004">
      <c r="A122" s="377"/>
      <c r="B122" s="240">
        <v>12</v>
      </c>
      <c r="C122" s="241">
        <v>77.400000000000006</v>
      </c>
      <c r="D122" s="127">
        <v>76.438000000000002</v>
      </c>
      <c r="E122" s="195">
        <v>76.203999999999994</v>
      </c>
      <c r="F122" s="243">
        <v>79.400000000000006</v>
      </c>
    </row>
    <row r="123" spans="1:6" x14ac:dyDescent="0.55000000000000004">
      <c r="A123" s="377">
        <v>1988</v>
      </c>
      <c r="B123" s="240">
        <v>1</v>
      </c>
      <c r="C123" s="241">
        <v>71.400000000000006</v>
      </c>
      <c r="D123" s="127">
        <v>79.566000000000003</v>
      </c>
      <c r="E123" s="195">
        <v>78.539000000000001</v>
      </c>
      <c r="F123" s="243">
        <v>78</v>
      </c>
    </row>
    <row r="124" spans="1:6" x14ac:dyDescent="0.55000000000000004">
      <c r="A124" s="377"/>
      <c r="B124" s="240">
        <v>2</v>
      </c>
      <c r="C124" s="241">
        <v>82.9</v>
      </c>
      <c r="D124" s="127">
        <v>80.251000000000005</v>
      </c>
      <c r="E124" s="195">
        <v>80.635999999999996</v>
      </c>
      <c r="F124" s="243">
        <v>82</v>
      </c>
    </row>
    <row r="125" spans="1:6" x14ac:dyDescent="0.55000000000000004">
      <c r="A125" s="377"/>
      <c r="B125" s="240">
        <v>3</v>
      </c>
      <c r="C125" s="241">
        <v>89.7</v>
      </c>
      <c r="D125" s="127">
        <v>79.802999999999997</v>
      </c>
      <c r="E125" s="195">
        <v>80.492000000000004</v>
      </c>
      <c r="F125" s="243">
        <v>80.400000000000006</v>
      </c>
    </row>
    <row r="126" spans="1:6" x14ac:dyDescent="0.55000000000000004">
      <c r="A126" s="377"/>
      <c r="B126" s="240">
        <v>4</v>
      </c>
      <c r="C126" s="241">
        <v>82.1</v>
      </c>
      <c r="D126" s="127">
        <v>85.069000000000003</v>
      </c>
      <c r="E126" s="195">
        <v>85.378</v>
      </c>
      <c r="F126" s="243">
        <v>82.4</v>
      </c>
    </row>
    <row r="127" spans="1:6" x14ac:dyDescent="0.55000000000000004">
      <c r="A127" s="377"/>
      <c r="B127" s="240">
        <v>5</v>
      </c>
      <c r="C127" s="241">
        <v>70.599999999999994</v>
      </c>
      <c r="D127" s="127">
        <v>80.811000000000007</v>
      </c>
      <c r="E127" s="195">
        <v>78.730999999999995</v>
      </c>
      <c r="F127" s="243">
        <v>78.3</v>
      </c>
    </row>
    <row r="128" spans="1:6" x14ac:dyDescent="0.55000000000000004">
      <c r="A128" s="377"/>
      <c r="B128" s="240">
        <v>6</v>
      </c>
      <c r="C128" s="241">
        <v>85.6</v>
      </c>
      <c r="D128" s="127">
        <v>81.971000000000004</v>
      </c>
      <c r="E128" s="195">
        <v>81.382999999999996</v>
      </c>
      <c r="F128" s="243">
        <v>81.7</v>
      </c>
    </row>
    <row r="129" spans="1:6" x14ac:dyDescent="0.55000000000000004">
      <c r="A129" s="377"/>
      <c r="B129" s="240">
        <v>7</v>
      </c>
      <c r="C129" s="241">
        <v>84.4</v>
      </c>
      <c r="D129" s="127">
        <v>81.188999999999993</v>
      </c>
      <c r="E129" s="195">
        <v>80.477999999999994</v>
      </c>
      <c r="F129" s="243">
        <v>81.599999999999994</v>
      </c>
    </row>
    <row r="130" spans="1:6" x14ac:dyDescent="0.55000000000000004">
      <c r="A130" s="377"/>
      <c r="B130" s="240">
        <v>8</v>
      </c>
      <c r="C130" s="241">
        <v>61</v>
      </c>
      <c r="D130" s="127">
        <v>76.509</v>
      </c>
      <c r="E130" s="195">
        <v>74.704999999999998</v>
      </c>
      <c r="F130" s="243">
        <v>74</v>
      </c>
    </row>
    <row r="131" spans="1:6" x14ac:dyDescent="0.55000000000000004">
      <c r="A131" s="377"/>
      <c r="B131" s="240">
        <v>9</v>
      </c>
      <c r="C131" s="241">
        <v>91</v>
      </c>
      <c r="D131" s="127">
        <v>82.704999999999998</v>
      </c>
      <c r="E131" s="195">
        <v>82.436999999999998</v>
      </c>
      <c r="F131" s="243">
        <v>85.9</v>
      </c>
    </row>
    <row r="132" spans="1:6" x14ac:dyDescent="0.55000000000000004">
      <c r="A132" s="377"/>
      <c r="B132" s="240">
        <v>10</v>
      </c>
      <c r="C132" s="241">
        <v>86.9</v>
      </c>
      <c r="D132" s="127">
        <v>83.453999999999994</v>
      </c>
      <c r="E132" s="195">
        <v>83.447000000000003</v>
      </c>
      <c r="F132" s="243">
        <v>82.4</v>
      </c>
    </row>
    <row r="133" spans="1:6" x14ac:dyDescent="0.55000000000000004">
      <c r="A133" s="377"/>
      <c r="B133" s="240">
        <v>11</v>
      </c>
      <c r="C133" s="241">
        <v>89.6</v>
      </c>
      <c r="D133" s="127">
        <v>83.837000000000003</v>
      </c>
      <c r="E133" s="195">
        <v>83.765000000000001</v>
      </c>
      <c r="F133" s="243">
        <v>84.9</v>
      </c>
    </row>
    <row r="134" spans="1:6" ht="18.5" thickBot="1" x14ac:dyDescent="0.6">
      <c r="A134" s="377"/>
      <c r="B134" s="246">
        <v>12</v>
      </c>
      <c r="C134" s="247">
        <v>82.6</v>
      </c>
      <c r="D134" s="127">
        <v>82.869</v>
      </c>
      <c r="E134" s="195">
        <v>82.738</v>
      </c>
      <c r="F134" s="249">
        <v>84.2</v>
      </c>
    </row>
    <row r="135" spans="1:6" x14ac:dyDescent="0.55000000000000004">
      <c r="A135" s="379">
        <v>1989</v>
      </c>
      <c r="B135" s="380">
        <v>1</v>
      </c>
      <c r="C135" s="235">
        <v>81.7</v>
      </c>
      <c r="D135" s="127">
        <v>88.799000000000007</v>
      </c>
      <c r="E135" s="195">
        <v>88.322999999999993</v>
      </c>
      <c r="F135" s="237">
        <v>88.9</v>
      </c>
    </row>
    <row r="136" spans="1:6" x14ac:dyDescent="0.55000000000000004">
      <c r="A136" s="381"/>
      <c r="B136" s="382">
        <v>2</v>
      </c>
      <c r="C136" s="241">
        <v>84.6</v>
      </c>
      <c r="D136" s="127">
        <v>82.778000000000006</v>
      </c>
      <c r="E136" s="195">
        <v>82.816000000000003</v>
      </c>
      <c r="F136" s="243">
        <v>83.6</v>
      </c>
    </row>
    <row r="137" spans="1:6" x14ac:dyDescent="0.55000000000000004">
      <c r="A137" s="381"/>
      <c r="B137" s="382">
        <v>3</v>
      </c>
      <c r="C137" s="241">
        <v>103</v>
      </c>
      <c r="D137" s="127">
        <v>90.795000000000002</v>
      </c>
      <c r="E137" s="195">
        <v>90.935000000000002</v>
      </c>
      <c r="F137" s="243">
        <v>92.8</v>
      </c>
    </row>
    <row r="138" spans="1:6" x14ac:dyDescent="0.55000000000000004">
      <c r="A138" s="381"/>
      <c r="B138" s="382">
        <v>4</v>
      </c>
      <c r="C138" s="241">
        <v>91.1</v>
      </c>
      <c r="D138" s="127">
        <v>98.646000000000001</v>
      </c>
      <c r="E138" s="195">
        <v>98.805999999999997</v>
      </c>
      <c r="F138" s="243">
        <v>92.6</v>
      </c>
    </row>
    <row r="139" spans="1:6" x14ac:dyDescent="0.55000000000000004">
      <c r="A139" s="381"/>
      <c r="B139" s="382">
        <v>5</v>
      </c>
      <c r="C139" s="241">
        <v>83.6</v>
      </c>
      <c r="D139" s="127">
        <v>91.18</v>
      </c>
      <c r="E139" s="195">
        <v>90.89</v>
      </c>
      <c r="F139" s="243">
        <v>92.6</v>
      </c>
    </row>
    <row r="140" spans="1:6" x14ac:dyDescent="0.55000000000000004">
      <c r="A140" s="381"/>
      <c r="B140" s="382">
        <v>6</v>
      </c>
      <c r="C140" s="241">
        <v>101</v>
      </c>
      <c r="D140" s="127">
        <v>96.096000000000004</v>
      </c>
      <c r="E140" s="195">
        <v>94.846000000000004</v>
      </c>
      <c r="F140" s="243">
        <v>97.3</v>
      </c>
    </row>
    <row r="141" spans="1:6" x14ac:dyDescent="0.55000000000000004">
      <c r="A141" s="381"/>
      <c r="B141" s="382">
        <v>7</v>
      </c>
      <c r="C141" s="241">
        <v>95.9</v>
      </c>
      <c r="D141" s="127">
        <v>93.191000000000003</v>
      </c>
      <c r="E141" s="195">
        <v>92.326999999999998</v>
      </c>
      <c r="F141" s="243">
        <v>91.8</v>
      </c>
    </row>
    <row r="142" spans="1:6" x14ac:dyDescent="0.55000000000000004">
      <c r="A142" s="381"/>
      <c r="B142" s="382">
        <v>8</v>
      </c>
      <c r="C142" s="241">
        <v>80.8</v>
      </c>
      <c r="D142" s="127">
        <v>96.789000000000001</v>
      </c>
      <c r="E142" s="195">
        <v>98.356999999999999</v>
      </c>
      <c r="F142" s="243">
        <v>97.3</v>
      </c>
    </row>
    <row r="143" spans="1:6" x14ac:dyDescent="0.55000000000000004">
      <c r="A143" s="381"/>
      <c r="B143" s="382">
        <v>9</v>
      </c>
      <c r="C143" s="241">
        <v>100.8</v>
      </c>
      <c r="D143" s="127">
        <v>95.182000000000002</v>
      </c>
      <c r="E143" s="195">
        <v>94.536000000000001</v>
      </c>
      <c r="F143" s="243">
        <v>96.2</v>
      </c>
    </row>
    <row r="144" spans="1:6" x14ac:dyDescent="0.55000000000000004">
      <c r="A144" s="381"/>
      <c r="B144" s="382">
        <v>10</v>
      </c>
      <c r="C144" s="241">
        <v>100.3</v>
      </c>
      <c r="D144" s="127">
        <v>94.667000000000002</v>
      </c>
      <c r="E144" s="195">
        <v>93.832999999999998</v>
      </c>
      <c r="F144" s="243">
        <v>94.2</v>
      </c>
    </row>
    <row r="145" spans="1:6" x14ac:dyDescent="0.55000000000000004">
      <c r="A145" s="381"/>
      <c r="B145" s="382">
        <v>11</v>
      </c>
      <c r="C145" s="241">
        <v>102</v>
      </c>
      <c r="D145" s="127">
        <v>95.515000000000001</v>
      </c>
      <c r="E145" s="195">
        <v>94.656000000000006</v>
      </c>
      <c r="F145" s="243">
        <v>96.3</v>
      </c>
    </row>
    <row r="146" spans="1:6" ht="18.5" thickBot="1" x14ac:dyDescent="0.6">
      <c r="A146" s="381"/>
      <c r="B146" s="382">
        <v>12</v>
      </c>
      <c r="C146" s="247">
        <v>96.1</v>
      </c>
      <c r="D146" s="127">
        <v>99.563000000000002</v>
      </c>
      <c r="E146" s="195">
        <v>99.540999999999997</v>
      </c>
      <c r="F146" s="249">
        <v>97.4</v>
      </c>
    </row>
    <row r="147" spans="1:6" x14ac:dyDescent="0.55000000000000004">
      <c r="A147" s="381">
        <v>1990</v>
      </c>
      <c r="B147" s="382">
        <v>1</v>
      </c>
      <c r="C147" s="235">
        <v>86.7</v>
      </c>
      <c r="D147" s="127">
        <v>91.206999999999994</v>
      </c>
      <c r="E147" s="195">
        <v>91.338999999999999</v>
      </c>
      <c r="F147" s="237">
        <v>93.4</v>
      </c>
    </row>
    <row r="148" spans="1:6" x14ac:dyDescent="0.55000000000000004">
      <c r="A148" s="381"/>
      <c r="B148" s="382">
        <v>2</v>
      </c>
      <c r="C148" s="241">
        <v>103.1</v>
      </c>
      <c r="D148" s="127">
        <v>100.861</v>
      </c>
      <c r="E148" s="195">
        <v>100.646</v>
      </c>
      <c r="F148" s="243">
        <v>102.4</v>
      </c>
    </row>
    <row r="149" spans="1:6" x14ac:dyDescent="0.55000000000000004">
      <c r="A149" s="381"/>
      <c r="B149" s="382">
        <v>3</v>
      </c>
      <c r="C149" s="241">
        <v>112.6</v>
      </c>
      <c r="D149" s="127">
        <v>102.435</v>
      </c>
      <c r="E149" s="195">
        <v>101.9</v>
      </c>
      <c r="F149" s="243">
        <v>102.1</v>
      </c>
    </row>
    <row r="150" spans="1:6" x14ac:dyDescent="0.55000000000000004">
      <c r="A150" s="381"/>
      <c r="B150" s="382">
        <v>4</v>
      </c>
      <c r="C150" s="241">
        <v>101.2</v>
      </c>
      <c r="D150" s="127">
        <v>106.51600000000001</v>
      </c>
      <c r="E150" s="195">
        <v>107.07</v>
      </c>
      <c r="F150" s="243">
        <v>103.6</v>
      </c>
    </row>
    <row r="151" spans="1:6" x14ac:dyDescent="0.55000000000000004">
      <c r="A151" s="381"/>
      <c r="B151" s="382">
        <v>5</v>
      </c>
      <c r="C151" s="241">
        <v>98.8</v>
      </c>
      <c r="D151" s="127">
        <v>106.738</v>
      </c>
      <c r="E151" s="195">
        <v>107.08799999999999</v>
      </c>
      <c r="F151" s="243">
        <v>109.1</v>
      </c>
    </row>
    <row r="152" spans="1:6" x14ac:dyDescent="0.55000000000000004">
      <c r="A152" s="381"/>
      <c r="B152" s="382">
        <v>6</v>
      </c>
      <c r="C152" s="241">
        <v>107</v>
      </c>
      <c r="D152" s="127">
        <v>104.825</v>
      </c>
      <c r="E152" s="195">
        <v>103.88200000000001</v>
      </c>
      <c r="F152" s="243">
        <v>103.9</v>
      </c>
    </row>
    <row r="153" spans="1:6" x14ac:dyDescent="0.55000000000000004">
      <c r="A153" s="381"/>
      <c r="B153" s="382">
        <v>7</v>
      </c>
      <c r="C153" s="241">
        <v>110.6</v>
      </c>
      <c r="D153" s="127">
        <v>105.33199999999999</v>
      </c>
      <c r="E153" s="195">
        <v>103.584</v>
      </c>
      <c r="F153" s="243">
        <v>104.4</v>
      </c>
    </row>
    <row r="154" spans="1:6" x14ac:dyDescent="0.55000000000000004">
      <c r="A154" s="381"/>
      <c r="B154" s="382">
        <v>8</v>
      </c>
      <c r="C154" s="241">
        <v>90.1</v>
      </c>
      <c r="D154" s="127">
        <v>104.834</v>
      </c>
      <c r="E154" s="195">
        <v>108.154</v>
      </c>
      <c r="F154" s="243">
        <v>109.2</v>
      </c>
    </row>
    <row r="155" spans="1:6" x14ac:dyDescent="0.55000000000000004">
      <c r="A155" s="381"/>
      <c r="B155" s="382">
        <v>9</v>
      </c>
      <c r="C155" s="241">
        <v>105</v>
      </c>
      <c r="D155" s="127">
        <v>103.43600000000001</v>
      </c>
      <c r="E155" s="195">
        <v>102.429</v>
      </c>
      <c r="F155" s="243">
        <v>100.8</v>
      </c>
    </row>
    <row r="156" spans="1:6" x14ac:dyDescent="0.55000000000000004">
      <c r="A156" s="381"/>
      <c r="B156" s="382">
        <v>10</v>
      </c>
      <c r="C156" s="241">
        <v>118.3</v>
      </c>
      <c r="D156" s="127">
        <v>109.464</v>
      </c>
      <c r="E156" s="195">
        <v>107.711</v>
      </c>
      <c r="F156" s="243">
        <v>110.9</v>
      </c>
    </row>
    <row r="157" spans="1:6" x14ac:dyDescent="0.55000000000000004">
      <c r="A157" s="381"/>
      <c r="B157" s="382">
        <v>11</v>
      </c>
      <c r="C157" s="241">
        <v>109</v>
      </c>
      <c r="D157" s="127">
        <v>101.306</v>
      </c>
      <c r="E157" s="195">
        <v>99.927999999999997</v>
      </c>
      <c r="F157" s="243">
        <v>102.4</v>
      </c>
    </row>
    <row r="158" spans="1:6" x14ac:dyDescent="0.55000000000000004">
      <c r="A158" s="381"/>
      <c r="B158" s="382">
        <v>12</v>
      </c>
      <c r="C158" s="241">
        <v>103</v>
      </c>
      <c r="D158" s="127">
        <v>107.604</v>
      </c>
      <c r="E158" s="195">
        <v>107.958</v>
      </c>
      <c r="F158" s="243">
        <v>104.6</v>
      </c>
    </row>
    <row r="159" spans="1:6" x14ac:dyDescent="0.55000000000000004">
      <c r="A159" s="381">
        <v>1991</v>
      </c>
      <c r="B159" s="382">
        <v>1</v>
      </c>
      <c r="C159" s="241">
        <v>99.3</v>
      </c>
      <c r="D159" s="127">
        <v>104.14</v>
      </c>
      <c r="E159" s="195">
        <v>104.206</v>
      </c>
      <c r="F159" s="243">
        <v>105.9</v>
      </c>
    </row>
    <row r="160" spans="1:6" x14ac:dyDescent="0.55000000000000004">
      <c r="A160" s="381"/>
      <c r="B160" s="382">
        <v>2</v>
      </c>
      <c r="C160" s="241">
        <v>105.8</v>
      </c>
      <c r="D160" s="127">
        <v>103.352</v>
      </c>
      <c r="E160" s="195">
        <v>103.125</v>
      </c>
      <c r="F160" s="243">
        <v>105.4</v>
      </c>
    </row>
    <row r="161" spans="1:6" x14ac:dyDescent="0.55000000000000004">
      <c r="A161" s="381"/>
      <c r="B161" s="382">
        <v>3</v>
      </c>
      <c r="C161" s="241">
        <v>106.7</v>
      </c>
      <c r="D161" s="127">
        <v>98.953000000000003</v>
      </c>
      <c r="E161" s="195">
        <v>99.369</v>
      </c>
      <c r="F161" s="243">
        <v>97.3</v>
      </c>
    </row>
    <row r="162" spans="1:6" x14ac:dyDescent="0.55000000000000004">
      <c r="A162" s="381"/>
      <c r="B162" s="382">
        <v>4</v>
      </c>
      <c r="C162" s="241">
        <v>95.3</v>
      </c>
      <c r="D162" s="127">
        <v>98.878</v>
      </c>
      <c r="E162" s="195">
        <v>98.787999999999997</v>
      </c>
      <c r="F162" s="243">
        <v>98.5</v>
      </c>
    </row>
    <row r="163" spans="1:6" x14ac:dyDescent="0.55000000000000004">
      <c r="A163" s="381"/>
      <c r="B163" s="382">
        <v>5</v>
      </c>
      <c r="C163" s="241">
        <v>95.3</v>
      </c>
      <c r="D163" s="127">
        <v>101.77</v>
      </c>
      <c r="E163" s="195">
        <v>102.063</v>
      </c>
      <c r="F163" s="243">
        <v>104.9</v>
      </c>
    </row>
    <row r="164" spans="1:6" x14ac:dyDescent="0.55000000000000004">
      <c r="A164" s="381"/>
      <c r="B164" s="382">
        <v>6</v>
      </c>
      <c r="C164" s="241">
        <v>99</v>
      </c>
      <c r="D164" s="127">
        <v>100.899</v>
      </c>
      <c r="E164" s="195">
        <v>99.855000000000004</v>
      </c>
      <c r="F164" s="243">
        <v>96.8</v>
      </c>
    </row>
    <row r="165" spans="1:6" x14ac:dyDescent="0.55000000000000004">
      <c r="A165" s="381"/>
      <c r="B165" s="382">
        <v>7</v>
      </c>
      <c r="C165" s="241">
        <v>117.7</v>
      </c>
      <c r="D165" s="127">
        <v>108.905</v>
      </c>
      <c r="E165" s="195">
        <v>107.077</v>
      </c>
      <c r="F165" s="243">
        <v>109.4</v>
      </c>
    </row>
    <row r="166" spans="1:6" x14ac:dyDescent="0.55000000000000004">
      <c r="A166" s="381"/>
      <c r="B166" s="382">
        <v>8</v>
      </c>
      <c r="C166" s="241">
        <v>87.9</v>
      </c>
      <c r="D166" s="127">
        <v>105.767</v>
      </c>
      <c r="E166" s="195">
        <v>108.53</v>
      </c>
      <c r="F166" s="243">
        <v>106.6</v>
      </c>
    </row>
    <row r="167" spans="1:6" x14ac:dyDescent="0.55000000000000004">
      <c r="A167" s="381"/>
      <c r="B167" s="382">
        <v>9</v>
      </c>
      <c r="C167" s="241">
        <v>106.4</v>
      </c>
      <c r="D167" s="127">
        <v>101.616</v>
      </c>
      <c r="E167" s="195">
        <v>100.655</v>
      </c>
      <c r="F167" s="243">
        <v>102.5</v>
      </c>
    </row>
    <row r="168" spans="1:6" x14ac:dyDescent="0.55000000000000004">
      <c r="A168" s="381"/>
      <c r="B168" s="382">
        <v>10</v>
      </c>
      <c r="C168" s="241">
        <v>117.4</v>
      </c>
      <c r="D168" s="127">
        <v>108.96</v>
      </c>
      <c r="E168" s="195">
        <v>106.747</v>
      </c>
      <c r="F168" s="243">
        <v>109.7</v>
      </c>
    </row>
    <row r="169" spans="1:6" x14ac:dyDescent="0.55000000000000004">
      <c r="A169" s="381"/>
      <c r="B169" s="382">
        <v>11</v>
      </c>
      <c r="C169" s="241">
        <v>117.4</v>
      </c>
      <c r="D169" s="127">
        <v>111.98099999999999</v>
      </c>
      <c r="E169" s="195">
        <v>110.962</v>
      </c>
      <c r="F169" s="243">
        <v>110.1</v>
      </c>
    </row>
    <row r="170" spans="1:6" x14ac:dyDescent="0.55000000000000004">
      <c r="A170" s="381"/>
      <c r="B170" s="382">
        <v>12</v>
      </c>
      <c r="C170" s="241">
        <v>108.8</v>
      </c>
      <c r="D170" s="127">
        <v>111.843</v>
      </c>
      <c r="E170" s="195">
        <v>111.465</v>
      </c>
      <c r="F170" s="243">
        <v>110.1</v>
      </c>
    </row>
    <row r="171" spans="1:6" x14ac:dyDescent="0.55000000000000004">
      <c r="A171" s="381">
        <v>1992</v>
      </c>
      <c r="B171" s="382">
        <v>1</v>
      </c>
      <c r="C171" s="241">
        <v>104.6</v>
      </c>
      <c r="D171" s="127">
        <v>107.837</v>
      </c>
      <c r="E171" s="195">
        <v>108.288</v>
      </c>
      <c r="F171" s="243">
        <v>111.1</v>
      </c>
    </row>
    <row r="172" spans="1:6" x14ac:dyDescent="0.55000000000000004">
      <c r="A172" s="381"/>
      <c r="B172" s="382">
        <v>2</v>
      </c>
      <c r="C172" s="241">
        <v>105.8</v>
      </c>
      <c r="D172" s="127">
        <v>105.20399999999999</v>
      </c>
      <c r="E172" s="195">
        <v>105.36199999999999</v>
      </c>
      <c r="F172" s="243">
        <v>105.3</v>
      </c>
    </row>
    <row r="173" spans="1:6" x14ac:dyDescent="0.55000000000000004">
      <c r="A173" s="381"/>
      <c r="B173" s="382">
        <v>3</v>
      </c>
      <c r="C173" s="241">
        <v>117.5</v>
      </c>
      <c r="D173" s="127">
        <v>107.66200000000001</v>
      </c>
      <c r="E173" s="195">
        <v>107.077</v>
      </c>
      <c r="F173" s="243">
        <v>107.8</v>
      </c>
    </row>
    <row r="174" spans="1:6" x14ac:dyDescent="0.55000000000000004">
      <c r="A174" s="381"/>
      <c r="B174" s="382">
        <v>4</v>
      </c>
      <c r="C174" s="241">
        <v>102.1</v>
      </c>
      <c r="D174" s="127">
        <v>106.005</v>
      </c>
      <c r="E174" s="195">
        <v>105.848</v>
      </c>
      <c r="F174" s="243">
        <v>106.2</v>
      </c>
    </row>
    <row r="175" spans="1:6" x14ac:dyDescent="0.55000000000000004">
      <c r="A175" s="381"/>
      <c r="B175" s="382">
        <v>5</v>
      </c>
      <c r="C175" s="241">
        <v>93.6</v>
      </c>
      <c r="D175" s="127">
        <v>106.221</v>
      </c>
      <c r="E175" s="195">
        <v>106.72199999999999</v>
      </c>
      <c r="F175" s="243">
        <v>102.8</v>
      </c>
    </row>
    <row r="176" spans="1:6" x14ac:dyDescent="0.55000000000000004">
      <c r="A176" s="381"/>
      <c r="B176" s="382">
        <v>6</v>
      </c>
      <c r="C176" s="241">
        <v>108.7</v>
      </c>
      <c r="D176" s="127">
        <v>104.86199999999999</v>
      </c>
      <c r="E176" s="195">
        <v>103.498</v>
      </c>
      <c r="F176" s="243">
        <v>106.7</v>
      </c>
    </row>
    <row r="177" spans="1:6" x14ac:dyDescent="0.55000000000000004">
      <c r="A177" s="381"/>
      <c r="B177" s="382">
        <v>7</v>
      </c>
      <c r="C177" s="241">
        <v>115.7</v>
      </c>
      <c r="D177" s="127">
        <v>105.223</v>
      </c>
      <c r="E177" s="195">
        <v>103.468</v>
      </c>
      <c r="F177" s="243">
        <v>106.1</v>
      </c>
    </row>
    <row r="178" spans="1:6" x14ac:dyDescent="0.55000000000000004">
      <c r="A178" s="381"/>
      <c r="B178" s="382">
        <v>8</v>
      </c>
      <c r="C178" s="241">
        <v>80.3</v>
      </c>
      <c r="D178" s="127">
        <v>102.595</v>
      </c>
      <c r="E178" s="195">
        <v>103.517</v>
      </c>
      <c r="F178" s="243">
        <v>98.3</v>
      </c>
    </row>
    <row r="179" spans="1:6" x14ac:dyDescent="0.55000000000000004">
      <c r="A179" s="381"/>
      <c r="B179" s="382">
        <v>9</v>
      </c>
      <c r="C179" s="241">
        <v>114.5</v>
      </c>
      <c r="D179" s="127">
        <v>106.97199999999999</v>
      </c>
      <c r="E179" s="195">
        <v>105.486</v>
      </c>
      <c r="F179" s="243">
        <v>110.3</v>
      </c>
    </row>
    <row r="180" spans="1:6" x14ac:dyDescent="0.55000000000000004">
      <c r="A180" s="381"/>
      <c r="B180" s="382">
        <v>10</v>
      </c>
      <c r="C180" s="241">
        <v>106.6</v>
      </c>
      <c r="D180" s="127">
        <v>99.504999999999995</v>
      </c>
      <c r="E180" s="195">
        <v>98.701999999999998</v>
      </c>
      <c r="F180" s="243">
        <v>99.3</v>
      </c>
    </row>
    <row r="181" spans="1:6" x14ac:dyDescent="0.55000000000000004">
      <c r="A181" s="381"/>
      <c r="B181" s="382">
        <v>11</v>
      </c>
      <c r="C181" s="241">
        <v>109.8</v>
      </c>
      <c r="D181" s="127">
        <v>105.13500000000001</v>
      </c>
      <c r="E181" s="195">
        <v>104.39</v>
      </c>
      <c r="F181" s="243">
        <v>102.7</v>
      </c>
    </row>
    <row r="182" spans="1:6" x14ac:dyDescent="0.55000000000000004">
      <c r="A182" s="381"/>
      <c r="B182" s="382">
        <v>12</v>
      </c>
      <c r="C182" s="241">
        <v>100.4</v>
      </c>
      <c r="D182" s="127">
        <v>101.119</v>
      </c>
      <c r="E182" s="195">
        <v>100.11</v>
      </c>
      <c r="F182" s="243">
        <v>101.6</v>
      </c>
    </row>
    <row r="183" spans="1:6" x14ac:dyDescent="0.55000000000000004">
      <c r="A183" s="381">
        <v>1993</v>
      </c>
      <c r="B183" s="382">
        <v>1</v>
      </c>
      <c r="C183" s="241">
        <v>95.9</v>
      </c>
      <c r="D183" s="127">
        <v>105.018</v>
      </c>
      <c r="E183" s="195">
        <v>105.44</v>
      </c>
      <c r="F183" s="243">
        <v>106.9</v>
      </c>
    </row>
    <row r="184" spans="1:6" x14ac:dyDescent="0.55000000000000004">
      <c r="A184" s="381"/>
      <c r="B184" s="382">
        <v>2</v>
      </c>
      <c r="C184" s="241">
        <v>112.2</v>
      </c>
      <c r="D184" s="127">
        <v>109.41</v>
      </c>
      <c r="E184" s="195">
        <v>109.057</v>
      </c>
      <c r="F184" s="243">
        <v>106.1</v>
      </c>
    </row>
    <row r="185" spans="1:6" x14ac:dyDescent="0.55000000000000004">
      <c r="A185" s="381"/>
      <c r="B185" s="382">
        <v>3</v>
      </c>
      <c r="C185" s="241">
        <v>125.1</v>
      </c>
      <c r="D185" s="127">
        <v>111.459</v>
      </c>
      <c r="E185" s="195">
        <v>110.458</v>
      </c>
      <c r="F185" s="243">
        <v>102.1</v>
      </c>
    </row>
    <row r="186" spans="1:6" x14ac:dyDescent="0.55000000000000004">
      <c r="A186" s="381"/>
      <c r="B186" s="382">
        <v>4</v>
      </c>
      <c r="C186" s="241">
        <v>97.1</v>
      </c>
      <c r="D186" s="127">
        <v>100.629</v>
      </c>
      <c r="E186" s="195">
        <v>100.047</v>
      </c>
      <c r="F186" s="243">
        <v>101.5</v>
      </c>
    </row>
    <row r="187" spans="1:6" x14ac:dyDescent="0.55000000000000004">
      <c r="A187" s="381"/>
      <c r="B187" s="382">
        <v>5</v>
      </c>
      <c r="C187" s="241">
        <v>90.4</v>
      </c>
      <c r="D187" s="127">
        <v>104.166</v>
      </c>
      <c r="E187" s="195">
        <v>104.25</v>
      </c>
      <c r="F187" s="243">
        <v>105.5</v>
      </c>
    </row>
    <row r="188" spans="1:6" x14ac:dyDescent="0.55000000000000004">
      <c r="A188" s="381"/>
      <c r="B188" s="382">
        <v>6</v>
      </c>
      <c r="C188" s="241">
        <v>102.9</v>
      </c>
      <c r="D188" s="127">
        <v>98.978999999999999</v>
      </c>
      <c r="E188" s="195">
        <v>97.947999999999993</v>
      </c>
      <c r="F188" s="243">
        <v>99.6</v>
      </c>
    </row>
    <row r="189" spans="1:6" x14ac:dyDescent="0.55000000000000004">
      <c r="A189" s="381"/>
      <c r="B189" s="382">
        <v>7</v>
      </c>
      <c r="C189" s="241">
        <v>107.5</v>
      </c>
      <c r="D189" s="127">
        <v>99.576999999999998</v>
      </c>
      <c r="E189" s="195">
        <v>98.805000000000007</v>
      </c>
      <c r="F189" s="243">
        <v>101</v>
      </c>
    </row>
    <row r="190" spans="1:6" x14ac:dyDescent="0.55000000000000004">
      <c r="A190" s="381"/>
      <c r="B190" s="382">
        <v>8</v>
      </c>
      <c r="C190" s="241">
        <v>79.400000000000006</v>
      </c>
      <c r="D190" s="127">
        <v>99.891000000000005</v>
      </c>
      <c r="E190" s="195">
        <v>99.725999999999999</v>
      </c>
      <c r="F190" s="243">
        <v>102.1</v>
      </c>
    </row>
    <row r="191" spans="1:6" x14ac:dyDescent="0.55000000000000004">
      <c r="A191" s="381"/>
      <c r="B191" s="382">
        <v>9</v>
      </c>
      <c r="C191" s="241">
        <v>109.6</v>
      </c>
      <c r="D191" s="127">
        <v>101.193</v>
      </c>
      <c r="E191" s="195">
        <v>100.167</v>
      </c>
      <c r="F191" s="243">
        <v>101.4</v>
      </c>
    </row>
    <row r="192" spans="1:6" x14ac:dyDescent="0.55000000000000004">
      <c r="A192" s="381"/>
      <c r="B192" s="382">
        <v>10</v>
      </c>
      <c r="C192" s="241">
        <v>100.3</v>
      </c>
      <c r="D192" s="127">
        <v>96.382000000000005</v>
      </c>
      <c r="E192" s="195">
        <v>96.070999999999998</v>
      </c>
      <c r="F192" s="243">
        <v>100.5</v>
      </c>
    </row>
    <row r="193" spans="1:6" x14ac:dyDescent="0.55000000000000004">
      <c r="A193" s="381"/>
      <c r="B193" s="382">
        <v>11</v>
      </c>
      <c r="C193" s="241">
        <v>105</v>
      </c>
      <c r="D193" s="127">
        <v>97.616</v>
      </c>
      <c r="E193" s="195">
        <v>97.132999999999996</v>
      </c>
      <c r="F193" s="243">
        <v>98</v>
      </c>
    </row>
    <row r="194" spans="1:6" x14ac:dyDescent="0.55000000000000004">
      <c r="A194" s="381"/>
      <c r="B194" s="382">
        <v>12</v>
      </c>
      <c r="C194" s="241">
        <v>88.9</v>
      </c>
      <c r="D194" s="127">
        <v>88.394999999999996</v>
      </c>
      <c r="E194" s="195">
        <v>87.786000000000001</v>
      </c>
      <c r="F194" s="243">
        <v>91.8</v>
      </c>
    </row>
    <row r="195" spans="1:6" x14ac:dyDescent="0.55000000000000004">
      <c r="A195" s="381">
        <v>1994</v>
      </c>
      <c r="B195" s="382">
        <v>1</v>
      </c>
      <c r="C195" s="241">
        <v>86.9</v>
      </c>
      <c r="D195" s="127">
        <v>96.852999999999994</v>
      </c>
      <c r="E195" s="195">
        <v>96.375</v>
      </c>
      <c r="F195" s="243">
        <v>92.9</v>
      </c>
    </row>
    <row r="196" spans="1:6" x14ac:dyDescent="0.55000000000000004">
      <c r="A196" s="381"/>
      <c r="B196" s="382">
        <v>2</v>
      </c>
      <c r="C196" s="241">
        <v>98.7</v>
      </c>
      <c r="D196" s="127">
        <v>95.683999999999997</v>
      </c>
      <c r="E196" s="195">
        <v>95.77</v>
      </c>
      <c r="F196" s="243">
        <v>93.1</v>
      </c>
    </row>
    <row r="197" spans="1:6" x14ac:dyDescent="0.55000000000000004">
      <c r="A197" s="381"/>
      <c r="B197" s="382">
        <v>3</v>
      </c>
      <c r="C197" s="241">
        <v>115.4</v>
      </c>
      <c r="D197" s="127">
        <v>101.48399999999999</v>
      </c>
      <c r="E197" s="195">
        <v>101.251</v>
      </c>
      <c r="F197" s="243">
        <v>96</v>
      </c>
    </row>
    <row r="198" spans="1:6" x14ac:dyDescent="0.55000000000000004">
      <c r="A198" s="381"/>
      <c r="B198" s="382">
        <v>4</v>
      </c>
      <c r="C198" s="241">
        <v>88.4</v>
      </c>
      <c r="D198" s="127">
        <v>95.043999999999997</v>
      </c>
      <c r="E198" s="195">
        <v>94.480999999999995</v>
      </c>
      <c r="F198" s="243">
        <v>95.3</v>
      </c>
    </row>
    <row r="199" spans="1:6" x14ac:dyDescent="0.55000000000000004">
      <c r="A199" s="381"/>
      <c r="B199" s="382">
        <v>5</v>
      </c>
      <c r="C199" s="241">
        <v>78</v>
      </c>
      <c r="D199" s="127">
        <v>90.221000000000004</v>
      </c>
      <c r="E199" s="195">
        <v>87.885000000000005</v>
      </c>
      <c r="F199" s="243">
        <v>88.7</v>
      </c>
    </row>
    <row r="200" spans="1:6" x14ac:dyDescent="0.55000000000000004">
      <c r="A200" s="381"/>
      <c r="B200" s="382">
        <v>6</v>
      </c>
      <c r="C200" s="241">
        <v>102.8</v>
      </c>
      <c r="D200" s="127">
        <v>97.781000000000006</v>
      </c>
      <c r="E200" s="195">
        <v>96.912999999999997</v>
      </c>
      <c r="F200" s="243">
        <v>99.1</v>
      </c>
    </row>
    <row r="201" spans="1:6" x14ac:dyDescent="0.55000000000000004">
      <c r="A201" s="381"/>
      <c r="B201" s="382">
        <v>7</v>
      </c>
      <c r="C201" s="241">
        <v>98</v>
      </c>
      <c r="D201" s="127">
        <v>93.117000000000004</v>
      </c>
      <c r="E201" s="195">
        <v>93.009</v>
      </c>
      <c r="F201" s="243">
        <v>94.5</v>
      </c>
    </row>
    <row r="202" spans="1:6" x14ac:dyDescent="0.55000000000000004">
      <c r="A202" s="381"/>
      <c r="B202" s="382">
        <v>8</v>
      </c>
      <c r="C202" s="241">
        <v>74.400000000000006</v>
      </c>
      <c r="D202" s="127">
        <v>92.05</v>
      </c>
      <c r="E202" s="195">
        <v>90.956000000000003</v>
      </c>
      <c r="F202" s="243">
        <v>93.6</v>
      </c>
    </row>
    <row r="203" spans="1:6" x14ac:dyDescent="0.55000000000000004">
      <c r="A203" s="381"/>
      <c r="B203" s="382">
        <v>9</v>
      </c>
      <c r="C203" s="241">
        <v>101.8</v>
      </c>
      <c r="D203" s="127">
        <v>92.221000000000004</v>
      </c>
      <c r="E203" s="195">
        <v>91.947999999999993</v>
      </c>
      <c r="F203" s="243">
        <v>94.5</v>
      </c>
    </row>
    <row r="204" spans="1:6" x14ac:dyDescent="0.55000000000000004">
      <c r="A204" s="381"/>
      <c r="B204" s="382">
        <v>10</v>
      </c>
      <c r="C204" s="241">
        <v>96.3</v>
      </c>
      <c r="D204" s="127">
        <v>93.058999999999997</v>
      </c>
      <c r="E204" s="195">
        <v>93.131</v>
      </c>
      <c r="F204" s="243">
        <v>96.1</v>
      </c>
    </row>
    <row r="205" spans="1:6" x14ac:dyDescent="0.55000000000000004">
      <c r="A205" s="381"/>
      <c r="B205" s="382">
        <v>11</v>
      </c>
      <c r="C205" s="241">
        <v>101.9</v>
      </c>
      <c r="D205" s="127">
        <v>94.811999999999998</v>
      </c>
      <c r="E205" s="195">
        <v>94.450999999999993</v>
      </c>
      <c r="F205" s="243">
        <v>95.5</v>
      </c>
    </row>
    <row r="206" spans="1:6" x14ac:dyDescent="0.55000000000000004">
      <c r="A206" s="381"/>
      <c r="B206" s="382">
        <v>12</v>
      </c>
      <c r="C206" s="241">
        <v>93.4</v>
      </c>
      <c r="D206" s="127">
        <v>95.676000000000002</v>
      </c>
      <c r="E206" s="195">
        <v>94.95</v>
      </c>
      <c r="F206" s="243">
        <v>98.8</v>
      </c>
    </row>
    <row r="207" spans="1:6" x14ac:dyDescent="0.55000000000000004">
      <c r="A207" s="381">
        <v>1995</v>
      </c>
      <c r="B207" s="382">
        <v>1</v>
      </c>
      <c r="C207" s="241">
        <v>82.4</v>
      </c>
      <c r="D207" s="127">
        <v>90.522999999999996</v>
      </c>
      <c r="E207" s="195">
        <v>89.046999999999997</v>
      </c>
      <c r="F207" s="243">
        <v>90.2</v>
      </c>
    </row>
    <row r="208" spans="1:6" x14ac:dyDescent="0.55000000000000004">
      <c r="A208" s="381"/>
      <c r="B208" s="382">
        <v>2</v>
      </c>
      <c r="C208" s="241">
        <v>103.5</v>
      </c>
      <c r="D208" s="127">
        <v>100.062</v>
      </c>
      <c r="E208" s="195">
        <v>100.146</v>
      </c>
      <c r="F208" s="243">
        <v>94.4</v>
      </c>
    </row>
    <row r="209" spans="1:6" x14ac:dyDescent="0.55000000000000004">
      <c r="A209" s="381"/>
      <c r="B209" s="382">
        <v>3</v>
      </c>
      <c r="C209" s="241">
        <v>117.3</v>
      </c>
      <c r="D209" s="127">
        <v>101.49</v>
      </c>
      <c r="E209" s="195">
        <v>101.46299999999999</v>
      </c>
      <c r="F209" s="243">
        <v>96.9</v>
      </c>
    </row>
    <row r="210" spans="1:6" x14ac:dyDescent="0.55000000000000004">
      <c r="A210" s="381"/>
      <c r="B210" s="382">
        <v>4</v>
      </c>
      <c r="C210" s="241">
        <v>95.7</v>
      </c>
      <c r="D210" s="127">
        <v>106.83</v>
      </c>
      <c r="E210" s="195">
        <v>106.658</v>
      </c>
      <c r="F210" s="243">
        <v>104.1</v>
      </c>
    </row>
    <row r="211" spans="1:6" x14ac:dyDescent="0.55000000000000004">
      <c r="A211" s="381"/>
      <c r="B211" s="382">
        <v>5</v>
      </c>
      <c r="C211" s="241">
        <v>81.400000000000006</v>
      </c>
      <c r="D211" s="127">
        <v>90.828999999999994</v>
      </c>
      <c r="E211" s="195">
        <v>89.355999999999995</v>
      </c>
      <c r="F211" s="243">
        <v>90.3</v>
      </c>
    </row>
    <row r="212" spans="1:6" x14ac:dyDescent="0.55000000000000004">
      <c r="A212" s="381"/>
      <c r="B212" s="382">
        <v>6</v>
      </c>
      <c r="C212" s="241">
        <v>96.5</v>
      </c>
      <c r="D212" s="127">
        <v>90.247</v>
      </c>
      <c r="E212" s="195">
        <v>89.88</v>
      </c>
      <c r="F212" s="243">
        <v>92.7</v>
      </c>
    </row>
    <row r="213" spans="1:6" x14ac:dyDescent="0.55000000000000004">
      <c r="A213" s="381"/>
      <c r="B213" s="382">
        <v>7</v>
      </c>
      <c r="C213" s="241">
        <v>93.4</v>
      </c>
      <c r="D213" s="127">
        <v>89.12</v>
      </c>
      <c r="E213" s="195">
        <v>89.376999999999995</v>
      </c>
      <c r="F213" s="243">
        <v>89.5</v>
      </c>
    </row>
    <row r="214" spans="1:6" x14ac:dyDescent="0.55000000000000004">
      <c r="A214" s="381"/>
      <c r="B214" s="382">
        <v>8</v>
      </c>
      <c r="C214" s="241">
        <v>72.8</v>
      </c>
      <c r="D214" s="127">
        <v>90.887</v>
      </c>
      <c r="E214" s="195">
        <v>88.710999999999999</v>
      </c>
      <c r="F214" s="243">
        <v>92.8</v>
      </c>
    </row>
    <row r="215" spans="1:6" x14ac:dyDescent="0.55000000000000004">
      <c r="A215" s="381"/>
      <c r="B215" s="382">
        <v>9</v>
      </c>
      <c r="C215" s="241">
        <v>93.4</v>
      </c>
      <c r="D215" s="127">
        <v>86.465999999999994</v>
      </c>
      <c r="E215" s="195">
        <v>87.180999999999997</v>
      </c>
      <c r="F215" s="243">
        <v>87.7</v>
      </c>
    </row>
    <row r="216" spans="1:6" x14ac:dyDescent="0.55000000000000004">
      <c r="A216" s="381"/>
      <c r="B216" s="382">
        <v>10</v>
      </c>
      <c r="C216" s="241">
        <v>90.7</v>
      </c>
      <c r="D216" s="127">
        <v>85.204999999999998</v>
      </c>
      <c r="E216" s="195">
        <v>85.426000000000002</v>
      </c>
      <c r="F216" s="243">
        <v>87.7</v>
      </c>
    </row>
    <row r="217" spans="1:6" x14ac:dyDescent="0.55000000000000004">
      <c r="A217" s="381"/>
      <c r="B217" s="382">
        <v>11</v>
      </c>
      <c r="C217" s="241">
        <v>94.8</v>
      </c>
      <c r="D217" s="127">
        <v>87.111000000000004</v>
      </c>
      <c r="E217" s="195">
        <v>87.292000000000002</v>
      </c>
      <c r="F217" s="243">
        <v>89.7</v>
      </c>
    </row>
    <row r="218" spans="1:6" x14ac:dyDescent="0.55000000000000004">
      <c r="A218" s="381"/>
      <c r="B218" s="382">
        <v>12</v>
      </c>
      <c r="C218" s="241">
        <v>86.1</v>
      </c>
      <c r="D218" s="127">
        <v>91.775000000000006</v>
      </c>
      <c r="E218" s="195">
        <v>90.620999999999995</v>
      </c>
      <c r="F218" s="243">
        <v>91.8</v>
      </c>
    </row>
    <row r="219" spans="1:6" x14ac:dyDescent="0.55000000000000004">
      <c r="A219" s="381">
        <v>1996</v>
      </c>
      <c r="B219" s="382">
        <v>1</v>
      </c>
      <c r="C219" s="241">
        <v>84.1</v>
      </c>
      <c r="D219" s="127">
        <v>89.106999999999999</v>
      </c>
      <c r="E219" s="195">
        <v>88.299000000000007</v>
      </c>
      <c r="F219" s="243">
        <v>89.5</v>
      </c>
    </row>
    <row r="220" spans="1:6" x14ac:dyDescent="0.55000000000000004">
      <c r="A220" s="381"/>
      <c r="B220" s="382">
        <v>2</v>
      </c>
      <c r="C220" s="241">
        <v>103.8</v>
      </c>
      <c r="D220" s="127">
        <v>99.346000000000004</v>
      </c>
      <c r="E220" s="195">
        <v>99.200999999999993</v>
      </c>
      <c r="F220" s="243">
        <v>92.6</v>
      </c>
    </row>
    <row r="221" spans="1:6" x14ac:dyDescent="0.55000000000000004">
      <c r="A221" s="381"/>
      <c r="B221" s="382">
        <v>3</v>
      </c>
      <c r="C221" s="241">
        <v>104.8</v>
      </c>
      <c r="D221" s="127">
        <v>94.421000000000006</v>
      </c>
      <c r="E221" s="195">
        <v>96.106999999999999</v>
      </c>
      <c r="F221" s="243">
        <v>91.1</v>
      </c>
    </row>
    <row r="222" spans="1:6" x14ac:dyDescent="0.55000000000000004">
      <c r="A222" s="381"/>
      <c r="B222" s="382">
        <v>4</v>
      </c>
      <c r="C222" s="241">
        <v>85.4</v>
      </c>
      <c r="D222" s="127">
        <v>91.813999999999993</v>
      </c>
      <c r="E222" s="195">
        <v>90.507999999999996</v>
      </c>
      <c r="F222" s="243">
        <v>90.4</v>
      </c>
    </row>
    <row r="223" spans="1:6" x14ac:dyDescent="0.55000000000000004">
      <c r="A223" s="381"/>
      <c r="B223" s="382">
        <v>5</v>
      </c>
      <c r="C223" s="241">
        <v>84.1</v>
      </c>
      <c r="D223" s="127">
        <v>92.03</v>
      </c>
      <c r="E223" s="195">
        <v>90.77</v>
      </c>
      <c r="F223" s="243">
        <v>90.9</v>
      </c>
    </row>
    <row r="224" spans="1:6" x14ac:dyDescent="0.55000000000000004">
      <c r="A224" s="381"/>
      <c r="B224" s="382">
        <v>6</v>
      </c>
      <c r="C224" s="241">
        <v>89.8</v>
      </c>
      <c r="D224" s="127">
        <v>90.358999999999995</v>
      </c>
      <c r="E224" s="195">
        <v>89.853999999999999</v>
      </c>
      <c r="F224" s="243">
        <v>90.4</v>
      </c>
    </row>
    <row r="225" spans="1:6" x14ac:dyDescent="0.55000000000000004">
      <c r="A225" s="381"/>
      <c r="B225" s="382">
        <v>7</v>
      </c>
      <c r="C225" s="241">
        <v>104.1</v>
      </c>
      <c r="D225" s="127">
        <v>94.361000000000004</v>
      </c>
      <c r="E225" s="195">
        <v>94.259</v>
      </c>
      <c r="F225" s="243">
        <v>93.9</v>
      </c>
    </row>
    <row r="226" spans="1:6" x14ac:dyDescent="0.55000000000000004">
      <c r="A226" s="381"/>
      <c r="B226" s="382">
        <v>8</v>
      </c>
      <c r="C226" s="241">
        <v>70.599999999999994</v>
      </c>
      <c r="D226" s="127">
        <v>90.105000000000004</v>
      </c>
      <c r="E226" s="195">
        <v>87.415999999999997</v>
      </c>
      <c r="F226" s="243">
        <v>93.1</v>
      </c>
    </row>
    <row r="227" spans="1:6" x14ac:dyDescent="0.55000000000000004">
      <c r="A227" s="381"/>
      <c r="B227" s="382">
        <v>9</v>
      </c>
      <c r="C227" s="241">
        <v>103.9</v>
      </c>
      <c r="D227" s="127">
        <v>98.015000000000001</v>
      </c>
      <c r="E227" s="195">
        <v>97.778000000000006</v>
      </c>
      <c r="F227" s="243">
        <v>100.7</v>
      </c>
    </row>
    <row r="228" spans="1:6" x14ac:dyDescent="0.55000000000000004">
      <c r="A228" s="381"/>
      <c r="B228" s="382">
        <v>10</v>
      </c>
      <c r="C228" s="241">
        <v>109.1</v>
      </c>
      <c r="D228" s="127">
        <v>100.515</v>
      </c>
      <c r="E228" s="195">
        <v>99.593999999999994</v>
      </c>
      <c r="F228" s="243">
        <v>102</v>
      </c>
    </row>
    <row r="229" spans="1:6" x14ac:dyDescent="0.55000000000000004">
      <c r="A229" s="381"/>
      <c r="B229" s="382">
        <v>11</v>
      </c>
      <c r="C229" s="241">
        <v>106.6</v>
      </c>
      <c r="D229" s="127">
        <v>100.61799999999999</v>
      </c>
      <c r="E229" s="195">
        <v>100.40300000000001</v>
      </c>
      <c r="F229" s="243">
        <v>101.6</v>
      </c>
    </row>
    <row r="230" spans="1:6" x14ac:dyDescent="0.55000000000000004">
      <c r="A230" s="381"/>
      <c r="B230" s="382">
        <v>12</v>
      </c>
      <c r="C230" s="241">
        <v>95.1</v>
      </c>
      <c r="D230" s="127">
        <v>99.908000000000001</v>
      </c>
      <c r="E230" s="195">
        <v>98.653999999999996</v>
      </c>
      <c r="F230" s="243">
        <v>101</v>
      </c>
    </row>
    <row r="231" spans="1:6" x14ac:dyDescent="0.55000000000000004">
      <c r="A231" s="381">
        <v>1997</v>
      </c>
      <c r="B231" s="382">
        <v>1</v>
      </c>
      <c r="C231" s="241">
        <v>105</v>
      </c>
      <c r="D231" s="127">
        <v>108.21599999999999</v>
      </c>
      <c r="E231" s="195">
        <v>108.131</v>
      </c>
      <c r="F231" s="243">
        <v>111.6</v>
      </c>
    </row>
    <row r="232" spans="1:6" x14ac:dyDescent="0.55000000000000004">
      <c r="A232" s="381"/>
      <c r="B232" s="382">
        <v>2</v>
      </c>
      <c r="C232" s="241">
        <v>106.1</v>
      </c>
      <c r="D232" s="127">
        <v>102.476</v>
      </c>
      <c r="E232" s="195">
        <v>102.515</v>
      </c>
      <c r="F232" s="243">
        <v>97.9</v>
      </c>
    </row>
    <row r="233" spans="1:6" x14ac:dyDescent="0.55000000000000004">
      <c r="A233" s="381"/>
      <c r="B233" s="382">
        <v>3</v>
      </c>
      <c r="C233" s="241">
        <v>124.9</v>
      </c>
      <c r="D233" s="127">
        <v>114.82299999999999</v>
      </c>
      <c r="E233" s="195">
        <v>115.31399999999999</v>
      </c>
      <c r="F233" s="243">
        <v>108.8</v>
      </c>
    </row>
    <row r="234" spans="1:6" x14ac:dyDescent="0.55000000000000004">
      <c r="A234" s="381"/>
      <c r="B234" s="382">
        <v>4</v>
      </c>
      <c r="C234" s="241">
        <v>102.9</v>
      </c>
      <c r="D234" s="127">
        <v>110.24</v>
      </c>
      <c r="E234" s="195">
        <v>109.783</v>
      </c>
      <c r="F234" s="243">
        <v>109.4</v>
      </c>
    </row>
    <row r="235" spans="1:6" x14ac:dyDescent="0.55000000000000004">
      <c r="A235" s="381"/>
      <c r="B235" s="382">
        <v>5</v>
      </c>
      <c r="C235" s="241">
        <v>103.7</v>
      </c>
      <c r="D235" s="127">
        <v>114.36</v>
      </c>
      <c r="E235" s="195">
        <v>115.095</v>
      </c>
      <c r="F235" s="243">
        <v>112.9</v>
      </c>
    </row>
    <row r="236" spans="1:6" x14ac:dyDescent="0.55000000000000004">
      <c r="A236" s="381"/>
      <c r="B236" s="382">
        <v>6</v>
      </c>
      <c r="C236" s="241">
        <v>114.5</v>
      </c>
      <c r="D236" s="127">
        <v>111.901</v>
      </c>
      <c r="E236" s="195">
        <v>111.05</v>
      </c>
      <c r="F236" s="243">
        <v>111.5</v>
      </c>
    </row>
    <row r="237" spans="1:6" x14ac:dyDescent="0.55000000000000004">
      <c r="A237" s="381"/>
      <c r="B237" s="382">
        <v>7</v>
      </c>
      <c r="C237" s="241">
        <v>119.3</v>
      </c>
      <c r="D237" s="127">
        <v>109.699</v>
      </c>
      <c r="E237" s="195">
        <v>107.71899999999999</v>
      </c>
      <c r="F237" s="243">
        <v>109.7</v>
      </c>
    </row>
    <row r="238" spans="1:6" x14ac:dyDescent="0.55000000000000004">
      <c r="A238" s="381"/>
      <c r="B238" s="382">
        <v>8</v>
      </c>
      <c r="C238" s="241">
        <v>77.599999999999994</v>
      </c>
      <c r="D238" s="127">
        <v>100.392</v>
      </c>
      <c r="E238" s="195">
        <v>99.111999999999995</v>
      </c>
      <c r="F238" s="243">
        <v>105.9</v>
      </c>
    </row>
    <row r="239" spans="1:6" x14ac:dyDescent="0.55000000000000004">
      <c r="A239" s="381"/>
      <c r="B239" s="382">
        <v>9</v>
      </c>
      <c r="C239" s="241">
        <v>109.4</v>
      </c>
      <c r="D239" s="127">
        <v>100.96899999999999</v>
      </c>
      <c r="E239" s="195">
        <v>100.383</v>
      </c>
      <c r="F239" s="243">
        <v>103.5</v>
      </c>
    </row>
    <row r="240" spans="1:6" x14ac:dyDescent="0.55000000000000004">
      <c r="A240" s="381"/>
      <c r="B240" s="382">
        <v>10</v>
      </c>
      <c r="C240" s="241">
        <v>109</v>
      </c>
      <c r="D240" s="127">
        <v>98.602000000000004</v>
      </c>
      <c r="E240" s="195">
        <v>98.227000000000004</v>
      </c>
      <c r="F240" s="243">
        <v>101.4</v>
      </c>
    </row>
    <row r="241" spans="1:6" x14ac:dyDescent="0.55000000000000004">
      <c r="A241" s="381"/>
      <c r="B241" s="382">
        <v>11</v>
      </c>
      <c r="C241" s="241">
        <v>99.1</v>
      </c>
      <c r="D241" s="127">
        <v>97.314999999999998</v>
      </c>
      <c r="E241" s="195">
        <v>97.070999999999998</v>
      </c>
      <c r="F241" s="243">
        <v>100.3</v>
      </c>
    </row>
    <row r="242" spans="1:6" x14ac:dyDescent="0.55000000000000004">
      <c r="A242" s="381"/>
      <c r="B242" s="382">
        <v>12</v>
      </c>
      <c r="C242" s="241">
        <v>98.1</v>
      </c>
      <c r="D242" s="127">
        <v>100.03700000000001</v>
      </c>
      <c r="E242" s="195">
        <v>99.144000000000005</v>
      </c>
      <c r="F242" s="243">
        <v>101.8</v>
      </c>
    </row>
    <row r="243" spans="1:6" x14ac:dyDescent="0.55000000000000004">
      <c r="A243" s="381">
        <v>1998</v>
      </c>
      <c r="B243" s="382">
        <v>1</v>
      </c>
      <c r="C243" s="241">
        <v>98.2</v>
      </c>
      <c r="D243" s="127">
        <v>104.119</v>
      </c>
      <c r="E243" s="195">
        <v>103.90600000000001</v>
      </c>
      <c r="F243" s="243">
        <v>102.8</v>
      </c>
    </row>
    <row r="244" spans="1:6" x14ac:dyDescent="0.55000000000000004">
      <c r="A244" s="381"/>
      <c r="B244" s="382">
        <v>2</v>
      </c>
      <c r="C244" s="241">
        <v>109.4</v>
      </c>
      <c r="D244" s="127">
        <v>105.422</v>
      </c>
      <c r="E244" s="195">
        <v>105.474</v>
      </c>
      <c r="F244" s="243">
        <v>101.6</v>
      </c>
    </row>
    <row r="245" spans="1:6" x14ac:dyDescent="0.55000000000000004">
      <c r="A245" s="381"/>
      <c r="B245" s="382">
        <v>3</v>
      </c>
      <c r="C245" s="241">
        <v>114.7</v>
      </c>
      <c r="D245" s="127">
        <v>102.379</v>
      </c>
      <c r="E245" s="195">
        <v>103.051</v>
      </c>
      <c r="F245" s="243">
        <v>97.1</v>
      </c>
    </row>
    <row r="246" spans="1:6" x14ac:dyDescent="0.55000000000000004">
      <c r="A246" s="381"/>
      <c r="B246" s="382">
        <v>4</v>
      </c>
      <c r="C246" s="241">
        <v>90.2</v>
      </c>
      <c r="D246" s="127">
        <v>97.326999999999998</v>
      </c>
      <c r="E246" s="195">
        <v>95.906999999999996</v>
      </c>
      <c r="F246" s="243">
        <v>97</v>
      </c>
    </row>
    <row r="247" spans="1:6" x14ac:dyDescent="0.55000000000000004">
      <c r="A247" s="381"/>
      <c r="B247" s="382">
        <v>5</v>
      </c>
      <c r="C247" s="241">
        <v>84.9</v>
      </c>
      <c r="D247" s="127">
        <v>98.863</v>
      </c>
      <c r="E247" s="195">
        <v>97.423000000000002</v>
      </c>
      <c r="F247" s="243">
        <v>97.9</v>
      </c>
    </row>
    <row r="248" spans="1:6" x14ac:dyDescent="0.55000000000000004">
      <c r="A248" s="381"/>
      <c r="B248" s="382">
        <v>6</v>
      </c>
      <c r="C248" s="241">
        <v>105.5</v>
      </c>
      <c r="D248" s="127">
        <v>100.126</v>
      </c>
      <c r="E248" s="195">
        <v>99.54</v>
      </c>
      <c r="F248" s="243">
        <v>100.1</v>
      </c>
    </row>
    <row r="249" spans="1:6" x14ac:dyDescent="0.55000000000000004">
      <c r="A249" s="381"/>
      <c r="B249" s="382">
        <v>7</v>
      </c>
      <c r="C249" s="241">
        <v>110.6</v>
      </c>
      <c r="D249" s="127">
        <v>99.436000000000007</v>
      </c>
      <c r="E249" s="195">
        <v>98.742000000000004</v>
      </c>
      <c r="F249" s="243">
        <v>100.8</v>
      </c>
    </row>
    <row r="250" spans="1:6" x14ac:dyDescent="0.55000000000000004">
      <c r="A250" s="381"/>
      <c r="B250" s="382">
        <v>8</v>
      </c>
      <c r="C250" s="241">
        <v>73.5</v>
      </c>
      <c r="D250" s="127">
        <v>97.04</v>
      </c>
      <c r="E250" s="195">
        <v>94.486999999999995</v>
      </c>
      <c r="F250" s="243">
        <v>98.2</v>
      </c>
    </row>
    <row r="251" spans="1:6" x14ac:dyDescent="0.55000000000000004">
      <c r="A251" s="381"/>
      <c r="B251" s="382">
        <v>9</v>
      </c>
      <c r="C251" s="241">
        <v>105.9</v>
      </c>
      <c r="D251" s="127">
        <v>97.775999999999996</v>
      </c>
      <c r="E251" s="195">
        <v>97.47</v>
      </c>
      <c r="F251" s="243">
        <v>100.8</v>
      </c>
    </row>
    <row r="252" spans="1:6" x14ac:dyDescent="0.55000000000000004">
      <c r="A252" s="381"/>
      <c r="B252" s="382">
        <v>10</v>
      </c>
      <c r="C252" s="241">
        <v>113.7</v>
      </c>
      <c r="D252" s="127">
        <v>105.851</v>
      </c>
      <c r="E252" s="195">
        <v>105.38</v>
      </c>
      <c r="F252" s="243">
        <v>105.2</v>
      </c>
    </row>
    <row r="253" spans="1:6" x14ac:dyDescent="0.55000000000000004">
      <c r="A253" s="381"/>
      <c r="B253" s="382">
        <v>11</v>
      </c>
      <c r="C253" s="241">
        <v>105.3</v>
      </c>
      <c r="D253" s="127">
        <v>100.56</v>
      </c>
      <c r="E253" s="195">
        <v>100.13</v>
      </c>
      <c r="F253" s="243">
        <v>102.3</v>
      </c>
    </row>
    <row r="254" spans="1:6" x14ac:dyDescent="0.55000000000000004">
      <c r="A254" s="381"/>
      <c r="B254" s="382">
        <v>12</v>
      </c>
      <c r="C254" s="241">
        <v>97.6</v>
      </c>
      <c r="D254" s="127">
        <v>99.933999999999997</v>
      </c>
      <c r="E254" s="195">
        <v>98.415000000000006</v>
      </c>
      <c r="F254" s="243">
        <v>102.5</v>
      </c>
    </row>
    <row r="255" spans="1:6" x14ac:dyDescent="0.55000000000000004">
      <c r="A255" s="381">
        <v>1999</v>
      </c>
      <c r="B255" s="382">
        <v>1</v>
      </c>
      <c r="C255" s="241">
        <v>95.3</v>
      </c>
      <c r="D255" s="127">
        <v>104.407</v>
      </c>
      <c r="E255" s="195">
        <v>104.102</v>
      </c>
      <c r="F255" s="243">
        <v>103.1</v>
      </c>
    </row>
    <row r="256" spans="1:6" x14ac:dyDescent="0.55000000000000004">
      <c r="A256" s="381"/>
      <c r="B256" s="382">
        <v>2</v>
      </c>
      <c r="C256" s="241">
        <v>108.1</v>
      </c>
      <c r="D256" s="127">
        <v>103.813</v>
      </c>
      <c r="E256" s="195">
        <v>104.008</v>
      </c>
      <c r="F256" s="243">
        <v>100.7</v>
      </c>
    </row>
    <row r="257" spans="1:6" x14ac:dyDescent="0.55000000000000004">
      <c r="A257" s="381"/>
      <c r="B257" s="382">
        <v>3</v>
      </c>
      <c r="C257" s="241">
        <v>121.4</v>
      </c>
      <c r="D257" s="127">
        <v>105.872</v>
      </c>
      <c r="E257" s="195">
        <v>106.09699999999999</v>
      </c>
      <c r="F257" s="243">
        <v>102.1</v>
      </c>
    </row>
    <row r="258" spans="1:6" x14ac:dyDescent="0.55000000000000004">
      <c r="A258" s="381"/>
      <c r="B258" s="382">
        <v>4</v>
      </c>
      <c r="C258" s="241">
        <v>86.9</v>
      </c>
      <c r="D258" s="127">
        <v>93.292000000000002</v>
      </c>
      <c r="E258" s="195">
        <v>91.613</v>
      </c>
      <c r="F258" s="243">
        <v>93.2</v>
      </c>
    </row>
    <row r="259" spans="1:6" x14ac:dyDescent="0.55000000000000004">
      <c r="A259" s="381"/>
      <c r="B259" s="382">
        <v>5</v>
      </c>
      <c r="C259" s="241">
        <v>85.9</v>
      </c>
      <c r="D259" s="127">
        <v>100.84699999999999</v>
      </c>
      <c r="E259" s="195">
        <v>99.554000000000002</v>
      </c>
      <c r="F259" s="243">
        <v>101.8</v>
      </c>
    </row>
    <row r="260" spans="1:6" x14ac:dyDescent="0.55000000000000004">
      <c r="A260" s="381"/>
      <c r="B260" s="382">
        <v>6</v>
      </c>
      <c r="C260" s="241">
        <v>105</v>
      </c>
      <c r="D260" s="127">
        <v>99.634</v>
      </c>
      <c r="E260" s="195">
        <v>99.111999999999995</v>
      </c>
      <c r="F260" s="243">
        <v>98.9</v>
      </c>
    </row>
    <row r="261" spans="1:6" x14ac:dyDescent="0.55000000000000004">
      <c r="A261" s="381"/>
      <c r="B261" s="382">
        <v>7</v>
      </c>
      <c r="C261" s="241">
        <v>107.1</v>
      </c>
      <c r="D261" s="127">
        <v>98.766999999999996</v>
      </c>
      <c r="E261" s="195">
        <v>98.543000000000006</v>
      </c>
      <c r="F261" s="243">
        <v>100.3</v>
      </c>
    </row>
    <row r="262" spans="1:6" x14ac:dyDescent="0.55000000000000004">
      <c r="A262" s="381"/>
      <c r="B262" s="382">
        <v>8</v>
      </c>
      <c r="C262" s="241">
        <v>81.3</v>
      </c>
      <c r="D262" s="127">
        <v>102.64</v>
      </c>
      <c r="E262" s="195">
        <v>101.402</v>
      </c>
      <c r="F262" s="243">
        <v>104.1</v>
      </c>
    </row>
    <row r="263" spans="1:6" x14ac:dyDescent="0.55000000000000004">
      <c r="A263" s="381"/>
      <c r="B263" s="382">
        <v>9</v>
      </c>
      <c r="C263" s="241">
        <v>116.4</v>
      </c>
      <c r="D263" s="127">
        <v>107.52200000000001</v>
      </c>
      <c r="E263" s="195">
        <v>106.486</v>
      </c>
      <c r="F263" s="243">
        <v>110.9</v>
      </c>
    </row>
    <row r="264" spans="1:6" x14ac:dyDescent="0.55000000000000004">
      <c r="A264" s="381"/>
      <c r="B264" s="382">
        <v>10</v>
      </c>
      <c r="C264" s="241">
        <v>107.2</v>
      </c>
      <c r="D264" s="127">
        <v>102.631</v>
      </c>
      <c r="E264" s="195">
        <v>102.801</v>
      </c>
      <c r="F264" s="243">
        <v>104.5</v>
      </c>
    </row>
    <row r="265" spans="1:6" x14ac:dyDescent="0.55000000000000004">
      <c r="A265" s="381"/>
      <c r="B265" s="382">
        <v>11</v>
      </c>
      <c r="C265" s="241">
        <v>112.6</v>
      </c>
      <c r="D265" s="127">
        <v>105.238</v>
      </c>
      <c r="E265" s="195">
        <v>104.31399999999999</v>
      </c>
      <c r="F265" s="243">
        <v>106.7</v>
      </c>
    </row>
    <row r="266" spans="1:6" x14ac:dyDescent="0.55000000000000004">
      <c r="A266" s="381"/>
      <c r="B266" s="382">
        <v>12</v>
      </c>
      <c r="C266" s="241">
        <v>97.6</v>
      </c>
      <c r="D266" s="127">
        <v>98.391000000000005</v>
      </c>
      <c r="E266" s="195">
        <v>97.22</v>
      </c>
      <c r="F266" s="243">
        <v>102.9</v>
      </c>
    </row>
    <row r="267" spans="1:6" x14ac:dyDescent="0.55000000000000004">
      <c r="A267" s="381">
        <v>2000</v>
      </c>
      <c r="B267" s="382">
        <v>1</v>
      </c>
      <c r="C267" s="241">
        <v>94.5</v>
      </c>
      <c r="D267" s="127">
        <v>104.553</v>
      </c>
      <c r="E267" s="195">
        <v>104.164</v>
      </c>
      <c r="F267" s="243">
        <v>101.1</v>
      </c>
    </row>
    <row r="268" spans="1:6" x14ac:dyDescent="0.55000000000000004">
      <c r="A268" s="381"/>
      <c r="B268" s="382">
        <v>2</v>
      </c>
      <c r="C268" s="241">
        <v>116.4</v>
      </c>
      <c r="D268" s="127">
        <v>111.569</v>
      </c>
      <c r="E268" s="195">
        <v>111.242</v>
      </c>
      <c r="F268" s="243">
        <v>104.1</v>
      </c>
    </row>
    <row r="269" spans="1:6" x14ac:dyDescent="0.55000000000000004">
      <c r="A269" s="381"/>
      <c r="B269" s="382">
        <v>3</v>
      </c>
      <c r="C269" s="241">
        <v>128.4</v>
      </c>
      <c r="D269" s="127">
        <v>111.614</v>
      </c>
      <c r="E269" s="195">
        <v>110.631</v>
      </c>
      <c r="F269" s="243">
        <v>107.9</v>
      </c>
    </row>
    <row r="270" spans="1:6" x14ac:dyDescent="0.55000000000000004">
      <c r="A270" s="381"/>
      <c r="B270" s="382">
        <v>4</v>
      </c>
      <c r="C270" s="241">
        <v>99.9</v>
      </c>
      <c r="D270" s="127">
        <v>113.113</v>
      </c>
      <c r="E270" s="195">
        <v>113.187</v>
      </c>
      <c r="F270" s="243">
        <v>110.1</v>
      </c>
    </row>
    <row r="271" spans="1:6" x14ac:dyDescent="0.55000000000000004">
      <c r="A271" s="381"/>
      <c r="B271" s="382">
        <v>5</v>
      </c>
      <c r="C271" s="241">
        <v>94.7</v>
      </c>
      <c r="D271" s="127">
        <v>104.852</v>
      </c>
      <c r="E271" s="195">
        <v>104.158</v>
      </c>
      <c r="F271" s="243">
        <v>107.1</v>
      </c>
    </row>
    <row r="272" spans="1:6" x14ac:dyDescent="0.55000000000000004">
      <c r="A272" s="381"/>
      <c r="B272" s="382">
        <v>6</v>
      </c>
      <c r="C272" s="241">
        <v>116.6</v>
      </c>
      <c r="D272" s="127">
        <v>109.28100000000001</v>
      </c>
      <c r="E272" s="195">
        <v>107.973</v>
      </c>
      <c r="F272" s="243">
        <v>109.9</v>
      </c>
    </row>
    <row r="273" spans="1:6" x14ac:dyDescent="0.55000000000000004">
      <c r="A273" s="381"/>
      <c r="B273" s="382">
        <v>7</v>
      </c>
      <c r="C273" s="241">
        <v>112.6</v>
      </c>
      <c r="D273" s="127">
        <v>108.28700000000001</v>
      </c>
      <c r="E273" s="195">
        <v>108.23399999999999</v>
      </c>
      <c r="F273" s="243">
        <v>108.1</v>
      </c>
    </row>
    <row r="274" spans="1:6" x14ac:dyDescent="0.55000000000000004">
      <c r="A274" s="381"/>
      <c r="B274" s="382">
        <v>8</v>
      </c>
      <c r="C274" s="241">
        <v>88</v>
      </c>
      <c r="D274" s="127">
        <v>106.295</v>
      </c>
      <c r="E274" s="195">
        <v>105.983</v>
      </c>
      <c r="F274" s="243">
        <v>107.4</v>
      </c>
    </row>
    <row r="275" spans="1:6" x14ac:dyDescent="0.55000000000000004">
      <c r="A275" s="381"/>
      <c r="B275" s="382">
        <v>9</v>
      </c>
      <c r="C275" s="241">
        <v>105.4</v>
      </c>
      <c r="D275" s="127">
        <v>98.296000000000006</v>
      </c>
      <c r="E275" s="195">
        <v>98.772999999999996</v>
      </c>
      <c r="F275" s="243">
        <v>101.2</v>
      </c>
    </row>
    <row r="276" spans="1:6" x14ac:dyDescent="0.55000000000000004">
      <c r="A276" s="381"/>
      <c r="B276" s="382">
        <v>10</v>
      </c>
      <c r="C276" s="241">
        <v>109.5</v>
      </c>
      <c r="D276" s="127">
        <v>103.57299999999999</v>
      </c>
      <c r="E276" s="195">
        <v>103.247</v>
      </c>
      <c r="F276" s="243">
        <v>104.2</v>
      </c>
    </row>
    <row r="277" spans="1:6" x14ac:dyDescent="0.55000000000000004">
      <c r="A277" s="381"/>
      <c r="B277" s="382">
        <v>11</v>
      </c>
      <c r="C277" s="241">
        <v>110.9</v>
      </c>
      <c r="D277" s="127">
        <v>103.251</v>
      </c>
      <c r="E277" s="195">
        <v>102.33</v>
      </c>
      <c r="F277" s="243">
        <v>105.3</v>
      </c>
    </row>
    <row r="278" spans="1:6" x14ac:dyDescent="0.55000000000000004">
      <c r="A278" s="381"/>
      <c r="B278" s="382">
        <v>12</v>
      </c>
      <c r="C278" s="241">
        <v>102.5</v>
      </c>
      <c r="D278" s="127">
        <v>109.026</v>
      </c>
      <c r="E278" s="195">
        <v>108.43300000000001</v>
      </c>
      <c r="F278" s="243">
        <v>112.2</v>
      </c>
    </row>
    <row r="279" spans="1:6" x14ac:dyDescent="0.55000000000000004">
      <c r="A279" s="381">
        <v>2001</v>
      </c>
      <c r="B279" s="382">
        <v>1</v>
      </c>
      <c r="C279" s="241">
        <v>94.5</v>
      </c>
      <c r="D279" s="127">
        <v>99.5</v>
      </c>
      <c r="E279" s="195">
        <v>98.652000000000001</v>
      </c>
      <c r="F279" s="243">
        <v>98.3</v>
      </c>
    </row>
    <row r="280" spans="1:6" x14ac:dyDescent="0.55000000000000004">
      <c r="A280" s="381"/>
      <c r="B280" s="382">
        <v>2</v>
      </c>
      <c r="C280" s="241">
        <v>114.5</v>
      </c>
      <c r="D280" s="127">
        <v>109.48399999999999</v>
      </c>
      <c r="E280" s="195">
        <v>109.646</v>
      </c>
      <c r="F280" s="243">
        <v>106.7</v>
      </c>
    </row>
    <row r="281" spans="1:6" x14ac:dyDescent="0.55000000000000004">
      <c r="A281" s="381"/>
      <c r="B281" s="382">
        <v>3</v>
      </c>
      <c r="C281" s="241">
        <v>121.2</v>
      </c>
      <c r="D281" s="127">
        <v>107.22199999999999</v>
      </c>
      <c r="E281" s="195">
        <v>107.559</v>
      </c>
      <c r="F281" s="243">
        <v>104.2</v>
      </c>
    </row>
    <row r="282" spans="1:6" x14ac:dyDescent="0.55000000000000004">
      <c r="A282" s="381"/>
      <c r="B282" s="382">
        <v>4</v>
      </c>
      <c r="C282" s="241">
        <v>96.2</v>
      </c>
      <c r="D282" s="127">
        <v>106.578</v>
      </c>
      <c r="E282" s="195">
        <v>105.892</v>
      </c>
      <c r="F282" s="243">
        <v>104.8</v>
      </c>
    </row>
    <row r="283" spans="1:6" x14ac:dyDescent="0.55000000000000004">
      <c r="A283" s="381"/>
      <c r="B283" s="382">
        <v>5</v>
      </c>
      <c r="C283" s="241">
        <v>93.7</v>
      </c>
      <c r="D283" s="127">
        <v>104.17400000000001</v>
      </c>
      <c r="E283" s="195">
        <v>102.749</v>
      </c>
      <c r="F283" s="243">
        <v>104.4</v>
      </c>
    </row>
    <row r="284" spans="1:6" x14ac:dyDescent="0.55000000000000004">
      <c r="A284" s="381"/>
      <c r="B284" s="382">
        <v>6</v>
      </c>
      <c r="C284" s="241">
        <v>110.5</v>
      </c>
      <c r="D284" s="127">
        <v>105.82</v>
      </c>
      <c r="E284" s="195">
        <v>105.732</v>
      </c>
      <c r="F284" s="243">
        <v>106.7</v>
      </c>
    </row>
    <row r="285" spans="1:6" x14ac:dyDescent="0.55000000000000004">
      <c r="A285" s="381"/>
      <c r="B285" s="382">
        <v>7</v>
      </c>
      <c r="C285" s="241">
        <v>115.5</v>
      </c>
      <c r="D285" s="127">
        <v>109.126</v>
      </c>
      <c r="E285" s="195">
        <v>108.27800000000001</v>
      </c>
      <c r="F285" s="243">
        <v>108.3</v>
      </c>
    </row>
    <row r="286" spans="1:6" x14ac:dyDescent="0.55000000000000004">
      <c r="A286" s="381"/>
      <c r="B286" s="382">
        <v>8</v>
      </c>
      <c r="C286" s="241">
        <v>92.6</v>
      </c>
      <c r="D286" s="127">
        <v>109.24299999999999</v>
      </c>
      <c r="E286" s="195">
        <v>109.761</v>
      </c>
      <c r="F286" s="243">
        <v>111.5</v>
      </c>
    </row>
    <row r="287" spans="1:6" x14ac:dyDescent="0.55000000000000004">
      <c r="A287" s="381"/>
      <c r="B287" s="382">
        <v>9</v>
      </c>
      <c r="C287" s="241">
        <v>108</v>
      </c>
      <c r="D287" s="127">
        <v>104.884</v>
      </c>
      <c r="E287" s="195">
        <v>105.242</v>
      </c>
      <c r="F287" s="243">
        <v>106.3</v>
      </c>
    </row>
    <row r="288" spans="1:6" x14ac:dyDescent="0.55000000000000004">
      <c r="A288" s="381"/>
      <c r="B288" s="382">
        <v>10</v>
      </c>
      <c r="C288" s="241">
        <v>114.5</v>
      </c>
      <c r="D288" s="127">
        <v>105.566</v>
      </c>
      <c r="E288" s="195">
        <v>105.15900000000001</v>
      </c>
      <c r="F288" s="243">
        <v>106.7</v>
      </c>
    </row>
    <row r="289" spans="1:6" x14ac:dyDescent="0.55000000000000004">
      <c r="A289" s="381"/>
      <c r="B289" s="382">
        <v>11</v>
      </c>
      <c r="C289" s="241">
        <v>108.8</v>
      </c>
      <c r="D289" s="127">
        <v>100.05200000000001</v>
      </c>
      <c r="E289" s="195">
        <v>99.304000000000002</v>
      </c>
      <c r="F289" s="243">
        <v>101.2</v>
      </c>
    </row>
    <row r="290" spans="1:6" x14ac:dyDescent="0.55000000000000004">
      <c r="A290" s="381"/>
      <c r="B290" s="382">
        <v>12</v>
      </c>
      <c r="C290" s="241">
        <v>94.5</v>
      </c>
      <c r="D290" s="127">
        <v>102.06</v>
      </c>
      <c r="E290" s="195">
        <v>101.01300000000001</v>
      </c>
      <c r="F290" s="243">
        <v>105.7</v>
      </c>
    </row>
    <row r="291" spans="1:6" x14ac:dyDescent="0.55000000000000004">
      <c r="A291" s="381">
        <v>2002</v>
      </c>
      <c r="B291" s="382">
        <v>1</v>
      </c>
      <c r="C291" s="241">
        <v>101.8</v>
      </c>
      <c r="D291" s="127">
        <v>106.708</v>
      </c>
      <c r="E291" s="195">
        <v>105.623</v>
      </c>
      <c r="F291" s="243">
        <v>106.4</v>
      </c>
    </row>
    <row r="292" spans="1:6" x14ac:dyDescent="0.55000000000000004">
      <c r="A292" s="381"/>
      <c r="B292" s="382">
        <v>2</v>
      </c>
      <c r="C292" s="241">
        <v>116</v>
      </c>
      <c r="D292" s="127">
        <v>110.94799999999999</v>
      </c>
      <c r="E292" s="195">
        <v>111.029</v>
      </c>
      <c r="F292" s="243">
        <v>108.3</v>
      </c>
    </row>
    <row r="293" spans="1:6" x14ac:dyDescent="0.55000000000000004">
      <c r="A293" s="381"/>
      <c r="B293" s="382">
        <v>3</v>
      </c>
      <c r="C293" s="241">
        <v>123.1</v>
      </c>
      <c r="D293" s="127">
        <v>112.321</v>
      </c>
      <c r="E293" s="195">
        <v>113.005</v>
      </c>
      <c r="F293" s="243">
        <v>108.7</v>
      </c>
    </row>
    <row r="294" spans="1:6" x14ac:dyDescent="0.55000000000000004">
      <c r="A294" s="381"/>
      <c r="B294" s="382">
        <v>4</v>
      </c>
      <c r="C294" s="241">
        <v>102.5</v>
      </c>
      <c r="D294" s="127">
        <v>110.53</v>
      </c>
      <c r="E294" s="195">
        <v>110.08</v>
      </c>
      <c r="F294" s="243">
        <v>108.7</v>
      </c>
    </row>
    <row r="295" spans="1:6" x14ac:dyDescent="0.55000000000000004">
      <c r="A295" s="381"/>
      <c r="B295" s="382">
        <v>5</v>
      </c>
      <c r="C295" s="241">
        <v>104.9</v>
      </c>
      <c r="D295" s="127">
        <v>113.788</v>
      </c>
      <c r="E295" s="195">
        <v>113.578</v>
      </c>
      <c r="F295" s="243">
        <v>116.8</v>
      </c>
    </row>
    <row r="296" spans="1:6" x14ac:dyDescent="0.55000000000000004">
      <c r="A296" s="381"/>
      <c r="B296" s="382">
        <v>6</v>
      </c>
      <c r="C296" s="241">
        <v>108.7</v>
      </c>
      <c r="D296" s="127">
        <v>108.038</v>
      </c>
      <c r="E296" s="195">
        <v>108.045</v>
      </c>
      <c r="F296" s="243">
        <v>107.8</v>
      </c>
    </row>
    <row r="297" spans="1:6" x14ac:dyDescent="0.55000000000000004">
      <c r="A297" s="381"/>
      <c r="B297" s="382">
        <v>7</v>
      </c>
      <c r="C297" s="241">
        <v>120.4</v>
      </c>
      <c r="D297" s="127">
        <v>111.006</v>
      </c>
      <c r="E297" s="195">
        <v>109.973</v>
      </c>
      <c r="F297" s="243">
        <v>107.9</v>
      </c>
    </row>
    <row r="298" spans="1:6" x14ac:dyDescent="0.55000000000000004">
      <c r="A298" s="381"/>
      <c r="B298" s="382">
        <v>8</v>
      </c>
      <c r="C298" s="241">
        <v>92.6</v>
      </c>
      <c r="D298" s="127">
        <v>112.011</v>
      </c>
      <c r="E298" s="195">
        <v>112.59699999999999</v>
      </c>
      <c r="F298" s="243">
        <v>113.7</v>
      </c>
    </row>
    <row r="299" spans="1:6" x14ac:dyDescent="0.55000000000000004">
      <c r="A299" s="381"/>
      <c r="B299" s="382">
        <v>9</v>
      </c>
      <c r="C299" s="241">
        <v>119.2</v>
      </c>
      <c r="D299" s="127">
        <v>112.843</v>
      </c>
      <c r="E299" s="195">
        <v>112.694</v>
      </c>
      <c r="F299" s="243">
        <v>116.3</v>
      </c>
    </row>
    <row r="300" spans="1:6" x14ac:dyDescent="0.55000000000000004">
      <c r="A300" s="381"/>
      <c r="B300" s="382">
        <v>10</v>
      </c>
      <c r="C300" s="241">
        <v>121.3</v>
      </c>
      <c r="D300" s="127">
        <v>112.80500000000001</v>
      </c>
      <c r="E300" s="195">
        <v>111.248</v>
      </c>
      <c r="F300" s="243">
        <v>113.5</v>
      </c>
    </row>
    <row r="301" spans="1:6" x14ac:dyDescent="0.55000000000000004">
      <c r="A301" s="381"/>
      <c r="B301" s="382">
        <v>11</v>
      </c>
      <c r="C301" s="241">
        <v>121.6</v>
      </c>
      <c r="D301" s="127">
        <v>115.44799999999999</v>
      </c>
      <c r="E301" s="195">
        <v>114.717</v>
      </c>
      <c r="F301" s="243">
        <v>116.3</v>
      </c>
    </row>
    <row r="302" spans="1:6" x14ac:dyDescent="0.55000000000000004">
      <c r="A302" s="381"/>
      <c r="B302" s="382">
        <v>12</v>
      </c>
      <c r="C302" s="241">
        <v>110.3</v>
      </c>
      <c r="D302" s="127">
        <v>115.974</v>
      </c>
      <c r="E302" s="195">
        <v>114.916</v>
      </c>
      <c r="F302" s="243">
        <v>119.9</v>
      </c>
    </row>
    <row r="303" spans="1:6" x14ac:dyDescent="0.55000000000000004">
      <c r="A303" s="381">
        <v>2003</v>
      </c>
      <c r="B303" s="382">
        <v>1</v>
      </c>
      <c r="C303" s="241">
        <v>112.1</v>
      </c>
      <c r="D303" s="127">
        <v>115.08</v>
      </c>
      <c r="E303" s="195">
        <v>114.54300000000001</v>
      </c>
      <c r="F303" s="243">
        <v>114.9</v>
      </c>
    </row>
    <row r="304" spans="1:6" x14ac:dyDescent="0.55000000000000004">
      <c r="A304" s="381"/>
      <c r="B304" s="382">
        <v>2</v>
      </c>
      <c r="C304" s="241">
        <v>117.1</v>
      </c>
      <c r="D304" s="127">
        <v>112.041</v>
      </c>
      <c r="E304" s="195">
        <v>112.04900000000001</v>
      </c>
      <c r="F304" s="243">
        <v>109.7</v>
      </c>
    </row>
    <row r="305" spans="1:6" x14ac:dyDescent="0.55000000000000004">
      <c r="A305" s="381"/>
      <c r="B305" s="382">
        <v>3</v>
      </c>
      <c r="C305" s="241">
        <v>121.3</v>
      </c>
      <c r="D305" s="127">
        <v>111.41800000000001</v>
      </c>
      <c r="E305" s="195">
        <v>112.551</v>
      </c>
      <c r="F305" s="243">
        <v>108.8</v>
      </c>
    </row>
    <row r="306" spans="1:6" x14ac:dyDescent="0.55000000000000004">
      <c r="A306" s="381"/>
      <c r="B306" s="382">
        <v>4</v>
      </c>
      <c r="C306" s="241">
        <v>101</v>
      </c>
      <c r="D306" s="127">
        <v>109.298</v>
      </c>
      <c r="E306" s="195">
        <v>108.708</v>
      </c>
      <c r="F306" s="243">
        <v>106.4</v>
      </c>
    </row>
    <row r="307" spans="1:6" x14ac:dyDescent="0.55000000000000004">
      <c r="A307" s="381"/>
      <c r="B307" s="382">
        <v>5</v>
      </c>
      <c r="C307" s="241">
        <v>101.3</v>
      </c>
      <c r="D307" s="127">
        <v>113.152</v>
      </c>
      <c r="E307" s="195">
        <v>112.938</v>
      </c>
      <c r="F307" s="243">
        <v>112.6</v>
      </c>
    </row>
    <row r="308" spans="1:6" x14ac:dyDescent="0.55000000000000004">
      <c r="A308" s="381"/>
      <c r="B308" s="382">
        <v>6</v>
      </c>
      <c r="C308" s="241">
        <v>112.4</v>
      </c>
      <c r="D308" s="127">
        <v>108.474</v>
      </c>
      <c r="E308" s="195">
        <v>108.273</v>
      </c>
      <c r="F308" s="243">
        <v>110</v>
      </c>
    </row>
    <row r="309" spans="1:6" x14ac:dyDescent="0.55000000000000004">
      <c r="A309" s="381"/>
      <c r="B309" s="382">
        <v>7</v>
      </c>
      <c r="C309" s="241">
        <v>118.2</v>
      </c>
      <c r="D309" s="127">
        <v>109.139</v>
      </c>
      <c r="E309" s="195">
        <v>107.759</v>
      </c>
      <c r="F309" s="243">
        <v>110.8</v>
      </c>
    </row>
    <row r="310" spans="1:6" x14ac:dyDescent="0.55000000000000004">
      <c r="A310" s="381"/>
      <c r="B310" s="382">
        <v>8</v>
      </c>
      <c r="C310" s="241">
        <v>88.3</v>
      </c>
      <c r="D310" s="127">
        <v>110.943</v>
      </c>
      <c r="E310" s="195">
        <v>110.675</v>
      </c>
      <c r="F310" s="243">
        <v>111.8</v>
      </c>
    </row>
    <row r="311" spans="1:6" x14ac:dyDescent="0.55000000000000004">
      <c r="A311" s="381"/>
      <c r="B311" s="382">
        <v>9</v>
      </c>
      <c r="C311" s="241">
        <v>120.6</v>
      </c>
      <c r="D311" s="127">
        <v>111.46599999999999</v>
      </c>
      <c r="E311" s="195">
        <v>111.08199999999999</v>
      </c>
      <c r="F311" s="243">
        <v>112.3</v>
      </c>
    </row>
    <row r="312" spans="1:6" x14ac:dyDescent="0.55000000000000004">
      <c r="A312" s="381"/>
      <c r="B312" s="382">
        <v>10</v>
      </c>
      <c r="C312" s="241">
        <v>124</v>
      </c>
      <c r="D312" s="127">
        <v>114.039</v>
      </c>
      <c r="E312" s="195">
        <v>112.47</v>
      </c>
      <c r="F312" s="243">
        <v>115.5</v>
      </c>
    </row>
    <row r="313" spans="1:6" x14ac:dyDescent="0.55000000000000004">
      <c r="A313" s="381"/>
      <c r="B313" s="382">
        <v>11</v>
      </c>
      <c r="C313" s="241">
        <v>114.1</v>
      </c>
      <c r="D313" s="127">
        <v>111.98</v>
      </c>
      <c r="E313" s="195">
        <v>111.872</v>
      </c>
      <c r="F313" s="243">
        <v>113.2</v>
      </c>
    </row>
    <row r="314" spans="1:6" x14ac:dyDescent="0.55000000000000004">
      <c r="A314" s="381"/>
      <c r="B314" s="382">
        <v>12</v>
      </c>
      <c r="C314" s="241">
        <v>107.9</v>
      </c>
      <c r="D314" s="127">
        <v>110.693</v>
      </c>
      <c r="E314" s="195">
        <v>109.459</v>
      </c>
      <c r="F314" s="243">
        <v>111.7</v>
      </c>
    </row>
    <row r="315" spans="1:6" x14ac:dyDescent="0.55000000000000004">
      <c r="A315" s="381">
        <v>2004</v>
      </c>
      <c r="B315" s="382">
        <v>1</v>
      </c>
      <c r="C315" s="241">
        <v>109.7</v>
      </c>
      <c r="D315" s="127">
        <v>115.137</v>
      </c>
      <c r="E315" s="195">
        <v>115.02200000000001</v>
      </c>
      <c r="F315" s="243">
        <v>114.8</v>
      </c>
    </row>
    <row r="316" spans="1:6" x14ac:dyDescent="0.55000000000000004">
      <c r="A316" s="381"/>
      <c r="B316" s="382">
        <v>2</v>
      </c>
      <c r="C316" s="241">
        <v>121</v>
      </c>
      <c r="D316" s="127">
        <v>118.265</v>
      </c>
      <c r="E316" s="195">
        <v>118.274</v>
      </c>
      <c r="F316" s="243">
        <v>115.3</v>
      </c>
    </row>
    <row r="317" spans="1:6" x14ac:dyDescent="0.55000000000000004">
      <c r="A317" s="381"/>
      <c r="B317" s="382">
        <v>3</v>
      </c>
      <c r="C317" s="241">
        <v>135.1</v>
      </c>
      <c r="D317" s="127">
        <v>120.16</v>
      </c>
      <c r="E317" s="195">
        <v>118.96299999999999</v>
      </c>
      <c r="F317" s="243">
        <v>114.3</v>
      </c>
    </row>
    <row r="318" spans="1:6" x14ac:dyDescent="0.55000000000000004">
      <c r="A318" s="381"/>
      <c r="B318" s="382">
        <v>4</v>
      </c>
      <c r="C318" s="241">
        <v>113.1</v>
      </c>
      <c r="D318" s="127">
        <v>119.571</v>
      </c>
      <c r="E318" s="195">
        <v>119.51600000000001</v>
      </c>
      <c r="F318" s="243">
        <v>118.2</v>
      </c>
    </row>
    <row r="319" spans="1:6" x14ac:dyDescent="0.55000000000000004">
      <c r="A319" s="381"/>
      <c r="B319" s="382">
        <v>5</v>
      </c>
      <c r="C319" s="241">
        <v>98.9</v>
      </c>
      <c r="D319" s="127">
        <v>115.176</v>
      </c>
      <c r="E319" s="195">
        <v>115.247</v>
      </c>
      <c r="F319" s="243">
        <v>116.8</v>
      </c>
    </row>
    <row r="320" spans="1:6" x14ac:dyDescent="0.55000000000000004">
      <c r="A320" s="381"/>
      <c r="B320" s="382">
        <v>6</v>
      </c>
      <c r="C320" s="241">
        <v>124.2</v>
      </c>
      <c r="D320" s="127">
        <v>117.59</v>
      </c>
      <c r="E320" s="195">
        <v>116.563</v>
      </c>
      <c r="F320" s="243">
        <v>119.1</v>
      </c>
    </row>
    <row r="321" spans="1:6" x14ac:dyDescent="0.55000000000000004">
      <c r="A321" s="381"/>
      <c r="B321" s="382">
        <v>7</v>
      </c>
      <c r="C321" s="241">
        <v>122.6</v>
      </c>
      <c r="D321" s="127">
        <v>114.71899999999999</v>
      </c>
      <c r="E321" s="195">
        <v>113.681</v>
      </c>
      <c r="F321" s="243">
        <v>118.3</v>
      </c>
    </row>
    <row r="322" spans="1:6" x14ac:dyDescent="0.55000000000000004">
      <c r="A322" s="381"/>
      <c r="B322" s="382">
        <v>8</v>
      </c>
      <c r="C322" s="241">
        <v>92.8</v>
      </c>
      <c r="D322" s="127">
        <v>114.26600000000001</v>
      </c>
      <c r="E322" s="195">
        <v>114.07</v>
      </c>
      <c r="F322" s="243">
        <v>115.9</v>
      </c>
    </row>
    <row r="323" spans="1:6" x14ac:dyDescent="0.55000000000000004">
      <c r="A323" s="381"/>
      <c r="B323" s="382">
        <v>9</v>
      </c>
      <c r="C323" s="241">
        <v>128.5</v>
      </c>
      <c r="D323" s="127">
        <v>118.625</v>
      </c>
      <c r="E323" s="195">
        <v>117.71899999999999</v>
      </c>
      <c r="F323" s="243">
        <v>119.6</v>
      </c>
    </row>
    <row r="324" spans="1:6" x14ac:dyDescent="0.55000000000000004">
      <c r="A324" s="381"/>
      <c r="B324" s="382">
        <v>10</v>
      </c>
      <c r="C324" s="241">
        <v>119.2</v>
      </c>
      <c r="D324" s="127">
        <v>115.37</v>
      </c>
      <c r="E324" s="195">
        <v>115.131</v>
      </c>
      <c r="F324" s="243">
        <v>115.6</v>
      </c>
    </row>
    <row r="325" spans="1:6" x14ac:dyDescent="0.55000000000000004">
      <c r="A325" s="381"/>
      <c r="B325" s="382">
        <v>11</v>
      </c>
      <c r="C325" s="241">
        <v>122.3</v>
      </c>
      <c r="D325" s="127">
        <v>114.60599999999999</v>
      </c>
      <c r="E325" s="195">
        <v>113.40300000000001</v>
      </c>
      <c r="F325" s="243">
        <v>115.9</v>
      </c>
    </row>
    <row r="326" spans="1:6" x14ac:dyDescent="0.55000000000000004">
      <c r="A326" s="381"/>
      <c r="B326" s="382">
        <v>12</v>
      </c>
      <c r="C326" s="241">
        <v>105.4</v>
      </c>
      <c r="D326" s="127">
        <v>106.85</v>
      </c>
      <c r="E326" s="195">
        <v>105.227</v>
      </c>
      <c r="F326" s="243">
        <v>108.4</v>
      </c>
    </row>
    <row r="327" spans="1:6" x14ac:dyDescent="0.55000000000000004">
      <c r="A327" s="381">
        <v>2005</v>
      </c>
      <c r="B327" s="382">
        <v>1</v>
      </c>
      <c r="C327" s="241">
        <v>113.4</v>
      </c>
      <c r="D327" s="127">
        <v>122.608</v>
      </c>
      <c r="E327" s="195">
        <v>123.761</v>
      </c>
      <c r="F327" s="243">
        <v>119.2</v>
      </c>
    </row>
    <row r="328" spans="1:6" x14ac:dyDescent="0.55000000000000004">
      <c r="A328" s="381"/>
      <c r="B328" s="382">
        <v>2</v>
      </c>
      <c r="C328" s="241">
        <v>127.4</v>
      </c>
      <c r="D328" s="127">
        <v>122.22799999999999</v>
      </c>
      <c r="E328" s="195">
        <v>121.761</v>
      </c>
      <c r="F328" s="243">
        <v>120</v>
      </c>
    </row>
    <row r="329" spans="1:6" x14ac:dyDescent="0.55000000000000004">
      <c r="A329" s="381"/>
      <c r="B329" s="382">
        <v>3</v>
      </c>
      <c r="C329" s="241">
        <v>139.19999999999999</v>
      </c>
      <c r="D329" s="127">
        <v>124.602</v>
      </c>
      <c r="E329" s="195">
        <v>122.35299999999999</v>
      </c>
      <c r="F329" s="243">
        <v>119.9</v>
      </c>
    </row>
    <row r="330" spans="1:6" x14ac:dyDescent="0.55000000000000004">
      <c r="A330" s="381"/>
      <c r="B330" s="382">
        <v>4</v>
      </c>
      <c r="C330" s="241">
        <v>116.8</v>
      </c>
      <c r="D330" s="127">
        <v>125.982</v>
      </c>
      <c r="E330" s="195">
        <v>127.631</v>
      </c>
      <c r="F330" s="243">
        <v>123.8</v>
      </c>
    </row>
    <row r="331" spans="1:6" x14ac:dyDescent="0.55000000000000004">
      <c r="A331" s="381"/>
      <c r="B331" s="382">
        <v>5</v>
      </c>
      <c r="C331" s="241">
        <v>102.8</v>
      </c>
      <c r="D331" s="127">
        <v>117.285</v>
      </c>
      <c r="E331" s="195">
        <v>116.804</v>
      </c>
      <c r="F331" s="243">
        <v>119.6</v>
      </c>
    </row>
    <row r="332" spans="1:6" x14ac:dyDescent="0.55000000000000004">
      <c r="A332" s="381"/>
      <c r="B332" s="382">
        <v>6</v>
      </c>
      <c r="C332" s="241">
        <v>124.9</v>
      </c>
      <c r="D332" s="127">
        <v>117.33499999999999</v>
      </c>
      <c r="E332" s="195">
        <v>116.27500000000001</v>
      </c>
      <c r="F332" s="243">
        <v>119.7</v>
      </c>
    </row>
    <row r="333" spans="1:6" x14ac:dyDescent="0.55000000000000004">
      <c r="A333" s="381"/>
      <c r="B333" s="382">
        <v>7</v>
      </c>
      <c r="C333" s="241">
        <v>121.6</v>
      </c>
      <c r="D333" s="127">
        <v>116.97799999999999</v>
      </c>
      <c r="E333" s="195">
        <v>116.64700000000001</v>
      </c>
      <c r="F333" s="243">
        <v>121</v>
      </c>
    </row>
    <row r="334" spans="1:6" x14ac:dyDescent="0.55000000000000004">
      <c r="A334" s="381"/>
      <c r="B334" s="382">
        <v>8</v>
      </c>
      <c r="C334" s="241">
        <v>94.8</v>
      </c>
      <c r="D334" s="127">
        <v>113.17400000000001</v>
      </c>
      <c r="E334" s="195">
        <v>113.069</v>
      </c>
      <c r="F334" s="243">
        <v>116.3</v>
      </c>
    </row>
    <row r="335" spans="1:6" x14ac:dyDescent="0.55000000000000004">
      <c r="A335" s="381"/>
      <c r="B335" s="382">
        <v>9</v>
      </c>
      <c r="C335" s="241">
        <v>131.5</v>
      </c>
      <c r="D335" s="127">
        <v>120.374</v>
      </c>
      <c r="E335" s="195">
        <v>119.16800000000001</v>
      </c>
      <c r="F335" s="243">
        <v>122.4</v>
      </c>
    </row>
    <row r="336" spans="1:6" x14ac:dyDescent="0.55000000000000004">
      <c r="A336" s="381"/>
      <c r="B336" s="382">
        <v>10</v>
      </c>
      <c r="C336" s="241">
        <v>117.6</v>
      </c>
      <c r="D336" s="127">
        <v>114.783</v>
      </c>
      <c r="E336" s="195">
        <v>114.82899999999999</v>
      </c>
      <c r="F336" s="243">
        <v>114.1</v>
      </c>
    </row>
    <row r="337" spans="1:6" x14ac:dyDescent="0.55000000000000004">
      <c r="A337" s="381"/>
      <c r="B337" s="382">
        <v>11</v>
      </c>
      <c r="C337" s="241">
        <v>130.9</v>
      </c>
      <c r="D337" s="127">
        <v>123.542</v>
      </c>
      <c r="E337" s="195">
        <v>121.74299999999999</v>
      </c>
      <c r="F337" s="243">
        <v>123.3</v>
      </c>
    </row>
    <row r="338" spans="1:6" x14ac:dyDescent="0.55000000000000004">
      <c r="A338" s="381"/>
      <c r="B338" s="382">
        <v>12</v>
      </c>
      <c r="C338" s="241">
        <v>120.8</v>
      </c>
      <c r="D338" s="127">
        <v>124.613</v>
      </c>
      <c r="E338" s="195">
        <v>123.758</v>
      </c>
      <c r="F338" s="243">
        <v>125.7</v>
      </c>
    </row>
    <row r="339" spans="1:6" x14ac:dyDescent="0.55000000000000004">
      <c r="A339" s="381">
        <v>2006</v>
      </c>
      <c r="B339" s="382">
        <v>1</v>
      </c>
      <c r="C339" s="241">
        <v>120.7</v>
      </c>
      <c r="D339" s="127">
        <v>127.979</v>
      </c>
      <c r="E339" s="195">
        <v>128.28</v>
      </c>
      <c r="F339" s="243">
        <v>127.2</v>
      </c>
    </row>
    <row r="340" spans="1:6" x14ac:dyDescent="0.55000000000000004">
      <c r="A340" s="381"/>
      <c r="B340" s="382">
        <v>2</v>
      </c>
      <c r="C340" s="241">
        <v>137</v>
      </c>
      <c r="D340" s="127">
        <v>131.65199999999999</v>
      </c>
      <c r="E340" s="195">
        <v>130.79400000000001</v>
      </c>
      <c r="F340" s="243">
        <v>126.9</v>
      </c>
    </row>
    <row r="341" spans="1:6" x14ac:dyDescent="0.55000000000000004">
      <c r="A341" s="381"/>
      <c r="B341" s="382">
        <v>3</v>
      </c>
      <c r="C341" s="241">
        <v>153</v>
      </c>
      <c r="D341" s="127">
        <v>136.858</v>
      </c>
      <c r="E341" s="195">
        <v>132.917</v>
      </c>
      <c r="F341" s="243">
        <v>131.80000000000001</v>
      </c>
    </row>
    <row r="342" spans="1:6" x14ac:dyDescent="0.55000000000000004">
      <c r="A342" s="381"/>
      <c r="B342" s="382">
        <v>4</v>
      </c>
      <c r="C342" s="241">
        <v>124.9</v>
      </c>
      <c r="D342" s="127">
        <v>138.381</v>
      </c>
      <c r="E342" s="195">
        <v>142.06700000000001</v>
      </c>
      <c r="F342" s="243">
        <v>132.30000000000001</v>
      </c>
    </row>
    <row r="343" spans="1:6" x14ac:dyDescent="0.55000000000000004">
      <c r="A343" s="381"/>
      <c r="B343" s="382">
        <v>5</v>
      </c>
      <c r="C343" s="241">
        <v>111.6</v>
      </c>
      <c r="D343" s="127">
        <v>123.10599999999999</v>
      </c>
      <c r="E343" s="195">
        <v>123.392</v>
      </c>
      <c r="F343" s="243">
        <v>127.8</v>
      </c>
    </row>
    <row r="344" spans="1:6" x14ac:dyDescent="0.55000000000000004">
      <c r="A344" s="381"/>
      <c r="B344" s="382">
        <v>6</v>
      </c>
      <c r="C344" s="241">
        <v>139</v>
      </c>
      <c r="D344" s="127">
        <v>130.11000000000001</v>
      </c>
      <c r="E344" s="195">
        <v>127.82599999999999</v>
      </c>
      <c r="F344" s="243">
        <v>132.80000000000001</v>
      </c>
    </row>
    <row r="345" spans="1:6" x14ac:dyDescent="0.55000000000000004">
      <c r="A345" s="381"/>
      <c r="B345" s="382">
        <v>7</v>
      </c>
      <c r="C345" s="241">
        <v>132.4</v>
      </c>
      <c r="D345" s="127">
        <v>128.79900000000001</v>
      </c>
      <c r="E345" s="195">
        <v>128.417</v>
      </c>
      <c r="F345" s="243">
        <v>132.69999999999999</v>
      </c>
    </row>
    <row r="346" spans="1:6" x14ac:dyDescent="0.55000000000000004">
      <c r="A346" s="381"/>
      <c r="B346" s="382">
        <v>8</v>
      </c>
      <c r="C346" s="241">
        <v>111.4</v>
      </c>
      <c r="D346" s="127">
        <v>129.74199999999999</v>
      </c>
      <c r="E346" s="195">
        <v>131.935</v>
      </c>
      <c r="F346" s="243">
        <v>136.19999999999999</v>
      </c>
    </row>
    <row r="347" spans="1:6" x14ac:dyDescent="0.55000000000000004">
      <c r="A347" s="381"/>
      <c r="B347" s="382">
        <v>9</v>
      </c>
      <c r="C347" s="241">
        <v>138.19999999999999</v>
      </c>
      <c r="D347" s="127">
        <v>129.94900000000001</v>
      </c>
      <c r="E347" s="195">
        <v>129.70099999999999</v>
      </c>
      <c r="F347" s="243">
        <v>129.30000000000001</v>
      </c>
    </row>
    <row r="348" spans="1:6" x14ac:dyDescent="0.55000000000000004">
      <c r="A348" s="381"/>
      <c r="B348" s="382">
        <v>10</v>
      </c>
      <c r="C348" s="241">
        <v>141.19999999999999</v>
      </c>
      <c r="D348" s="127">
        <v>136.18199999999999</v>
      </c>
      <c r="E348" s="195">
        <v>134.30000000000001</v>
      </c>
      <c r="F348" s="243">
        <v>134.1</v>
      </c>
    </row>
    <row r="349" spans="1:6" x14ac:dyDescent="0.55000000000000004">
      <c r="A349" s="381"/>
      <c r="B349" s="382">
        <v>11</v>
      </c>
      <c r="C349" s="241">
        <v>148.69999999999999</v>
      </c>
      <c r="D349" s="127">
        <v>140.965</v>
      </c>
      <c r="E349" s="195">
        <v>137.61799999999999</v>
      </c>
      <c r="F349" s="243">
        <v>139.6</v>
      </c>
    </row>
    <row r="350" spans="1:6" x14ac:dyDescent="0.55000000000000004">
      <c r="A350" s="381"/>
      <c r="B350" s="382">
        <v>12</v>
      </c>
      <c r="C350" s="241">
        <v>138.19999999999999</v>
      </c>
      <c r="D350" s="127">
        <v>144.78399999999999</v>
      </c>
      <c r="E350" s="195">
        <v>145.917</v>
      </c>
      <c r="F350" s="243">
        <v>142.9</v>
      </c>
    </row>
    <row r="351" spans="1:6" x14ac:dyDescent="0.55000000000000004">
      <c r="A351" s="381">
        <v>2007</v>
      </c>
      <c r="B351" s="382">
        <v>1</v>
      </c>
      <c r="C351" s="241">
        <v>129.69999999999999</v>
      </c>
      <c r="D351" s="127">
        <v>134.05099999999999</v>
      </c>
      <c r="E351" s="195">
        <v>134.137</v>
      </c>
      <c r="F351" s="243">
        <v>134.30000000000001</v>
      </c>
    </row>
    <row r="352" spans="1:6" x14ac:dyDescent="0.55000000000000004">
      <c r="A352" s="381"/>
      <c r="B352" s="382">
        <v>2</v>
      </c>
      <c r="C352" s="241">
        <v>145.5</v>
      </c>
      <c r="D352" s="127">
        <v>139.91300000000001</v>
      </c>
      <c r="E352" s="195">
        <v>138.755</v>
      </c>
      <c r="F352" s="243">
        <v>137.30000000000001</v>
      </c>
    </row>
    <row r="353" spans="1:6" x14ac:dyDescent="0.55000000000000004">
      <c r="A353" s="381"/>
      <c r="B353" s="382">
        <v>3</v>
      </c>
      <c r="C353" s="241">
        <v>155.6</v>
      </c>
      <c r="D353" s="127">
        <v>142.262</v>
      </c>
      <c r="E353" s="195">
        <v>139.05099999999999</v>
      </c>
      <c r="F353" s="243">
        <v>136.4</v>
      </c>
    </row>
    <row r="354" spans="1:6" x14ac:dyDescent="0.55000000000000004">
      <c r="A354" s="381"/>
      <c r="B354" s="382">
        <v>4</v>
      </c>
      <c r="C354" s="241">
        <v>128</v>
      </c>
      <c r="D354" s="127">
        <v>139.01300000000001</v>
      </c>
      <c r="E354" s="195">
        <v>141.83199999999999</v>
      </c>
      <c r="F354" s="243">
        <v>135.19999999999999</v>
      </c>
    </row>
    <row r="355" spans="1:6" x14ac:dyDescent="0.55000000000000004">
      <c r="A355" s="381"/>
      <c r="B355" s="382">
        <v>5</v>
      </c>
      <c r="C355" s="241">
        <v>126</v>
      </c>
      <c r="D355" s="127">
        <v>137.352</v>
      </c>
      <c r="E355" s="195">
        <v>138.57300000000001</v>
      </c>
      <c r="F355" s="243">
        <v>142.19999999999999</v>
      </c>
    </row>
    <row r="356" spans="1:6" x14ac:dyDescent="0.55000000000000004">
      <c r="A356" s="381"/>
      <c r="B356" s="382">
        <v>6</v>
      </c>
      <c r="C356" s="241">
        <v>145.1</v>
      </c>
      <c r="D356" s="127">
        <v>138.93600000000001</v>
      </c>
      <c r="E356" s="195">
        <v>137.91900000000001</v>
      </c>
      <c r="F356" s="243">
        <v>141.6</v>
      </c>
    </row>
    <row r="357" spans="1:6" x14ac:dyDescent="0.55000000000000004">
      <c r="A357" s="381"/>
      <c r="B357" s="382">
        <v>7</v>
      </c>
      <c r="C357" s="241">
        <v>128.30000000000001</v>
      </c>
      <c r="D357" s="127">
        <v>122.768</v>
      </c>
      <c r="E357" s="195">
        <v>121.342</v>
      </c>
      <c r="F357" s="243">
        <v>127</v>
      </c>
    </row>
    <row r="358" spans="1:6" x14ac:dyDescent="0.55000000000000004">
      <c r="A358" s="381"/>
      <c r="B358" s="382">
        <v>8</v>
      </c>
      <c r="C358" s="241">
        <v>126.3</v>
      </c>
      <c r="D358" s="127">
        <v>142.81299999999999</v>
      </c>
      <c r="E358" s="195">
        <v>147.26499999999999</v>
      </c>
      <c r="F358" s="243">
        <v>153.5</v>
      </c>
    </row>
    <row r="359" spans="1:6" x14ac:dyDescent="0.55000000000000004">
      <c r="A359" s="381"/>
      <c r="B359" s="382">
        <v>9</v>
      </c>
      <c r="C359" s="241">
        <v>149.5</v>
      </c>
      <c r="D359" s="127">
        <v>145.42699999999999</v>
      </c>
      <c r="E359" s="195">
        <v>145.97300000000001</v>
      </c>
      <c r="F359" s="243">
        <v>146</v>
      </c>
    </row>
    <row r="360" spans="1:6" x14ac:dyDescent="0.55000000000000004">
      <c r="A360" s="381"/>
      <c r="B360" s="382">
        <v>10</v>
      </c>
      <c r="C360" s="241">
        <v>163</v>
      </c>
      <c r="D360" s="127">
        <v>154.81100000000001</v>
      </c>
      <c r="E360" s="195">
        <v>150.90799999999999</v>
      </c>
      <c r="F360" s="243">
        <v>151.69999999999999</v>
      </c>
    </row>
    <row r="361" spans="1:6" x14ac:dyDescent="0.55000000000000004">
      <c r="A361" s="381"/>
      <c r="B361" s="382">
        <v>11</v>
      </c>
      <c r="C361" s="241">
        <v>162.30000000000001</v>
      </c>
      <c r="D361" s="127">
        <v>153.73500000000001</v>
      </c>
      <c r="E361" s="195">
        <v>148.739</v>
      </c>
      <c r="F361" s="243">
        <v>148.9</v>
      </c>
    </row>
    <row r="362" spans="1:6" x14ac:dyDescent="0.55000000000000004">
      <c r="A362" s="381"/>
      <c r="B362" s="382">
        <v>12</v>
      </c>
      <c r="C362" s="241">
        <v>145.19999999999999</v>
      </c>
      <c r="D362" s="127">
        <v>152.499</v>
      </c>
      <c r="E362" s="195">
        <v>154.58199999999999</v>
      </c>
      <c r="F362" s="243">
        <v>152</v>
      </c>
    </row>
    <row r="363" spans="1:6" x14ac:dyDescent="0.55000000000000004">
      <c r="A363" s="381">
        <v>2008</v>
      </c>
      <c r="B363" s="382">
        <v>1</v>
      </c>
      <c r="C363" s="241">
        <v>144.5</v>
      </c>
      <c r="D363" s="127">
        <v>148.86099999999999</v>
      </c>
      <c r="E363" s="195">
        <v>148.745</v>
      </c>
      <c r="F363" s="243">
        <v>152.19999999999999</v>
      </c>
    </row>
    <row r="364" spans="1:6" x14ac:dyDescent="0.55000000000000004">
      <c r="A364" s="381"/>
      <c r="B364" s="382">
        <v>2</v>
      </c>
      <c r="C364" s="241">
        <v>161.6</v>
      </c>
      <c r="D364" s="127">
        <v>154.09</v>
      </c>
      <c r="E364" s="195">
        <v>151.471</v>
      </c>
      <c r="F364" s="243">
        <v>154.19999999999999</v>
      </c>
    </row>
    <row r="365" spans="1:6" x14ac:dyDescent="0.55000000000000004">
      <c r="A365" s="381"/>
      <c r="B365" s="382">
        <v>3</v>
      </c>
      <c r="C365" s="241">
        <v>161.30000000000001</v>
      </c>
      <c r="D365" s="127">
        <v>152.13</v>
      </c>
      <c r="E365" s="195">
        <v>150.309</v>
      </c>
      <c r="F365" s="243">
        <v>152.1</v>
      </c>
    </row>
    <row r="366" spans="1:6" x14ac:dyDescent="0.55000000000000004">
      <c r="A366" s="381"/>
      <c r="B366" s="382">
        <v>4</v>
      </c>
      <c r="C366" s="241">
        <v>135.69999999999999</v>
      </c>
      <c r="D366" s="127">
        <v>144.87299999999999</v>
      </c>
      <c r="E366" s="195">
        <v>147.37299999999999</v>
      </c>
      <c r="F366" s="243">
        <v>149.5</v>
      </c>
    </row>
    <row r="367" spans="1:6" x14ac:dyDescent="0.55000000000000004">
      <c r="A367" s="381"/>
      <c r="B367" s="382">
        <v>5</v>
      </c>
      <c r="C367" s="241">
        <v>135.9</v>
      </c>
      <c r="D367" s="127">
        <v>147.84899999999999</v>
      </c>
      <c r="E367" s="195">
        <v>151.46799999999999</v>
      </c>
      <c r="F367" s="243">
        <v>153.30000000000001</v>
      </c>
    </row>
    <row r="368" spans="1:6" x14ac:dyDescent="0.55000000000000004">
      <c r="A368" s="381"/>
      <c r="B368" s="382">
        <v>6</v>
      </c>
      <c r="C368" s="241">
        <v>151.6</v>
      </c>
      <c r="D368" s="127">
        <v>147.08000000000001</v>
      </c>
      <c r="E368" s="195">
        <v>145.56700000000001</v>
      </c>
      <c r="F368" s="243">
        <v>145.69999999999999</v>
      </c>
    </row>
    <row r="369" spans="1:6" x14ac:dyDescent="0.55000000000000004">
      <c r="A369" s="381"/>
      <c r="B369" s="382">
        <v>7</v>
      </c>
      <c r="C369" s="241">
        <v>159.19999999999999</v>
      </c>
      <c r="D369" s="127">
        <v>150.23099999999999</v>
      </c>
      <c r="E369" s="195">
        <v>145.63900000000001</v>
      </c>
      <c r="F369" s="243">
        <v>144.30000000000001</v>
      </c>
    </row>
    <row r="370" spans="1:6" x14ac:dyDescent="0.55000000000000004">
      <c r="A370" s="381"/>
      <c r="B370" s="382">
        <v>8</v>
      </c>
      <c r="C370" s="241">
        <v>111.8</v>
      </c>
      <c r="D370" s="127">
        <v>134.44800000000001</v>
      </c>
      <c r="E370" s="195">
        <v>138.542</v>
      </c>
      <c r="F370" s="243">
        <v>136.1</v>
      </c>
    </row>
    <row r="371" spans="1:6" x14ac:dyDescent="0.55000000000000004">
      <c r="A371" s="381"/>
      <c r="B371" s="382">
        <v>9</v>
      </c>
      <c r="C371" s="241">
        <v>152.19999999999999</v>
      </c>
      <c r="D371" s="127">
        <v>142.494</v>
      </c>
      <c r="E371" s="195">
        <v>140.52500000000001</v>
      </c>
      <c r="F371" s="243">
        <v>136.5</v>
      </c>
    </row>
    <row r="372" spans="1:6" x14ac:dyDescent="0.55000000000000004">
      <c r="A372" s="381"/>
      <c r="B372" s="382">
        <v>10</v>
      </c>
      <c r="C372" s="241">
        <v>145.1</v>
      </c>
      <c r="D372" s="127">
        <v>135.53100000000001</v>
      </c>
      <c r="E372" s="195">
        <v>132.321</v>
      </c>
      <c r="F372" s="243">
        <v>132.9</v>
      </c>
    </row>
    <row r="373" spans="1:6" x14ac:dyDescent="0.55000000000000004">
      <c r="A373" s="381"/>
      <c r="B373" s="382">
        <v>11</v>
      </c>
      <c r="C373" s="241">
        <v>119.8</v>
      </c>
      <c r="D373" s="127">
        <v>118.324</v>
      </c>
      <c r="E373" s="195">
        <v>118.066</v>
      </c>
      <c r="F373" s="243">
        <v>115.9</v>
      </c>
    </row>
    <row r="374" spans="1:6" x14ac:dyDescent="0.55000000000000004">
      <c r="A374" s="381"/>
      <c r="B374" s="382">
        <v>12</v>
      </c>
      <c r="C374" s="241">
        <v>98.8</v>
      </c>
      <c r="D374" s="127">
        <v>100.863</v>
      </c>
      <c r="E374" s="195">
        <v>99.614000000000004</v>
      </c>
      <c r="F374" s="243">
        <v>101.3</v>
      </c>
    </row>
    <row r="375" spans="1:6" x14ac:dyDescent="0.55000000000000004">
      <c r="A375" s="381">
        <v>2009</v>
      </c>
      <c r="B375" s="382">
        <v>1</v>
      </c>
      <c r="C375" s="241">
        <v>75.5</v>
      </c>
      <c r="D375" s="127">
        <v>80.533000000000001</v>
      </c>
      <c r="E375" s="195">
        <v>78.787999999999997</v>
      </c>
      <c r="F375" s="243">
        <v>82</v>
      </c>
    </row>
    <row r="376" spans="1:6" x14ac:dyDescent="0.55000000000000004">
      <c r="A376" s="381"/>
      <c r="B376" s="382">
        <v>2</v>
      </c>
      <c r="C376" s="241">
        <v>59.9</v>
      </c>
      <c r="D376" s="127">
        <v>54.16</v>
      </c>
      <c r="E376" s="195">
        <v>57.079000000000001</v>
      </c>
      <c r="F376" s="243">
        <v>58.9</v>
      </c>
    </row>
    <row r="377" spans="1:6" x14ac:dyDescent="0.55000000000000004">
      <c r="A377" s="381"/>
      <c r="B377" s="382">
        <v>3</v>
      </c>
      <c r="C377" s="241">
        <v>69.3</v>
      </c>
      <c r="D377" s="127">
        <v>58.332999999999998</v>
      </c>
      <c r="E377" s="195">
        <v>62.869</v>
      </c>
      <c r="F377" s="243">
        <v>64</v>
      </c>
    </row>
    <row r="378" spans="1:6" x14ac:dyDescent="0.55000000000000004">
      <c r="A378" s="381"/>
      <c r="B378" s="382">
        <v>4</v>
      </c>
      <c r="C378" s="241">
        <v>63.9</v>
      </c>
      <c r="D378" s="127">
        <v>72.628</v>
      </c>
      <c r="E378" s="195">
        <v>69.168000000000006</v>
      </c>
      <c r="F378" s="243">
        <v>71.8</v>
      </c>
    </row>
    <row r="379" spans="1:6" x14ac:dyDescent="0.55000000000000004">
      <c r="A379" s="381"/>
      <c r="B379" s="382">
        <v>5</v>
      </c>
      <c r="C379" s="241">
        <v>75.900000000000006</v>
      </c>
      <c r="D379" s="127">
        <v>90.667000000000002</v>
      </c>
      <c r="E379" s="195">
        <v>87.292000000000002</v>
      </c>
      <c r="F379" s="243">
        <v>87.9</v>
      </c>
    </row>
    <row r="380" spans="1:6" x14ac:dyDescent="0.55000000000000004">
      <c r="A380" s="381"/>
      <c r="B380" s="382">
        <v>6</v>
      </c>
      <c r="C380" s="241">
        <v>97.6</v>
      </c>
      <c r="D380" s="127">
        <v>90.876000000000005</v>
      </c>
      <c r="E380" s="195">
        <v>91.39</v>
      </c>
      <c r="F380" s="243">
        <v>90.9</v>
      </c>
    </row>
    <row r="381" spans="1:6" x14ac:dyDescent="0.55000000000000004">
      <c r="A381" s="381"/>
      <c r="B381" s="382">
        <v>7</v>
      </c>
      <c r="C381" s="241">
        <v>106.2</v>
      </c>
      <c r="D381" s="127">
        <v>95.447999999999993</v>
      </c>
      <c r="E381" s="195">
        <v>95.786000000000001</v>
      </c>
      <c r="F381" s="243">
        <v>94.8</v>
      </c>
    </row>
    <row r="382" spans="1:6" x14ac:dyDescent="0.55000000000000004">
      <c r="A382" s="381"/>
      <c r="B382" s="382">
        <v>8</v>
      </c>
      <c r="C382" s="241">
        <v>81.099999999999994</v>
      </c>
      <c r="D382" s="127">
        <v>104.3</v>
      </c>
      <c r="E382" s="195">
        <v>101.328</v>
      </c>
      <c r="F382" s="243">
        <v>96.9</v>
      </c>
    </row>
    <row r="383" spans="1:6" x14ac:dyDescent="0.55000000000000004">
      <c r="A383" s="381"/>
      <c r="B383" s="382">
        <v>9</v>
      </c>
      <c r="C383" s="241">
        <v>119.1</v>
      </c>
      <c r="D383" s="127">
        <v>109.715</v>
      </c>
      <c r="E383" s="195">
        <v>110.218</v>
      </c>
      <c r="F383" s="243">
        <v>107.7</v>
      </c>
    </row>
    <row r="384" spans="1:6" x14ac:dyDescent="0.55000000000000004">
      <c r="A384" s="381"/>
      <c r="B384" s="382">
        <v>10</v>
      </c>
      <c r="C384" s="241">
        <v>118</v>
      </c>
      <c r="D384" s="127">
        <v>111.29</v>
      </c>
      <c r="E384" s="195">
        <v>110.806</v>
      </c>
      <c r="F384" s="243">
        <v>110.9</v>
      </c>
    </row>
    <row r="385" spans="1:6" x14ac:dyDescent="0.55000000000000004">
      <c r="A385" s="381"/>
      <c r="B385" s="382">
        <v>11</v>
      </c>
      <c r="C385" s="241">
        <v>123.5</v>
      </c>
      <c r="D385" s="127">
        <v>119.15</v>
      </c>
      <c r="E385" s="195">
        <v>118.158</v>
      </c>
      <c r="F385" s="243">
        <v>117.5</v>
      </c>
    </row>
    <row r="386" spans="1:6" x14ac:dyDescent="0.55000000000000004">
      <c r="A386" s="381"/>
      <c r="B386" s="382">
        <v>12</v>
      </c>
      <c r="C386" s="241">
        <v>113.5</v>
      </c>
      <c r="D386" s="127">
        <v>115.744</v>
      </c>
      <c r="E386" s="195">
        <v>114.051</v>
      </c>
      <c r="F386" s="243">
        <v>117</v>
      </c>
    </row>
    <row r="387" spans="1:6" x14ac:dyDescent="0.55000000000000004">
      <c r="A387" s="381">
        <v>2010</v>
      </c>
      <c r="B387" s="382">
        <v>1</v>
      </c>
      <c r="C387" s="241">
        <v>109</v>
      </c>
      <c r="D387" s="127">
        <v>117.087</v>
      </c>
      <c r="E387" s="195">
        <v>117.541</v>
      </c>
      <c r="F387" s="243">
        <v>121.6</v>
      </c>
    </row>
    <row r="388" spans="1:6" x14ac:dyDescent="0.55000000000000004">
      <c r="A388" s="381"/>
      <c r="B388" s="382">
        <v>2</v>
      </c>
      <c r="C388" s="241">
        <v>121.7</v>
      </c>
      <c r="D388" s="127">
        <v>115.55</v>
      </c>
      <c r="E388" s="195">
        <v>115.53400000000001</v>
      </c>
      <c r="F388" s="243">
        <v>120.2</v>
      </c>
    </row>
    <row r="389" spans="1:6" x14ac:dyDescent="0.55000000000000004">
      <c r="A389" s="381"/>
      <c r="B389" s="382">
        <v>3</v>
      </c>
      <c r="C389" s="241">
        <v>137.4</v>
      </c>
      <c r="D389" s="127">
        <v>123.66200000000001</v>
      </c>
      <c r="E389" s="195">
        <v>121.44199999999999</v>
      </c>
      <c r="F389" s="243">
        <v>124</v>
      </c>
    </row>
    <row r="390" spans="1:6" x14ac:dyDescent="0.55000000000000004">
      <c r="A390" s="381"/>
      <c r="B390" s="382">
        <v>4</v>
      </c>
      <c r="C390" s="241">
        <v>106.6</v>
      </c>
      <c r="D390" s="127">
        <v>114.432</v>
      </c>
      <c r="E390" s="195">
        <v>114.366</v>
      </c>
      <c r="F390" s="243">
        <v>121.5</v>
      </c>
    </row>
    <row r="391" spans="1:6" x14ac:dyDescent="0.55000000000000004">
      <c r="A391" s="381"/>
      <c r="B391" s="382">
        <v>5</v>
      </c>
      <c r="C391" s="241">
        <v>103.2</v>
      </c>
      <c r="D391" s="127">
        <v>118.76</v>
      </c>
      <c r="E391" s="195">
        <v>119.863</v>
      </c>
      <c r="F391" s="243">
        <v>118.9</v>
      </c>
    </row>
    <row r="392" spans="1:6" x14ac:dyDescent="0.55000000000000004">
      <c r="A392" s="381"/>
      <c r="B392" s="382">
        <v>6</v>
      </c>
      <c r="C392" s="241">
        <v>125.1</v>
      </c>
      <c r="D392" s="127">
        <v>118.773</v>
      </c>
      <c r="E392" s="195">
        <v>117.381</v>
      </c>
      <c r="F392" s="243">
        <v>115.9</v>
      </c>
    </row>
    <row r="393" spans="1:6" x14ac:dyDescent="0.55000000000000004">
      <c r="A393" s="381"/>
      <c r="B393" s="382">
        <v>7</v>
      </c>
      <c r="C393" s="241">
        <v>126.6</v>
      </c>
      <c r="D393" s="127">
        <v>118.327</v>
      </c>
      <c r="E393" s="195">
        <v>117.258</v>
      </c>
      <c r="F393" s="243">
        <v>114.5</v>
      </c>
    </row>
    <row r="394" spans="1:6" x14ac:dyDescent="0.55000000000000004">
      <c r="A394" s="381"/>
      <c r="B394" s="382">
        <v>8</v>
      </c>
      <c r="C394" s="241">
        <v>100.8</v>
      </c>
      <c r="D394" s="127">
        <v>121.70399999999999</v>
      </c>
      <c r="E394" s="195">
        <v>122.43600000000001</v>
      </c>
      <c r="F394" s="243">
        <v>115.9</v>
      </c>
    </row>
    <row r="395" spans="1:6" x14ac:dyDescent="0.55000000000000004">
      <c r="A395" s="381"/>
      <c r="B395" s="382">
        <v>9</v>
      </c>
      <c r="C395" s="241">
        <v>134.6</v>
      </c>
      <c r="D395" s="127">
        <v>124.697</v>
      </c>
      <c r="E395" s="195">
        <v>123.89100000000001</v>
      </c>
      <c r="F395" s="243">
        <v>121.4</v>
      </c>
    </row>
    <row r="396" spans="1:6" x14ac:dyDescent="0.55000000000000004">
      <c r="A396" s="381"/>
      <c r="B396" s="382">
        <v>10</v>
      </c>
      <c r="C396" s="241">
        <v>109.7</v>
      </c>
      <c r="D396" s="127">
        <v>106.136</v>
      </c>
      <c r="E396" s="195">
        <v>106.455</v>
      </c>
      <c r="F396" s="243">
        <v>106.3</v>
      </c>
    </row>
    <row r="397" spans="1:6" x14ac:dyDescent="0.55000000000000004">
      <c r="A397" s="381"/>
      <c r="B397" s="382">
        <v>11</v>
      </c>
      <c r="C397" s="241">
        <v>117.5</v>
      </c>
      <c r="D397" s="127">
        <v>110.934</v>
      </c>
      <c r="E397" s="195">
        <v>109.69499999999999</v>
      </c>
      <c r="F397" s="243">
        <v>110.5</v>
      </c>
    </row>
    <row r="398" spans="1:6" x14ac:dyDescent="0.55000000000000004">
      <c r="A398" s="381"/>
      <c r="B398" s="382">
        <v>12</v>
      </c>
      <c r="C398" s="241">
        <v>109.5</v>
      </c>
      <c r="D398" s="127">
        <v>109.95099999999999</v>
      </c>
      <c r="E398" s="195">
        <v>108.562</v>
      </c>
      <c r="F398" s="243">
        <v>113</v>
      </c>
    </row>
    <row r="399" spans="1:6" x14ac:dyDescent="0.55000000000000004">
      <c r="A399" s="381">
        <v>2011</v>
      </c>
      <c r="B399" s="382">
        <v>1</v>
      </c>
      <c r="C399" s="241">
        <v>103.6</v>
      </c>
      <c r="D399" s="127">
        <v>112.482</v>
      </c>
      <c r="E399" s="195">
        <v>112.83799999999999</v>
      </c>
      <c r="F399" s="243">
        <v>114.5</v>
      </c>
    </row>
    <row r="400" spans="1:6" x14ac:dyDescent="0.55000000000000004">
      <c r="A400" s="381"/>
      <c r="B400" s="382">
        <v>2</v>
      </c>
      <c r="C400" s="241">
        <v>116.3</v>
      </c>
      <c r="D400" s="127">
        <v>109.51300000000001</v>
      </c>
      <c r="E400" s="195">
        <v>109.892</v>
      </c>
      <c r="F400" s="243">
        <v>114.9</v>
      </c>
    </row>
    <row r="401" spans="1:6" x14ac:dyDescent="0.55000000000000004">
      <c r="A401" s="381"/>
      <c r="B401" s="382">
        <v>3</v>
      </c>
      <c r="C401" s="241">
        <v>59.2</v>
      </c>
      <c r="D401" s="127">
        <v>46.348999999999997</v>
      </c>
      <c r="E401" s="195">
        <v>52.292000000000002</v>
      </c>
      <c r="F401" s="243">
        <v>53.1</v>
      </c>
    </row>
    <row r="402" spans="1:6" x14ac:dyDescent="0.55000000000000004">
      <c r="A402" s="381"/>
      <c r="B402" s="382">
        <v>4</v>
      </c>
      <c r="C402" s="241">
        <v>42.1</v>
      </c>
      <c r="D402" s="127">
        <v>52.548000000000002</v>
      </c>
      <c r="E402" s="195">
        <v>46.744</v>
      </c>
      <c r="F402" s="243">
        <v>49.3</v>
      </c>
    </row>
    <row r="403" spans="1:6" x14ac:dyDescent="0.55000000000000004">
      <c r="A403" s="381"/>
      <c r="B403" s="382">
        <v>5</v>
      </c>
      <c r="C403" s="241">
        <v>68.900000000000006</v>
      </c>
      <c r="D403" s="127">
        <v>82.460999999999999</v>
      </c>
      <c r="E403" s="195">
        <v>78.03</v>
      </c>
      <c r="F403" s="243">
        <v>77.400000000000006</v>
      </c>
    </row>
    <row r="404" spans="1:6" x14ac:dyDescent="0.55000000000000004">
      <c r="A404" s="381"/>
      <c r="B404" s="382">
        <v>6</v>
      </c>
      <c r="C404" s="241">
        <v>105.4</v>
      </c>
      <c r="D404" s="127">
        <v>98.584999999999994</v>
      </c>
      <c r="E404" s="195">
        <v>98.233999999999995</v>
      </c>
      <c r="F404" s="243">
        <v>97.2</v>
      </c>
    </row>
    <row r="405" spans="1:6" x14ac:dyDescent="0.55000000000000004">
      <c r="A405" s="381"/>
      <c r="B405" s="382">
        <v>7</v>
      </c>
      <c r="C405" s="241">
        <v>112.4</v>
      </c>
      <c r="D405" s="127">
        <v>106.973</v>
      </c>
      <c r="E405" s="195">
        <v>107.33499999999999</v>
      </c>
      <c r="F405" s="243">
        <v>103.5</v>
      </c>
    </row>
    <row r="406" spans="1:6" x14ac:dyDescent="0.55000000000000004">
      <c r="A406" s="381"/>
      <c r="B406" s="382">
        <v>8</v>
      </c>
      <c r="C406" s="241">
        <v>102.2</v>
      </c>
      <c r="D406" s="127">
        <v>119.747</v>
      </c>
      <c r="E406" s="195">
        <v>120.571</v>
      </c>
      <c r="F406" s="243">
        <v>113.2</v>
      </c>
    </row>
    <row r="407" spans="1:6" x14ac:dyDescent="0.55000000000000004">
      <c r="A407" s="381"/>
      <c r="B407" s="382">
        <v>9</v>
      </c>
      <c r="C407" s="241">
        <v>127.7</v>
      </c>
      <c r="D407" s="127">
        <v>117.31399999999999</v>
      </c>
      <c r="E407" s="195">
        <v>116.63200000000001</v>
      </c>
      <c r="F407" s="243">
        <v>116.4</v>
      </c>
    </row>
    <row r="408" spans="1:6" x14ac:dyDescent="0.55000000000000004">
      <c r="A408" s="381"/>
      <c r="B408" s="382">
        <v>10</v>
      </c>
      <c r="C408" s="241">
        <v>130.80000000000001</v>
      </c>
      <c r="D408" s="127">
        <v>127.56</v>
      </c>
      <c r="E408" s="195">
        <v>127.86499999999999</v>
      </c>
      <c r="F408" s="243">
        <v>127.5</v>
      </c>
    </row>
    <row r="409" spans="1:6" x14ac:dyDescent="0.55000000000000004">
      <c r="A409" s="381"/>
      <c r="B409" s="382">
        <v>11</v>
      </c>
      <c r="C409" s="241">
        <v>119.1</v>
      </c>
      <c r="D409" s="127">
        <v>113.25</v>
      </c>
      <c r="E409" s="195">
        <v>111.637</v>
      </c>
      <c r="F409" s="243">
        <v>113.5</v>
      </c>
    </row>
    <row r="410" spans="1:6" x14ac:dyDescent="0.55000000000000004">
      <c r="A410" s="381"/>
      <c r="B410" s="382">
        <v>12</v>
      </c>
      <c r="C410" s="241">
        <v>121.2</v>
      </c>
      <c r="D410" s="127">
        <v>124.03400000000001</v>
      </c>
      <c r="E410" s="195">
        <v>123.354</v>
      </c>
      <c r="F410" s="243">
        <v>127.8</v>
      </c>
    </row>
    <row r="411" spans="1:6" x14ac:dyDescent="0.55000000000000004">
      <c r="A411" s="381">
        <v>2012</v>
      </c>
      <c r="B411" s="382">
        <v>1</v>
      </c>
      <c r="C411" s="241">
        <v>119.6</v>
      </c>
      <c r="D411" s="127">
        <v>126.21</v>
      </c>
      <c r="E411" s="195">
        <v>126.759</v>
      </c>
      <c r="F411" s="243">
        <v>129.9</v>
      </c>
    </row>
    <row r="412" spans="1:6" x14ac:dyDescent="0.55000000000000004">
      <c r="A412" s="381"/>
      <c r="B412" s="382">
        <v>2</v>
      </c>
      <c r="C412" s="241">
        <v>135.6</v>
      </c>
      <c r="D412" s="127">
        <v>128.71600000000001</v>
      </c>
      <c r="E412" s="195">
        <v>127.854</v>
      </c>
      <c r="F412" s="243">
        <v>129.80000000000001</v>
      </c>
    </row>
    <row r="413" spans="1:6" x14ac:dyDescent="0.55000000000000004">
      <c r="A413" s="381"/>
      <c r="B413" s="382">
        <v>3</v>
      </c>
      <c r="C413" s="241">
        <v>140.5</v>
      </c>
      <c r="D413" s="127">
        <v>128.16900000000001</v>
      </c>
      <c r="E413" s="195">
        <v>125.71599999999999</v>
      </c>
      <c r="F413" s="243">
        <v>128</v>
      </c>
    </row>
    <row r="414" spans="1:6" x14ac:dyDescent="0.55000000000000004">
      <c r="A414" s="381"/>
      <c r="B414" s="382">
        <v>4</v>
      </c>
      <c r="C414" s="241">
        <v>114.5</v>
      </c>
      <c r="D414" s="127">
        <v>125.92</v>
      </c>
      <c r="E414" s="195">
        <v>127.773</v>
      </c>
      <c r="F414" s="243">
        <v>134.1</v>
      </c>
    </row>
    <row r="415" spans="1:6" x14ac:dyDescent="0.55000000000000004">
      <c r="A415" s="381"/>
      <c r="B415" s="382">
        <v>5</v>
      </c>
      <c r="C415" s="241">
        <v>110</v>
      </c>
      <c r="D415" s="127">
        <v>121.152</v>
      </c>
      <c r="E415" s="195">
        <v>121.473</v>
      </c>
      <c r="F415" s="243">
        <v>119.9</v>
      </c>
    </row>
    <row r="416" spans="1:6" x14ac:dyDescent="0.55000000000000004">
      <c r="A416" s="381"/>
      <c r="B416" s="382">
        <v>6</v>
      </c>
      <c r="C416" s="241">
        <v>125</v>
      </c>
      <c r="D416" s="127">
        <v>120.125</v>
      </c>
      <c r="E416" s="195">
        <v>119.247</v>
      </c>
      <c r="F416" s="243">
        <v>117.9</v>
      </c>
    </row>
    <row r="417" spans="1:6" x14ac:dyDescent="0.55000000000000004">
      <c r="A417" s="381"/>
      <c r="B417" s="382">
        <v>7</v>
      </c>
      <c r="C417" s="241">
        <v>131.1</v>
      </c>
      <c r="D417" s="127">
        <v>123.864</v>
      </c>
      <c r="E417" s="195">
        <v>122.58499999999999</v>
      </c>
      <c r="F417" s="243">
        <v>117.2</v>
      </c>
    </row>
    <row r="418" spans="1:6" x14ac:dyDescent="0.55000000000000004">
      <c r="A418" s="381"/>
      <c r="B418" s="382">
        <v>8</v>
      </c>
      <c r="C418" s="241">
        <v>103.9</v>
      </c>
      <c r="D418" s="127">
        <v>119.97499999999999</v>
      </c>
      <c r="E418" s="195">
        <v>120.574</v>
      </c>
      <c r="F418" s="243">
        <v>114.1</v>
      </c>
    </row>
    <row r="419" spans="1:6" x14ac:dyDescent="0.55000000000000004">
      <c r="A419" s="381"/>
      <c r="B419" s="382">
        <v>9</v>
      </c>
      <c r="C419" s="241">
        <v>109</v>
      </c>
      <c r="D419" s="127">
        <v>105.735</v>
      </c>
      <c r="E419" s="195">
        <v>107.14100000000001</v>
      </c>
      <c r="F419" s="243">
        <v>104.7</v>
      </c>
    </row>
    <row r="420" spans="1:6" x14ac:dyDescent="0.55000000000000004">
      <c r="A420" s="381"/>
      <c r="B420" s="382">
        <v>10</v>
      </c>
      <c r="C420" s="241">
        <v>112.4</v>
      </c>
      <c r="D420" s="127">
        <v>104.01</v>
      </c>
      <c r="E420" s="195">
        <v>104.166</v>
      </c>
      <c r="F420" s="243">
        <v>104.5</v>
      </c>
    </row>
    <row r="421" spans="1:6" x14ac:dyDescent="0.55000000000000004">
      <c r="A421" s="381"/>
      <c r="B421" s="382">
        <v>11</v>
      </c>
      <c r="C421" s="241">
        <v>107.5</v>
      </c>
      <c r="D421" s="127">
        <v>99.878</v>
      </c>
      <c r="E421" s="195">
        <v>98.926000000000002</v>
      </c>
      <c r="F421" s="243">
        <v>102.9</v>
      </c>
    </row>
    <row r="422" spans="1:6" x14ac:dyDescent="0.55000000000000004">
      <c r="A422" s="381"/>
      <c r="B422" s="382">
        <v>12</v>
      </c>
      <c r="C422" s="241">
        <v>99.1</v>
      </c>
      <c r="D422" s="127">
        <v>105.82299999999999</v>
      </c>
      <c r="E422" s="195">
        <v>105.11199999999999</v>
      </c>
      <c r="F422" s="243">
        <v>106.9</v>
      </c>
    </row>
    <row r="423" spans="1:6" x14ac:dyDescent="0.55000000000000004">
      <c r="A423" s="381">
        <v>2013</v>
      </c>
      <c r="B423" s="382">
        <v>1</v>
      </c>
      <c r="C423" s="241">
        <v>108.8</v>
      </c>
      <c r="D423" s="127">
        <v>112.289</v>
      </c>
      <c r="E423" s="195">
        <v>111.714</v>
      </c>
      <c r="F423" s="243">
        <v>109.4</v>
      </c>
    </row>
    <row r="424" spans="1:6" x14ac:dyDescent="0.55000000000000004">
      <c r="A424" s="381"/>
      <c r="B424" s="382">
        <v>2</v>
      </c>
      <c r="C424" s="241">
        <v>116.8</v>
      </c>
      <c r="D424" s="127">
        <v>111.277</v>
      </c>
      <c r="E424" s="195">
        <v>111.15300000000001</v>
      </c>
      <c r="F424" s="243">
        <v>112.4</v>
      </c>
    </row>
    <row r="425" spans="1:6" x14ac:dyDescent="0.55000000000000004">
      <c r="A425" s="381"/>
      <c r="B425" s="382">
        <v>3</v>
      </c>
      <c r="C425" s="241">
        <v>118.4</v>
      </c>
      <c r="D425" s="127">
        <v>108.703</v>
      </c>
      <c r="E425" s="195">
        <v>109.122</v>
      </c>
      <c r="F425" s="243">
        <v>109.8</v>
      </c>
    </row>
    <row r="426" spans="1:6" x14ac:dyDescent="0.55000000000000004">
      <c r="A426" s="381"/>
      <c r="B426" s="382">
        <v>4</v>
      </c>
      <c r="C426" s="241">
        <v>108.4</v>
      </c>
      <c r="D426" s="127">
        <v>117.127</v>
      </c>
      <c r="E426" s="195">
        <v>117.52500000000001</v>
      </c>
      <c r="F426" s="243">
        <v>116.2</v>
      </c>
    </row>
    <row r="427" spans="1:6" x14ac:dyDescent="0.55000000000000004">
      <c r="A427" s="381"/>
      <c r="B427" s="382">
        <v>5</v>
      </c>
      <c r="C427" s="241">
        <v>105.9</v>
      </c>
      <c r="D427" s="127">
        <v>115.839</v>
      </c>
      <c r="E427" s="195">
        <v>116.114</v>
      </c>
      <c r="F427" s="243">
        <v>113.7</v>
      </c>
    </row>
    <row r="428" spans="1:6" x14ac:dyDescent="0.55000000000000004">
      <c r="A428" s="381"/>
      <c r="B428" s="382">
        <v>6</v>
      </c>
      <c r="C428" s="241">
        <v>115.6</v>
      </c>
      <c r="D428" s="127">
        <v>115.021</v>
      </c>
      <c r="E428" s="195">
        <v>114.663</v>
      </c>
      <c r="F428" s="243">
        <v>115.1</v>
      </c>
    </row>
    <row r="429" spans="1:6" x14ac:dyDescent="0.55000000000000004">
      <c r="A429" s="381"/>
      <c r="B429" s="382">
        <v>7</v>
      </c>
      <c r="C429" s="241">
        <v>131.5</v>
      </c>
      <c r="D429" s="127">
        <v>120.742</v>
      </c>
      <c r="E429" s="195">
        <v>119.196</v>
      </c>
      <c r="F429" s="243">
        <v>115</v>
      </c>
    </row>
    <row r="430" spans="1:6" x14ac:dyDescent="0.55000000000000004">
      <c r="A430" s="381"/>
      <c r="B430" s="382">
        <v>8</v>
      </c>
      <c r="C430" s="241">
        <v>97.6</v>
      </c>
      <c r="D430" s="127">
        <v>116.544</v>
      </c>
      <c r="E430" s="195">
        <v>116.595</v>
      </c>
      <c r="F430" s="243">
        <v>114.9</v>
      </c>
    </row>
    <row r="431" spans="1:6" x14ac:dyDescent="0.55000000000000004">
      <c r="A431" s="381"/>
      <c r="B431" s="382">
        <v>9</v>
      </c>
      <c r="C431" s="241">
        <v>127.3</v>
      </c>
      <c r="D431" s="127">
        <v>121.05500000000001</v>
      </c>
      <c r="E431" s="195">
        <v>121.456</v>
      </c>
      <c r="F431" s="243">
        <v>122.1</v>
      </c>
    </row>
    <row r="432" spans="1:6" x14ac:dyDescent="0.55000000000000004">
      <c r="A432" s="381"/>
      <c r="B432" s="382">
        <v>10</v>
      </c>
      <c r="C432" s="241">
        <v>127.8</v>
      </c>
      <c r="D432" s="127">
        <v>119.79600000000001</v>
      </c>
      <c r="E432" s="195">
        <v>118.217</v>
      </c>
      <c r="F432" s="243">
        <v>121</v>
      </c>
    </row>
    <row r="433" spans="1:6" x14ac:dyDescent="0.55000000000000004">
      <c r="A433" s="381"/>
      <c r="B433" s="382">
        <v>11</v>
      </c>
      <c r="C433" s="241">
        <v>120.5</v>
      </c>
      <c r="D433" s="127">
        <v>115.429</v>
      </c>
      <c r="E433" s="195">
        <v>114.506</v>
      </c>
      <c r="F433" s="243">
        <v>121.2</v>
      </c>
    </row>
    <row r="434" spans="1:6" x14ac:dyDescent="0.55000000000000004">
      <c r="A434" s="381"/>
      <c r="B434" s="382">
        <v>12</v>
      </c>
      <c r="C434" s="241">
        <v>111.2</v>
      </c>
      <c r="D434" s="127">
        <v>115.75</v>
      </c>
      <c r="E434" s="195">
        <v>114.754</v>
      </c>
      <c r="F434" s="243">
        <v>117.7</v>
      </c>
    </row>
    <row r="435" spans="1:6" x14ac:dyDescent="0.55000000000000004">
      <c r="A435" s="381">
        <v>2014</v>
      </c>
      <c r="B435" s="382">
        <v>1</v>
      </c>
      <c r="C435" s="241">
        <v>123.3</v>
      </c>
      <c r="D435" s="127">
        <v>125.048</v>
      </c>
      <c r="E435" s="195">
        <v>125.015</v>
      </c>
      <c r="F435" s="243">
        <v>122.9</v>
      </c>
    </row>
    <row r="436" spans="1:6" x14ac:dyDescent="0.55000000000000004">
      <c r="A436" s="381"/>
      <c r="B436" s="382">
        <v>2</v>
      </c>
      <c r="C436" s="241">
        <v>124</v>
      </c>
      <c r="D436" s="127">
        <v>119.148</v>
      </c>
      <c r="E436" s="195">
        <v>118.447</v>
      </c>
      <c r="F436" s="243">
        <v>118.9</v>
      </c>
    </row>
    <row r="437" spans="1:6" x14ac:dyDescent="0.55000000000000004">
      <c r="A437" s="381"/>
      <c r="B437" s="382">
        <v>3</v>
      </c>
      <c r="C437" s="241">
        <v>132.30000000000001</v>
      </c>
      <c r="D437" s="127">
        <v>122.66200000000001</v>
      </c>
      <c r="E437" s="195">
        <v>122.539</v>
      </c>
      <c r="F437" s="243">
        <v>122.5</v>
      </c>
    </row>
    <row r="438" spans="1:6" x14ac:dyDescent="0.55000000000000004">
      <c r="A438" s="381"/>
      <c r="B438" s="382">
        <v>4</v>
      </c>
      <c r="C438" s="241">
        <v>109.6</v>
      </c>
      <c r="D438" s="127">
        <v>118.59399999999999</v>
      </c>
      <c r="E438" s="195">
        <v>118.812</v>
      </c>
      <c r="F438" s="243">
        <v>118</v>
      </c>
    </row>
    <row r="439" spans="1:6" x14ac:dyDescent="0.55000000000000004">
      <c r="A439" s="381"/>
      <c r="B439" s="382">
        <v>5</v>
      </c>
      <c r="C439" s="241">
        <v>109.6</v>
      </c>
      <c r="D439" s="127">
        <v>122.658</v>
      </c>
      <c r="E439" s="195">
        <v>124.29600000000001</v>
      </c>
      <c r="F439" s="243">
        <v>122.7</v>
      </c>
    </row>
    <row r="440" spans="1:6" x14ac:dyDescent="0.55000000000000004">
      <c r="A440" s="381"/>
      <c r="B440" s="382">
        <v>6</v>
      </c>
      <c r="C440" s="241">
        <v>122.1</v>
      </c>
      <c r="D440" s="127">
        <v>118.56699999999999</v>
      </c>
      <c r="E440" s="195">
        <v>117.494</v>
      </c>
      <c r="F440" s="243">
        <v>117.4</v>
      </c>
    </row>
    <row r="441" spans="1:6" x14ac:dyDescent="0.55000000000000004">
      <c r="A441" s="381"/>
      <c r="B441" s="382">
        <v>7</v>
      </c>
      <c r="C441" s="241">
        <v>129.1</v>
      </c>
      <c r="D441" s="127">
        <v>118.324</v>
      </c>
      <c r="E441" s="195">
        <v>116.295</v>
      </c>
      <c r="F441" s="243">
        <v>114</v>
      </c>
    </row>
    <row r="442" spans="1:6" x14ac:dyDescent="0.55000000000000004">
      <c r="A442" s="381"/>
      <c r="B442" s="382">
        <v>8</v>
      </c>
      <c r="C442" s="241">
        <v>91.2</v>
      </c>
      <c r="D442" s="127">
        <v>113.265</v>
      </c>
      <c r="E442" s="195">
        <v>112.56699999999999</v>
      </c>
      <c r="F442" s="243">
        <v>113.2</v>
      </c>
    </row>
    <row r="443" spans="1:6" x14ac:dyDescent="0.55000000000000004">
      <c r="A443" s="381"/>
      <c r="B443" s="382">
        <v>9</v>
      </c>
      <c r="C443" s="241">
        <v>123.3</v>
      </c>
      <c r="D443" s="127">
        <v>114.625</v>
      </c>
      <c r="E443" s="195">
        <v>114.727</v>
      </c>
      <c r="F443" s="243">
        <v>113.4</v>
      </c>
    </row>
    <row r="444" spans="1:6" x14ac:dyDescent="0.55000000000000004">
      <c r="A444" s="381"/>
      <c r="B444" s="382">
        <v>10</v>
      </c>
      <c r="C444" s="241">
        <v>116.8</v>
      </c>
      <c r="D444" s="127">
        <v>107.398</v>
      </c>
      <c r="E444" s="195">
        <v>106.861</v>
      </c>
      <c r="F444" s="243">
        <v>109.7</v>
      </c>
    </row>
    <row r="445" spans="1:6" x14ac:dyDescent="0.55000000000000004">
      <c r="A445" s="381"/>
      <c r="B445" s="382">
        <v>11</v>
      </c>
      <c r="C445" s="241">
        <v>105.4</v>
      </c>
      <c r="D445" s="127">
        <v>104.22499999999999</v>
      </c>
      <c r="E445" s="195">
        <v>103.941</v>
      </c>
      <c r="F445" s="243">
        <v>109.9</v>
      </c>
    </row>
    <row r="446" spans="1:6" x14ac:dyDescent="0.55000000000000004">
      <c r="A446" s="381"/>
      <c r="B446" s="382">
        <v>12</v>
      </c>
      <c r="C446" s="241">
        <v>108.4</v>
      </c>
      <c r="D446" s="127">
        <v>109.599</v>
      </c>
      <c r="E446" s="195">
        <v>108.63200000000001</v>
      </c>
      <c r="F446" s="243">
        <v>109.9</v>
      </c>
    </row>
    <row r="447" spans="1:6" x14ac:dyDescent="0.55000000000000004">
      <c r="A447" s="381">
        <v>2015</v>
      </c>
      <c r="B447" s="382">
        <v>1</v>
      </c>
      <c r="C447" s="241">
        <v>110.3</v>
      </c>
      <c r="D447" s="127">
        <v>114.97799999999999</v>
      </c>
      <c r="E447" s="195">
        <v>115.241</v>
      </c>
      <c r="F447" s="243">
        <v>113.2</v>
      </c>
    </row>
    <row r="448" spans="1:6" x14ac:dyDescent="0.55000000000000004">
      <c r="A448" s="381"/>
      <c r="B448" s="382">
        <v>2</v>
      </c>
      <c r="C448" s="241">
        <v>118.1</v>
      </c>
      <c r="D448" s="127">
        <v>113.679</v>
      </c>
      <c r="E448" s="195">
        <v>113.092</v>
      </c>
      <c r="F448" s="243">
        <v>113.3</v>
      </c>
    </row>
    <row r="449" spans="1:6" x14ac:dyDescent="0.55000000000000004">
      <c r="A449" s="381"/>
      <c r="B449" s="382">
        <v>3</v>
      </c>
      <c r="C449" s="241">
        <v>125.5</v>
      </c>
      <c r="D449" s="127">
        <v>113.18300000000001</v>
      </c>
      <c r="E449" s="195">
        <v>112.782</v>
      </c>
      <c r="F449" s="243">
        <v>111.1</v>
      </c>
    </row>
    <row r="450" spans="1:6" x14ac:dyDescent="0.55000000000000004">
      <c r="A450" s="381"/>
      <c r="B450" s="382">
        <v>4</v>
      </c>
      <c r="C450" s="241">
        <v>102.5</v>
      </c>
      <c r="D450" s="127">
        <v>110.66800000000001</v>
      </c>
      <c r="E450" s="195">
        <v>110.036</v>
      </c>
      <c r="F450" s="243">
        <v>111.5</v>
      </c>
    </row>
    <row r="451" spans="1:6" x14ac:dyDescent="0.55000000000000004">
      <c r="A451" s="381"/>
      <c r="B451" s="382">
        <v>5</v>
      </c>
      <c r="C451" s="241">
        <v>94.4</v>
      </c>
      <c r="D451" s="127">
        <v>111.20699999999999</v>
      </c>
      <c r="E451" s="195">
        <v>111.37</v>
      </c>
      <c r="F451" s="243">
        <v>110.8</v>
      </c>
    </row>
    <row r="452" spans="1:6" x14ac:dyDescent="0.55000000000000004">
      <c r="A452" s="381"/>
      <c r="B452" s="382">
        <v>6</v>
      </c>
      <c r="C452" s="241">
        <v>120.2</v>
      </c>
      <c r="D452" s="127">
        <v>114.045</v>
      </c>
      <c r="E452" s="195">
        <v>112.584</v>
      </c>
      <c r="F452" s="243">
        <v>111.8</v>
      </c>
    </row>
    <row r="453" spans="1:6" x14ac:dyDescent="0.55000000000000004">
      <c r="A453" s="381"/>
      <c r="B453" s="382">
        <v>7</v>
      </c>
      <c r="C453" s="241">
        <v>125.5</v>
      </c>
      <c r="D453" s="127">
        <v>112.962</v>
      </c>
      <c r="E453" s="195">
        <v>111.36499999999999</v>
      </c>
      <c r="F453" s="243">
        <v>111.6</v>
      </c>
    </row>
    <row r="454" spans="1:6" x14ac:dyDescent="0.55000000000000004">
      <c r="A454" s="381"/>
      <c r="B454" s="382">
        <v>8</v>
      </c>
      <c r="C454" s="241">
        <v>89.4</v>
      </c>
      <c r="D454" s="127">
        <v>112.08499999999999</v>
      </c>
      <c r="E454" s="195">
        <v>111.282</v>
      </c>
      <c r="F454" s="243">
        <v>111.8</v>
      </c>
    </row>
    <row r="455" spans="1:6" x14ac:dyDescent="0.55000000000000004">
      <c r="A455" s="381"/>
      <c r="B455" s="382">
        <v>9</v>
      </c>
      <c r="C455" s="241">
        <v>123.2</v>
      </c>
      <c r="D455" s="127">
        <v>115.035</v>
      </c>
      <c r="E455" s="195">
        <v>115.063</v>
      </c>
      <c r="F455" s="243">
        <v>113.9</v>
      </c>
    </row>
    <row r="456" spans="1:6" x14ac:dyDescent="0.55000000000000004">
      <c r="A456" s="381"/>
      <c r="B456" s="382">
        <v>10</v>
      </c>
      <c r="C456" s="241">
        <v>121.8</v>
      </c>
      <c r="D456" s="127">
        <v>115.30500000000001</v>
      </c>
      <c r="E456" s="195">
        <v>114.785</v>
      </c>
      <c r="F456" s="243">
        <v>118.1</v>
      </c>
    </row>
    <row r="457" spans="1:6" x14ac:dyDescent="0.55000000000000004">
      <c r="A457" s="381"/>
      <c r="B457" s="382">
        <v>11</v>
      </c>
      <c r="C457" s="241">
        <v>117.6</v>
      </c>
      <c r="D457" s="127">
        <v>113.1</v>
      </c>
      <c r="E457" s="195">
        <v>112.309</v>
      </c>
      <c r="F457" s="243">
        <v>117.3</v>
      </c>
    </row>
    <row r="458" spans="1:6" x14ac:dyDescent="0.55000000000000004">
      <c r="A458" s="381"/>
      <c r="B458" s="382">
        <v>12</v>
      </c>
      <c r="C458" s="241">
        <v>112.5</v>
      </c>
      <c r="D458" s="127">
        <v>113.652</v>
      </c>
      <c r="E458" s="195">
        <v>112.139</v>
      </c>
      <c r="F458" s="243">
        <v>113</v>
      </c>
    </row>
    <row r="459" spans="1:6" x14ac:dyDescent="0.55000000000000004">
      <c r="A459" s="381">
        <v>2016</v>
      </c>
      <c r="B459" s="382">
        <v>1</v>
      </c>
      <c r="C459" s="241">
        <v>110.8</v>
      </c>
      <c r="D459" s="127">
        <v>118.97799999999999</v>
      </c>
      <c r="E459" s="195">
        <v>119.928</v>
      </c>
      <c r="F459" s="243">
        <v>117.7</v>
      </c>
    </row>
    <row r="460" spans="1:6" x14ac:dyDescent="0.55000000000000004">
      <c r="A460" s="381"/>
      <c r="B460" s="382">
        <v>2</v>
      </c>
      <c r="C460" s="241">
        <v>113</v>
      </c>
      <c r="D460" s="127">
        <v>107.986</v>
      </c>
      <c r="E460" s="195">
        <v>107.636</v>
      </c>
      <c r="F460" s="243">
        <v>107.4</v>
      </c>
    </row>
    <row r="461" spans="1:6" x14ac:dyDescent="0.55000000000000004">
      <c r="A461" s="381"/>
      <c r="B461" s="382">
        <v>3</v>
      </c>
      <c r="C461" s="241">
        <v>132.6</v>
      </c>
      <c r="D461" s="127">
        <v>116.837</v>
      </c>
      <c r="E461" s="195">
        <v>115.13500000000001</v>
      </c>
      <c r="F461" s="243">
        <v>113.9</v>
      </c>
    </row>
    <row r="462" spans="1:6" x14ac:dyDescent="0.55000000000000004">
      <c r="A462" s="381"/>
      <c r="B462" s="382">
        <v>4</v>
      </c>
      <c r="C462" s="241">
        <v>97.1</v>
      </c>
      <c r="D462" s="127">
        <v>106.74299999999999</v>
      </c>
      <c r="E462" s="195">
        <v>106.255</v>
      </c>
      <c r="F462" s="243">
        <v>110.5</v>
      </c>
    </row>
    <row r="463" spans="1:6" x14ac:dyDescent="0.55000000000000004">
      <c r="A463" s="381"/>
      <c r="B463" s="382">
        <v>5</v>
      </c>
      <c r="C463" s="241">
        <v>99.9</v>
      </c>
      <c r="D463" s="127">
        <v>115.974</v>
      </c>
      <c r="E463" s="195">
        <v>116.616</v>
      </c>
      <c r="F463" s="243">
        <v>113.5</v>
      </c>
    </row>
    <row r="464" spans="1:6" x14ac:dyDescent="0.55000000000000004">
      <c r="A464" s="381"/>
      <c r="B464" s="382">
        <v>6</v>
      </c>
      <c r="C464" s="241">
        <v>123.5</v>
      </c>
      <c r="D464" s="127">
        <v>116.899</v>
      </c>
      <c r="E464" s="195">
        <v>114.998</v>
      </c>
      <c r="F464" s="243">
        <v>115.4</v>
      </c>
    </row>
    <row r="465" spans="1:6" x14ac:dyDescent="0.55000000000000004">
      <c r="A465" s="381"/>
      <c r="B465" s="382">
        <v>7</v>
      </c>
      <c r="C465" s="241">
        <v>124.1</v>
      </c>
      <c r="D465" s="127">
        <v>117.304</v>
      </c>
      <c r="E465" s="195">
        <v>116.779</v>
      </c>
      <c r="F465" s="243">
        <v>119.7</v>
      </c>
    </row>
    <row r="466" spans="1:6" x14ac:dyDescent="0.55000000000000004">
      <c r="A466" s="381"/>
      <c r="B466" s="382">
        <v>8</v>
      </c>
      <c r="C466" s="241">
        <v>100.7</v>
      </c>
      <c r="D466" s="127">
        <v>117.917</v>
      </c>
      <c r="E466" s="195">
        <v>118.574</v>
      </c>
      <c r="F466" s="243">
        <v>118.1</v>
      </c>
    </row>
    <row r="467" spans="1:6" x14ac:dyDescent="0.55000000000000004">
      <c r="A467" s="381"/>
      <c r="B467" s="382">
        <v>9</v>
      </c>
      <c r="C467" s="241">
        <v>129.4</v>
      </c>
      <c r="D467" s="127">
        <v>119.83199999999999</v>
      </c>
      <c r="E467" s="195">
        <v>118.989</v>
      </c>
      <c r="F467" s="243">
        <v>118.8</v>
      </c>
    </row>
    <row r="468" spans="1:6" x14ac:dyDescent="0.55000000000000004">
      <c r="A468" s="381"/>
      <c r="B468" s="382">
        <v>10</v>
      </c>
      <c r="C468" s="241">
        <v>121.2</v>
      </c>
      <c r="D468" s="127">
        <v>118.931</v>
      </c>
      <c r="E468" s="195">
        <v>119.324</v>
      </c>
      <c r="F468" s="243">
        <v>121.2</v>
      </c>
    </row>
    <row r="469" spans="1:6" x14ac:dyDescent="0.55000000000000004">
      <c r="A469" s="381"/>
      <c r="B469" s="382">
        <v>11</v>
      </c>
      <c r="C469" s="241">
        <v>130.80000000000001</v>
      </c>
      <c r="D469" s="127">
        <v>123.614</v>
      </c>
      <c r="E469" s="195">
        <v>121.64400000000001</v>
      </c>
      <c r="F469" s="243">
        <v>124.7</v>
      </c>
    </row>
    <row r="470" spans="1:6" x14ac:dyDescent="0.55000000000000004">
      <c r="A470" s="381"/>
      <c r="B470" s="382">
        <v>12</v>
      </c>
      <c r="C470" s="241">
        <v>119.2</v>
      </c>
      <c r="D470" s="127">
        <v>121.029</v>
      </c>
      <c r="E470" s="195">
        <v>120.348</v>
      </c>
      <c r="F470" s="243">
        <v>123.2</v>
      </c>
    </row>
    <row r="471" spans="1:6" x14ac:dyDescent="0.55000000000000004">
      <c r="A471" s="381">
        <v>2017</v>
      </c>
      <c r="B471" s="382">
        <v>1</v>
      </c>
      <c r="C471" s="241">
        <v>113.9</v>
      </c>
      <c r="D471" s="127">
        <v>121.485</v>
      </c>
      <c r="E471" s="195">
        <v>121.73099999999999</v>
      </c>
      <c r="F471" s="243">
        <v>116.5</v>
      </c>
    </row>
    <row r="472" spans="1:6" x14ac:dyDescent="0.55000000000000004">
      <c r="A472" s="381"/>
      <c r="B472" s="382">
        <v>2</v>
      </c>
      <c r="C472" s="241">
        <v>125.5</v>
      </c>
      <c r="D472" s="127">
        <v>121.376</v>
      </c>
      <c r="E472" s="195">
        <v>120.398</v>
      </c>
      <c r="F472" s="243">
        <v>120</v>
      </c>
    </row>
    <row r="473" spans="1:6" x14ac:dyDescent="0.55000000000000004">
      <c r="A473" s="381"/>
      <c r="B473" s="382">
        <v>3</v>
      </c>
      <c r="C473" s="241">
        <v>139.1</v>
      </c>
      <c r="D473" s="127">
        <v>121.602</v>
      </c>
      <c r="E473" s="195">
        <v>119.12</v>
      </c>
      <c r="F473" s="243">
        <v>119.6</v>
      </c>
    </row>
    <row r="474" spans="1:6" x14ac:dyDescent="0.55000000000000004">
      <c r="A474" s="381"/>
      <c r="B474" s="382">
        <v>4</v>
      </c>
      <c r="C474" s="241">
        <v>113.1</v>
      </c>
      <c r="D474" s="127">
        <v>126.279</v>
      </c>
      <c r="E474" s="195">
        <v>127.956</v>
      </c>
      <c r="F474" s="243">
        <v>133.5</v>
      </c>
    </row>
    <row r="475" spans="1:6" x14ac:dyDescent="0.55000000000000004">
      <c r="A475" s="381"/>
      <c r="B475" s="382">
        <v>5</v>
      </c>
      <c r="C475" s="241">
        <v>104.5</v>
      </c>
      <c r="D475" s="127">
        <v>118.232</v>
      </c>
      <c r="E475" s="195">
        <v>119.63500000000001</v>
      </c>
      <c r="F475" s="243">
        <v>115</v>
      </c>
    </row>
    <row r="476" spans="1:6" x14ac:dyDescent="0.55000000000000004">
      <c r="A476" s="381"/>
      <c r="B476" s="382">
        <v>6</v>
      </c>
      <c r="C476" s="241">
        <v>130.30000000000001</v>
      </c>
      <c r="D476" s="127">
        <v>122.586</v>
      </c>
      <c r="E476" s="195">
        <v>119.848</v>
      </c>
      <c r="F476" s="243">
        <v>121.9</v>
      </c>
    </row>
    <row r="477" spans="1:6" x14ac:dyDescent="0.55000000000000004">
      <c r="A477" s="381"/>
      <c r="B477" s="382">
        <v>7</v>
      </c>
      <c r="C477" s="241">
        <v>125</v>
      </c>
      <c r="D477" s="127">
        <v>118.895</v>
      </c>
      <c r="E477" s="195">
        <v>118.441</v>
      </c>
      <c r="F477" s="243">
        <v>120.6</v>
      </c>
    </row>
    <row r="478" spans="1:6" x14ac:dyDescent="0.55000000000000004">
      <c r="A478" s="381"/>
      <c r="B478" s="382">
        <v>8</v>
      </c>
      <c r="C478" s="241">
        <v>105.3</v>
      </c>
      <c r="D478" s="127">
        <v>122.407</v>
      </c>
      <c r="E478" s="195">
        <v>123.40900000000001</v>
      </c>
      <c r="F478" s="243">
        <v>123.3</v>
      </c>
    </row>
    <row r="479" spans="1:6" x14ac:dyDescent="0.55000000000000004">
      <c r="A479" s="381"/>
      <c r="B479" s="382">
        <v>9</v>
      </c>
      <c r="C479" s="241">
        <v>130.5</v>
      </c>
      <c r="D479" s="127">
        <v>124.068</v>
      </c>
      <c r="E479" s="195">
        <v>124.387</v>
      </c>
      <c r="F479" s="243">
        <v>123.6</v>
      </c>
    </row>
    <row r="480" spans="1:6" x14ac:dyDescent="0.55000000000000004">
      <c r="A480" s="381"/>
      <c r="B480" s="382">
        <v>10</v>
      </c>
      <c r="C480" s="241">
        <v>127.7</v>
      </c>
      <c r="D480" s="127">
        <v>123.458</v>
      </c>
      <c r="E480" s="195">
        <v>122.575</v>
      </c>
      <c r="F480" s="243">
        <v>122.7</v>
      </c>
    </row>
    <row r="481" spans="1:6" x14ac:dyDescent="0.55000000000000004">
      <c r="A481" s="381"/>
      <c r="B481" s="382">
        <v>11</v>
      </c>
      <c r="C481" s="241">
        <v>130.1</v>
      </c>
      <c r="D481" s="127">
        <v>121.97499999999999</v>
      </c>
      <c r="E481" s="195">
        <v>119.937</v>
      </c>
      <c r="F481" s="243">
        <v>123.8</v>
      </c>
    </row>
    <row r="482" spans="1:6" x14ac:dyDescent="0.55000000000000004">
      <c r="A482" s="381"/>
      <c r="B482" s="382">
        <v>12</v>
      </c>
      <c r="C482" s="241">
        <v>121.4</v>
      </c>
      <c r="D482" s="127">
        <v>125.946</v>
      </c>
      <c r="E482" s="195">
        <v>126.26900000000001</v>
      </c>
      <c r="F482" s="243">
        <v>128.30000000000001</v>
      </c>
    </row>
    <row r="483" spans="1:6" x14ac:dyDescent="0.55000000000000004">
      <c r="A483" s="381">
        <v>2018</v>
      </c>
      <c r="B483" s="382">
        <v>1</v>
      </c>
      <c r="C483" s="241">
        <v>110.7</v>
      </c>
      <c r="D483" s="127">
        <v>115.904</v>
      </c>
      <c r="E483" s="195">
        <v>115.658</v>
      </c>
      <c r="F483" s="243">
        <v>113.8</v>
      </c>
    </row>
    <row r="484" spans="1:6" x14ac:dyDescent="0.55000000000000004">
      <c r="A484" s="381"/>
      <c r="B484" s="382">
        <v>2</v>
      </c>
      <c r="C484" s="241">
        <v>130.6</v>
      </c>
      <c r="D484" s="127">
        <v>126.404</v>
      </c>
      <c r="E484" s="195">
        <v>125.27500000000001</v>
      </c>
      <c r="F484" s="243">
        <v>125.4</v>
      </c>
    </row>
    <row r="485" spans="1:6" x14ac:dyDescent="0.55000000000000004">
      <c r="A485" s="381"/>
      <c r="B485" s="382">
        <v>3</v>
      </c>
      <c r="C485" s="241">
        <v>142.69999999999999</v>
      </c>
      <c r="D485" s="127">
        <v>127.70099999999999</v>
      </c>
      <c r="E485" s="195">
        <v>125.426</v>
      </c>
      <c r="F485" s="243">
        <v>127.2</v>
      </c>
    </row>
    <row r="486" spans="1:6" x14ac:dyDescent="0.55000000000000004">
      <c r="A486" s="381"/>
      <c r="B486" s="382">
        <v>4</v>
      </c>
      <c r="C486" s="241">
        <v>118.1</v>
      </c>
      <c r="D486" s="127">
        <v>127.98</v>
      </c>
      <c r="E486" s="195">
        <v>129.18</v>
      </c>
      <c r="F486" s="243">
        <v>126.7</v>
      </c>
    </row>
    <row r="487" spans="1:6" x14ac:dyDescent="0.55000000000000004">
      <c r="A487" s="381"/>
      <c r="B487" s="382">
        <v>5</v>
      </c>
      <c r="C487" s="241">
        <v>108.1</v>
      </c>
      <c r="D487" s="127">
        <v>122.5</v>
      </c>
      <c r="E487" s="195">
        <v>124.211</v>
      </c>
      <c r="F487" s="243">
        <v>126.8</v>
      </c>
    </row>
    <row r="488" spans="1:6" x14ac:dyDescent="0.55000000000000004">
      <c r="A488" s="381"/>
      <c r="B488" s="382">
        <v>6</v>
      </c>
      <c r="C488" s="241">
        <v>123.9</v>
      </c>
      <c r="D488" s="127">
        <v>119.09399999999999</v>
      </c>
      <c r="E488" s="195">
        <v>117.747</v>
      </c>
      <c r="F488" s="243">
        <v>121.7</v>
      </c>
    </row>
    <row r="489" spans="1:6" x14ac:dyDescent="0.55000000000000004">
      <c r="A489" s="381"/>
      <c r="B489" s="382">
        <v>7</v>
      </c>
      <c r="C489" s="241">
        <v>119.6</v>
      </c>
      <c r="D489" s="127">
        <v>111.129</v>
      </c>
      <c r="E489" s="195">
        <v>110.01300000000001</v>
      </c>
      <c r="F489" s="243">
        <v>112.5</v>
      </c>
    </row>
    <row r="490" spans="1:6" x14ac:dyDescent="0.55000000000000004">
      <c r="A490" s="381"/>
      <c r="B490" s="382">
        <v>8</v>
      </c>
      <c r="C490" s="241">
        <v>104.7</v>
      </c>
      <c r="D490" s="127">
        <v>119.895</v>
      </c>
      <c r="E490" s="195">
        <v>121.06100000000001</v>
      </c>
      <c r="F490" s="243">
        <v>121.4</v>
      </c>
    </row>
    <row r="491" spans="1:6" x14ac:dyDescent="0.55000000000000004">
      <c r="A491" s="381"/>
      <c r="B491" s="382">
        <v>9</v>
      </c>
      <c r="C491" s="241">
        <v>120.3</v>
      </c>
      <c r="D491" s="127">
        <v>118.43899999999999</v>
      </c>
      <c r="E491" s="195">
        <v>119.48699999999999</v>
      </c>
      <c r="F491" s="243">
        <v>117.9</v>
      </c>
    </row>
    <row r="492" spans="1:6" x14ac:dyDescent="0.55000000000000004">
      <c r="A492" s="381"/>
      <c r="B492" s="382">
        <v>10</v>
      </c>
      <c r="C492" s="241">
        <v>133.9</v>
      </c>
      <c r="D492" s="127">
        <v>126.696</v>
      </c>
      <c r="E492" s="195">
        <v>125.2</v>
      </c>
      <c r="F492" s="243">
        <v>123</v>
      </c>
    </row>
    <row r="493" spans="1:6" x14ac:dyDescent="0.55000000000000004">
      <c r="A493" s="381"/>
      <c r="B493" s="382">
        <v>11</v>
      </c>
      <c r="C493" s="241">
        <v>134.4</v>
      </c>
      <c r="D493" s="127">
        <v>124.794</v>
      </c>
      <c r="E493" s="195">
        <v>122.18300000000001</v>
      </c>
      <c r="F493" s="243">
        <v>124</v>
      </c>
    </row>
    <row r="494" spans="1:6" x14ac:dyDescent="0.55000000000000004">
      <c r="A494" s="381"/>
      <c r="B494" s="382">
        <v>12</v>
      </c>
      <c r="C494" s="241">
        <v>119.6</v>
      </c>
      <c r="D494" s="127">
        <v>124.854</v>
      </c>
      <c r="E494" s="195">
        <v>125.41</v>
      </c>
      <c r="F494" s="243">
        <v>125.4</v>
      </c>
    </row>
    <row r="495" spans="1:6" x14ac:dyDescent="0.55000000000000004">
      <c r="A495" s="381">
        <v>2019</v>
      </c>
      <c r="B495" s="382">
        <v>1</v>
      </c>
      <c r="C495" s="241">
        <v>117.8</v>
      </c>
      <c r="D495" s="127">
        <v>123.49299999999999</v>
      </c>
      <c r="E495" s="195">
        <v>123.006</v>
      </c>
      <c r="F495" s="243">
        <v>122</v>
      </c>
    </row>
    <row r="496" spans="1:6" x14ac:dyDescent="0.55000000000000004">
      <c r="A496" s="381"/>
      <c r="B496" s="382">
        <v>2</v>
      </c>
      <c r="C496" s="241">
        <v>131.9</v>
      </c>
      <c r="D496" s="127">
        <v>127.84699999999999</v>
      </c>
      <c r="E496" s="195">
        <v>126.646</v>
      </c>
      <c r="F496" s="243">
        <v>127.1</v>
      </c>
    </row>
    <row r="497" spans="1:6" x14ac:dyDescent="0.55000000000000004">
      <c r="A497" s="381"/>
      <c r="B497" s="382">
        <v>3</v>
      </c>
      <c r="C497" s="241">
        <v>136.6</v>
      </c>
      <c r="D497" s="127">
        <v>124.517</v>
      </c>
      <c r="E497" s="195">
        <v>123.71899999999999</v>
      </c>
      <c r="F497" s="243">
        <v>126.7</v>
      </c>
    </row>
    <row r="498" spans="1:6" x14ac:dyDescent="0.55000000000000004">
      <c r="A498" s="381"/>
      <c r="B498" s="382">
        <v>4</v>
      </c>
      <c r="C498" s="241">
        <v>123.6</v>
      </c>
      <c r="D498" s="127">
        <v>130.69200000000001</v>
      </c>
      <c r="E498" s="195">
        <v>131.303</v>
      </c>
      <c r="F498" s="243">
        <v>127.7</v>
      </c>
    </row>
    <row r="499" spans="1:6" x14ac:dyDescent="0.55000000000000004">
      <c r="A499" s="381"/>
      <c r="B499" s="382">
        <v>5</v>
      </c>
      <c r="C499" s="241">
        <v>118.7</v>
      </c>
      <c r="D499" s="127">
        <v>131.852</v>
      </c>
      <c r="E499" s="195">
        <v>135.63999999999999</v>
      </c>
      <c r="F499" s="243">
        <v>142.80000000000001</v>
      </c>
    </row>
    <row r="500" spans="1:6" x14ac:dyDescent="0.55000000000000004">
      <c r="A500" s="381"/>
      <c r="B500" s="382">
        <v>6</v>
      </c>
      <c r="C500" s="241">
        <v>123</v>
      </c>
      <c r="D500" s="127">
        <v>122.65900000000001</v>
      </c>
      <c r="E500" s="195">
        <v>121.45699999999999</v>
      </c>
      <c r="F500" s="243">
        <v>125.5</v>
      </c>
    </row>
    <row r="501" spans="1:6" x14ac:dyDescent="0.55000000000000004">
      <c r="A501" s="381"/>
      <c r="B501" s="382">
        <v>7</v>
      </c>
      <c r="C501" s="241">
        <v>137.9</v>
      </c>
      <c r="D501" s="127">
        <v>125.762</v>
      </c>
      <c r="E501" s="195">
        <v>122.818</v>
      </c>
      <c r="F501" s="243">
        <v>125.4</v>
      </c>
    </row>
    <row r="502" spans="1:6" x14ac:dyDescent="0.55000000000000004">
      <c r="A502" s="381"/>
      <c r="B502" s="382">
        <v>8</v>
      </c>
      <c r="C502" s="241">
        <v>103.1</v>
      </c>
      <c r="D502" s="127">
        <v>121.01300000000001</v>
      </c>
      <c r="E502" s="195">
        <v>122.721</v>
      </c>
      <c r="F502" s="243">
        <v>122.5</v>
      </c>
    </row>
    <row r="503" spans="1:6" x14ac:dyDescent="0.55000000000000004">
      <c r="A503" s="381"/>
      <c r="B503" s="382">
        <v>9</v>
      </c>
      <c r="C503" s="241">
        <v>126.5</v>
      </c>
      <c r="D503" s="127">
        <v>121.879</v>
      </c>
      <c r="E503" s="195">
        <v>122.129</v>
      </c>
      <c r="F503" s="243">
        <v>118.7</v>
      </c>
    </row>
    <row r="504" spans="1:6" x14ac:dyDescent="0.55000000000000004">
      <c r="A504" s="381"/>
      <c r="B504" s="382">
        <v>10</v>
      </c>
      <c r="C504" s="241">
        <v>118.5</v>
      </c>
      <c r="D504" s="127">
        <v>111.81699999999999</v>
      </c>
      <c r="E504" s="195">
        <v>110.65300000000001</v>
      </c>
      <c r="F504" s="243">
        <v>108.4</v>
      </c>
    </row>
    <row r="505" spans="1:6" x14ac:dyDescent="0.55000000000000004">
      <c r="A505" s="381"/>
      <c r="B505" s="382">
        <v>11</v>
      </c>
      <c r="C505" s="241">
        <v>122.4</v>
      </c>
      <c r="D505" s="127">
        <v>115.05</v>
      </c>
      <c r="E505" s="195">
        <v>114.652</v>
      </c>
      <c r="F505" s="243">
        <v>115.4</v>
      </c>
    </row>
    <row r="506" spans="1:6" x14ac:dyDescent="0.55000000000000004">
      <c r="A506" s="381"/>
      <c r="B506" s="382">
        <v>12</v>
      </c>
      <c r="C506" s="241">
        <v>109.7</v>
      </c>
      <c r="D506" s="127">
        <v>112.791</v>
      </c>
      <c r="E506" s="195">
        <v>111.93</v>
      </c>
      <c r="F506" s="243">
        <v>110.4</v>
      </c>
    </row>
    <row r="507" spans="1:6" x14ac:dyDescent="0.55000000000000004">
      <c r="A507" s="381">
        <v>2020</v>
      </c>
      <c r="B507" s="382">
        <v>1</v>
      </c>
      <c r="C507" s="241">
        <v>115.6</v>
      </c>
      <c r="D507" s="127">
        <v>119.82</v>
      </c>
      <c r="E507" s="195">
        <v>119.46899999999999</v>
      </c>
      <c r="F507" s="243">
        <v>120.6</v>
      </c>
    </row>
    <row r="508" spans="1:6" x14ac:dyDescent="0.55000000000000004">
      <c r="A508" s="381"/>
      <c r="B508" s="382">
        <v>2</v>
      </c>
      <c r="C508" s="241">
        <v>116.4</v>
      </c>
      <c r="D508" s="127">
        <v>114.654</v>
      </c>
      <c r="E508" s="195">
        <v>114.527</v>
      </c>
      <c r="F508" s="243">
        <v>111.2</v>
      </c>
    </row>
    <row r="509" spans="1:6" x14ac:dyDescent="0.55000000000000004">
      <c r="A509" s="381"/>
      <c r="B509" s="382">
        <v>3</v>
      </c>
      <c r="C509" s="241">
        <v>123.6</v>
      </c>
      <c r="D509" s="127">
        <v>109.777</v>
      </c>
      <c r="E509" s="195">
        <v>109.6</v>
      </c>
      <c r="F509" s="243">
        <v>111.7</v>
      </c>
    </row>
    <row r="510" spans="1:6" x14ac:dyDescent="0.55000000000000004">
      <c r="A510" s="381"/>
      <c r="B510" s="382">
        <v>4</v>
      </c>
      <c r="C510" s="241">
        <v>61</v>
      </c>
      <c r="D510" s="127">
        <v>67.471999999999994</v>
      </c>
      <c r="E510" s="195">
        <v>64.266999999999996</v>
      </c>
      <c r="F510" s="243">
        <v>63.2</v>
      </c>
    </row>
    <row r="511" spans="1:6" x14ac:dyDescent="0.55000000000000004">
      <c r="A511" s="381"/>
      <c r="B511" s="382">
        <v>5</v>
      </c>
      <c r="C511" s="241">
        <v>40.6</v>
      </c>
      <c r="D511" s="127">
        <v>60.201999999999998</v>
      </c>
      <c r="E511" s="195">
        <v>49.747999999999998</v>
      </c>
      <c r="F511" s="243">
        <v>53.9</v>
      </c>
    </row>
    <row r="512" spans="1:6" x14ac:dyDescent="0.55000000000000004">
      <c r="A512" s="381"/>
      <c r="B512" s="382">
        <v>6</v>
      </c>
      <c r="C512" s="241">
        <v>69</v>
      </c>
      <c r="D512" s="127">
        <v>63.241</v>
      </c>
      <c r="E512" s="195">
        <v>64.304000000000002</v>
      </c>
      <c r="F512" s="243">
        <v>65.900000000000006</v>
      </c>
    </row>
    <row r="513" spans="1:6" x14ac:dyDescent="0.55000000000000004">
      <c r="A513" s="381"/>
      <c r="B513" s="382">
        <v>7</v>
      </c>
      <c r="C513" s="241">
        <v>102.9</v>
      </c>
      <c r="D513" s="127">
        <v>88.908000000000001</v>
      </c>
      <c r="E513" s="195">
        <v>89.778000000000006</v>
      </c>
      <c r="F513" s="243">
        <v>93.3</v>
      </c>
    </row>
    <row r="514" spans="1:6" x14ac:dyDescent="0.55000000000000004">
      <c r="A514" s="381"/>
      <c r="B514" s="382">
        <v>8</v>
      </c>
      <c r="C514" s="241">
        <v>83.5</v>
      </c>
      <c r="D514" s="127">
        <v>105.254</v>
      </c>
      <c r="E514" s="195">
        <v>103.74</v>
      </c>
      <c r="F514" s="243">
        <v>101.8</v>
      </c>
    </row>
    <row r="515" spans="1:6" x14ac:dyDescent="0.55000000000000004">
      <c r="A515" s="381"/>
      <c r="B515" s="382">
        <v>9</v>
      </c>
      <c r="C515" s="241">
        <v>125.1</v>
      </c>
      <c r="D515" s="127">
        <v>118.66</v>
      </c>
      <c r="E515" s="195">
        <v>118.21</v>
      </c>
      <c r="F515" s="243">
        <v>112.4</v>
      </c>
    </row>
    <row r="516" spans="1:6" x14ac:dyDescent="0.55000000000000004">
      <c r="A516" s="381"/>
      <c r="B516" s="382">
        <v>10</v>
      </c>
      <c r="C516" s="241">
        <v>128.30000000000001</v>
      </c>
      <c r="D516" s="127">
        <v>122.729</v>
      </c>
      <c r="E516" s="195">
        <v>121.77200000000001</v>
      </c>
      <c r="F516" s="243">
        <v>120.8</v>
      </c>
    </row>
    <row r="517" spans="1:6" x14ac:dyDescent="0.55000000000000004">
      <c r="A517" s="381"/>
      <c r="B517" s="382">
        <v>11</v>
      </c>
      <c r="C517" s="241">
        <v>120.3</v>
      </c>
      <c r="D517" s="127">
        <v>113.84699999999999</v>
      </c>
      <c r="E517" s="195">
        <v>113.384</v>
      </c>
      <c r="F517" s="243">
        <v>111.9</v>
      </c>
    </row>
    <row r="518" spans="1:6" x14ac:dyDescent="0.55000000000000004">
      <c r="A518" s="381"/>
      <c r="B518" s="382">
        <v>12</v>
      </c>
      <c r="C518" s="241">
        <v>113.7</v>
      </c>
      <c r="D518" s="127">
        <v>113.596</v>
      </c>
      <c r="E518" s="195">
        <v>112.25</v>
      </c>
      <c r="F518" s="243">
        <v>109.9</v>
      </c>
    </row>
    <row r="519" spans="1:6" x14ac:dyDescent="0.55000000000000004">
      <c r="A519" s="381">
        <v>2021</v>
      </c>
      <c r="B519" s="382">
        <v>1</v>
      </c>
      <c r="C519" s="241">
        <v>101.3</v>
      </c>
      <c r="D519" s="127">
        <v>111.714</v>
      </c>
      <c r="E519" s="195">
        <v>111.61799999999999</v>
      </c>
      <c r="F519" s="243">
        <v>113.7</v>
      </c>
    </row>
    <row r="520" spans="1:6" x14ac:dyDescent="0.55000000000000004">
      <c r="A520" s="381"/>
      <c r="B520" s="382">
        <v>2</v>
      </c>
      <c r="C520" s="241">
        <v>103.1</v>
      </c>
      <c r="D520" s="127">
        <v>99.47</v>
      </c>
      <c r="E520" s="195">
        <v>99.173000000000002</v>
      </c>
      <c r="F520" s="243">
        <v>99.8</v>
      </c>
    </row>
    <row r="521" spans="1:6" x14ac:dyDescent="0.55000000000000004">
      <c r="A521" s="381"/>
      <c r="B521" s="382">
        <v>3</v>
      </c>
      <c r="C521" s="241">
        <v>128.19999999999999</v>
      </c>
      <c r="D521" s="127">
        <v>111.557</v>
      </c>
      <c r="E521" s="195">
        <v>110.729</v>
      </c>
      <c r="F521" s="243">
        <v>113.1</v>
      </c>
    </row>
    <row r="522" spans="1:6" x14ac:dyDescent="0.55000000000000004">
      <c r="A522" s="381"/>
      <c r="B522" s="382">
        <v>4</v>
      </c>
      <c r="C522" s="241">
        <v>106.2</v>
      </c>
      <c r="D522" s="127">
        <v>110.782</v>
      </c>
      <c r="E522" s="195">
        <v>110.08199999999999</v>
      </c>
      <c r="F522" s="243">
        <v>111</v>
      </c>
    </row>
    <row r="523" spans="1:6" x14ac:dyDescent="0.55000000000000004">
      <c r="A523" s="381"/>
      <c r="B523" s="382">
        <v>5</v>
      </c>
      <c r="C523" s="241">
        <v>74.900000000000006</v>
      </c>
      <c r="D523" s="127">
        <v>96.042000000000002</v>
      </c>
      <c r="E523" s="195">
        <v>93.131</v>
      </c>
      <c r="F523" s="243">
        <v>101.9</v>
      </c>
    </row>
    <row r="524" spans="1:6" x14ac:dyDescent="0.55000000000000004">
      <c r="A524" s="381"/>
      <c r="B524" s="382">
        <v>6</v>
      </c>
      <c r="C524" s="241">
        <v>112</v>
      </c>
      <c r="D524" s="127">
        <v>106.256</v>
      </c>
      <c r="E524" s="195">
        <v>104.44</v>
      </c>
      <c r="F524" s="243">
        <v>107.4</v>
      </c>
    </row>
    <row r="525" spans="1:6" x14ac:dyDescent="0.55000000000000004">
      <c r="A525" s="381"/>
      <c r="B525" s="382">
        <v>7</v>
      </c>
      <c r="C525" s="241">
        <v>109</v>
      </c>
      <c r="D525" s="127">
        <v>97.57</v>
      </c>
      <c r="E525" s="195">
        <v>97.605000000000004</v>
      </c>
      <c r="F525" s="243">
        <v>101.7</v>
      </c>
    </row>
    <row r="526" spans="1:6" x14ac:dyDescent="0.55000000000000004">
      <c r="A526" s="381"/>
      <c r="B526" s="382">
        <v>8</v>
      </c>
      <c r="C526" s="241">
        <v>71.2</v>
      </c>
      <c r="D526" s="127">
        <v>90.668000000000006</v>
      </c>
      <c r="E526" s="195">
        <v>86.105000000000004</v>
      </c>
      <c r="F526" s="243">
        <v>83.4</v>
      </c>
    </row>
    <row r="527" spans="1:6" x14ac:dyDescent="0.55000000000000004">
      <c r="A527" s="381"/>
      <c r="B527" s="382">
        <v>9</v>
      </c>
      <c r="C527" s="241">
        <v>60.1</v>
      </c>
      <c r="D527" s="127">
        <v>53.47</v>
      </c>
      <c r="E527" s="195">
        <v>56.570999999999998</v>
      </c>
      <c r="F527" s="243">
        <v>53.5</v>
      </c>
    </row>
    <row r="528" spans="1:6" x14ac:dyDescent="0.55000000000000004">
      <c r="A528" s="381"/>
      <c r="B528" s="382">
        <v>10</v>
      </c>
      <c r="C528" s="241">
        <v>72.599999999999994</v>
      </c>
      <c r="D528" s="127">
        <v>70.418000000000006</v>
      </c>
      <c r="E528" s="195">
        <v>71.3</v>
      </c>
      <c r="F528" s="243">
        <v>70.400000000000006</v>
      </c>
    </row>
    <row r="529" spans="1:6" x14ac:dyDescent="0.55000000000000004">
      <c r="A529" s="381"/>
      <c r="B529" s="382">
        <v>11</v>
      </c>
      <c r="C529" s="241">
        <v>113.9</v>
      </c>
      <c r="D529" s="127">
        <v>104.395</v>
      </c>
      <c r="E529" s="195">
        <v>104.238</v>
      </c>
      <c r="F529" s="243">
        <v>101.2</v>
      </c>
    </row>
    <row r="530" spans="1:6" x14ac:dyDescent="0.55000000000000004">
      <c r="A530" s="381"/>
      <c r="B530" s="382">
        <v>12</v>
      </c>
      <c r="C530" s="241">
        <v>105.9</v>
      </c>
      <c r="D530" s="127">
        <v>103.886</v>
      </c>
      <c r="E530" s="195">
        <v>103.035</v>
      </c>
      <c r="F530" s="243">
        <v>101.7</v>
      </c>
    </row>
    <row r="531" spans="1:6" x14ac:dyDescent="0.55000000000000004">
      <c r="A531" s="381">
        <v>2022</v>
      </c>
      <c r="B531" s="382">
        <v>1</v>
      </c>
      <c r="C531" s="241">
        <v>81</v>
      </c>
      <c r="D531" s="127">
        <v>92.841999999999999</v>
      </c>
      <c r="E531" s="195">
        <v>90.506</v>
      </c>
      <c r="F531" s="243">
        <v>91.3</v>
      </c>
    </row>
    <row r="532" spans="1:6" x14ac:dyDescent="0.55000000000000004">
      <c r="A532" s="381"/>
      <c r="B532" s="382">
        <v>2</v>
      </c>
      <c r="C532" s="241">
        <v>99.4</v>
      </c>
      <c r="D532" s="127">
        <v>95.370999999999995</v>
      </c>
      <c r="E532" s="195">
        <v>95.361000000000004</v>
      </c>
      <c r="F532" s="243">
        <v>96.5</v>
      </c>
    </row>
    <row r="533" spans="1:6" x14ac:dyDescent="0.55000000000000004">
      <c r="A533" s="381"/>
      <c r="B533" s="382">
        <v>3</v>
      </c>
      <c r="C533" s="241">
        <v>103.7</v>
      </c>
      <c r="D533" s="127">
        <v>87.789000000000001</v>
      </c>
      <c r="E533" s="195">
        <v>89.486999999999995</v>
      </c>
      <c r="F533" s="243">
        <v>92.2</v>
      </c>
    </row>
    <row r="534" spans="1:6" x14ac:dyDescent="0.55000000000000004">
      <c r="A534" s="381"/>
      <c r="B534" s="382">
        <v>4</v>
      </c>
      <c r="C534" s="241">
        <v>84.1</v>
      </c>
      <c r="D534" s="127">
        <v>90.881</v>
      </c>
      <c r="E534" s="195">
        <v>89.846999999999994</v>
      </c>
      <c r="F534" s="243">
        <v>91.6</v>
      </c>
    </row>
    <row r="535" spans="1:6" x14ac:dyDescent="0.55000000000000004">
      <c r="A535" s="381"/>
      <c r="B535" s="382">
        <v>5</v>
      </c>
      <c r="C535" s="241">
        <v>62.1</v>
      </c>
      <c r="D535" s="127">
        <v>81.301000000000002</v>
      </c>
      <c r="E535" s="195">
        <v>75.308999999999997</v>
      </c>
      <c r="F535" s="243">
        <v>83.4</v>
      </c>
    </row>
    <row r="536" spans="1:6" x14ac:dyDescent="0.55000000000000004">
      <c r="A536" s="381"/>
      <c r="B536" s="382">
        <v>6</v>
      </c>
      <c r="C536" s="241">
        <v>98.5</v>
      </c>
      <c r="D536" s="127">
        <v>92.22</v>
      </c>
      <c r="E536" s="195">
        <v>91.283000000000001</v>
      </c>
      <c r="F536" s="243">
        <v>94.6</v>
      </c>
    </row>
    <row r="537" spans="1:6" x14ac:dyDescent="0.55000000000000004">
      <c r="A537" s="381"/>
      <c r="B537" s="382">
        <v>7</v>
      </c>
      <c r="C537" s="241">
        <v>103.7</v>
      </c>
      <c r="D537" s="127">
        <v>95.105000000000004</v>
      </c>
      <c r="E537" s="195">
        <v>95.707999999999998</v>
      </c>
      <c r="F537" s="243">
        <v>99.7</v>
      </c>
    </row>
    <row r="538" spans="1:6" x14ac:dyDescent="0.55000000000000004">
      <c r="A538" s="381"/>
      <c r="B538" s="382">
        <v>8</v>
      </c>
      <c r="C538" s="241">
        <v>86.3</v>
      </c>
      <c r="D538" s="127">
        <v>103.241</v>
      </c>
      <c r="E538" s="195">
        <v>101.93899999999999</v>
      </c>
      <c r="F538" s="243">
        <v>97.3</v>
      </c>
    </row>
    <row r="539" spans="1:6" x14ac:dyDescent="0.55000000000000004">
      <c r="A539" s="381"/>
      <c r="B539" s="382">
        <v>9</v>
      </c>
      <c r="C539" s="241">
        <v>110.7</v>
      </c>
      <c r="D539" s="127">
        <v>102.584</v>
      </c>
      <c r="E539" s="195">
        <v>102.736</v>
      </c>
      <c r="F539" s="243">
        <v>97.8</v>
      </c>
    </row>
    <row r="540" spans="1:6" x14ac:dyDescent="0.55000000000000004">
      <c r="A540" s="381"/>
      <c r="B540" s="382">
        <v>10</v>
      </c>
      <c r="C540" s="241">
        <v>99.3</v>
      </c>
      <c r="D540" s="127">
        <v>97.983000000000004</v>
      </c>
      <c r="E540" s="195">
        <v>98.507000000000005</v>
      </c>
      <c r="F540" s="243">
        <v>96</v>
      </c>
    </row>
    <row r="541" spans="1:6" x14ac:dyDescent="0.55000000000000004">
      <c r="A541" s="381"/>
      <c r="B541" s="382">
        <v>11</v>
      </c>
      <c r="C541" s="241">
        <v>112.6</v>
      </c>
      <c r="D541" s="127">
        <v>103.416</v>
      </c>
      <c r="E541" s="195">
        <v>103.27500000000001</v>
      </c>
      <c r="F541" s="243">
        <v>99.4</v>
      </c>
    </row>
    <row r="542" spans="1:6" x14ac:dyDescent="0.55000000000000004">
      <c r="A542" s="381"/>
      <c r="B542" s="382">
        <v>12</v>
      </c>
      <c r="C542" s="241">
        <v>100.3</v>
      </c>
      <c r="D542" s="127">
        <v>100.76900000000001</v>
      </c>
      <c r="E542" s="195">
        <v>100.21899999999999</v>
      </c>
      <c r="F542" s="243">
        <v>98.9</v>
      </c>
    </row>
    <row r="543" spans="1:6" x14ac:dyDescent="0.55000000000000004">
      <c r="A543" s="383">
        <v>2023</v>
      </c>
      <c r="B543" s="382">
        <v>1</v>
      </c>
      <c r="C543" s="241">
        <v>88.9</v>
      </c>
      <c r="D543" s="127">
        <v>98.897999999999996</v>
      </c>
      <c r="E543" s="195">
        <v>96.912000000000006</v>
      </c>
      <c r="F543" s="243">
        <v>102.4</v>
      </c>
    </row>
    <row r="544" spans="1:6" x14ac:dyDescent="0.55000000000000004">
      <c r="A544" s="383"/>
      <c r="B544" s="382">
        <v>2</v>
      </c>
      <c r="C544" s="241">
        <v>110.8</v>
      </c>
      <c r="D544" s="127">
        <v>106.614</v>
      </c>
      <c r="E544" s="195">
        <v>106.173</v>
      </c>
      <c r="F544" s="243">
        <v>109.6</v>
      </c>
    </row>
    <row r="545" spans="1:6" x14ac:dyDescent="0.55000000000000004">
      <c r="A545" s="383"/>
      <c r="B545" s="382">
        <v>3</v>
      </c>
      <c r="C545" s="241">
        <v>130.19999999999999</v>
      </c>
      <c r="D545" s="127">
        <v>112.947</v>
      </c>
      <c r="E545" s="195">
        <v>111.11499999999999</v>
      </c>
      <c r="F545" s="243">
        <v>113.5</v>
      </c>
    </row>
    <row r="546" spans="1:6" x14ac:dyDescent="0.55000000000000004">
      <c r="A546" s="383"/>
      <c r="B546" s="382">
        <v>4</v>
      </c>
      <c r="C546" s="241">
        <v>109.4</v>
      </c>
      <c r="D546" s="127">
        <v>120.126</v>
      </c>
      <c r="E546" s="195">
        <v>121.41500000000001</v>
      </c>
      <c r="F546" s="243">
        <v>116.4</v>
      </c>
    </row>
    <row r="547" spans="1:6" x14ac:dyDescent="0.55000000000000004">
      <c r="A547" s="383"/>
      <c r="B547" s="382">
        <v>5</v>
      </c>
      <c r="C547" s="241">
        <v>97.5</v>
      </c>
      <c r="D547" s="127">
        <v>113.375</v>
      </c>
      <c r="E547" s="195">
        <v>114.758</v>
      </c>
      <c r="F547" s="243">
        <v>117.4</v>
      </c>
    </row>
    <row r="548" spans="1:6" x14ac:dyDescent="0.55000000000000004">
      <c r="A548" s="383"/>
      <c r="B548" s="382">
        <v>6</v>
      </c>
      <c r="C548" s="241">
        <v>120.5</v>
      </c>
      <c r="D548" s="127">
        <v>113.509</v>
      </c>
      <c r="E548" s="195">
        <v>110.762</v>
      </c>
      <c r="F548" s="243">
        <v>114.6</v>
      </c>
    </row>
    <row r="549" spans="1:6" x14ac:dyDescent="0.55000000000000004">
      <c r="A549" s="383"/>
      <c r="B549" s="382">
        <v>7</v>
      </c>
      <c r="C549" s="241">
        <v>122.8</v>
      </c>
      <c r="D549" s="127">
        <v>114.547</v>
      </c>
      <c r="E549" s="195">
        <v>114.042</v>
      </c>
      <c r="F549" s="243">
        <v>117</v>
      </c>
    </row>
    <row r="550" spans="1:6" x14ac:dyDescent="0.55000000000000004">
      <c r="A550" s="383"/>
      <c r="B550" s="382">
        <v>8</v>
      </c>
      <c r="C550" s="241">
        <v>94.9</v>
      </c>
      <c r="D550" s="127">
        <v>112.73399999999999</v>
      </c>
      <c r="E550" s="195">
        <v>112.188</v>
      </c>
      <c r="F550" s="243">
        <v>109.9</v>
      </c>
    </row>
    <row r="551" spans="1:6" x14ac:dyDescent="0.55000000000000004">
      <c r="A551" s="383"/>
      <c r="B551" s="382">
        <v>9</v>
      </c>
      <c r="C551" s="241">
        <v>130.19999999999999</v>
      </c>
      <c r="D551" s="127">
        <v>124.465</v>
      </c>
      <c r="E551" s="195">
        <v>124.619</v>
      </c>
      <c r="F551" s="243">
        <v>119.5</v>
      </c>
    </row>
    <row r="552" spans="1:6" x14ac:dyDescent="0.55000000000000004">
      <c r="A552" s="383"/>
      <c r="B552" s="382">
        <v>10</v>
      </c>
      <c r="C552" s="241">
        <v>124.8</v>
      </c>
      <c r="D552" s="127">
        <v>121.21299999999999</v>
      </c>
      <c r="E552" s="195">
        <v>120.48699999999999</v>
      </c>
      <c r="F552" s="243">
        <v>116.5</v>
      </c>
    </row>
    <row r="553" spans="1:6" x14ac:dyDescent="0.55000000000000004">
      <c r="A553" s="383"/>
      <c r="B553" s="382">
        <v>11</v>
      </c>
      <c r="C553" s="241">
        <v>131.1</v>
      </c>
      <c r="D553" s="127">
        <v>121.51900000000001</v>
      </c>
      <c r="E553" s="195">
        <v>119.595</v>
      </c>
      <c r="F553" s="243">
        <v>119.7</v>
      </c>
    </row>
    <row r="554" spans="1:6" x14ac:dyDescent="0.55000000000000004">
      <c r="A554" s="383"/>
      <c r="B554" s="382">
        <v>12</v>
      </c>
      <c r="C554" s="241">
        <v>114.6</v>
      </c>
      <c r="D554" s="127">
        <v>118.027</v>
      </c>
      <c r="E554" s="195">
        <v>118.166</v>
      </c>
      <c r="F554" s="243">
        <v>120.9</v>
      </c>
    </row>
    <row r="555" spans="1:6" x14ac:dyDescent="0.55000000000000004">
      <c r="A555" s="383">
        <v>2024</v>
      </c>
      <c r="B555" s="382">
        <v>1</v>
      </c>
      <c r="C555" s="241">
        <v>93</v>
      </c>
      <c r="D555" s="127">
        <v>100.008</v>
      </c>
      <c r="E555" s="195">
        <v>98.703000000000003</v>
      </c>
      <c r="F555" s="243">
        <v>100.5</v>
      </c>
    </row>
    <row r="556" spans="1:6" x14ac:dyDescent="0.55000000000000004">
      <c r="A556" s="383"/>
      <c r="B556" s="382">
        <v>2</v>
      </c>
      <c r="C556" s="241">
        <v>102</v>
      </c>
      <c r="D556" s="127">
        <v>96.941999999999993</v>
      </c>
      <c r="E556" s="195">
        <v>96.647000000000006</v>
      </c>
      <c r="F556" s="243">
        <v>97.7</v>
      </c>
    </row>
    <row r="557" spans="1:6" x14ac:dyDescent="0.55000000000000004">
      <c r="A557" s="383"/>
      <c r="B557" s="382">
        <v>3</v>
      </c>
      <c r="C557" s="241">
        <v>110.6</v>
      </c>
      <c r="D557" s="127">
        <v>99.436000000000007</v>
      </c>
      <c r="E557" s="195">
        <v>100.40900000000001</v>
      </c>
      <c r="F557" s="243">
        <v>102.8</v>
      </c>
    </row>
    <row r="558" spans="1:6" x14ac:dyDescent="0.55000000000000004">
      <c r="A558" s="383"/>
      <c r="B558" s="382">
        <v>4</v>
      </c>
      <c r="C558" s="241">
        <v>100</v>
      </c>
      <c r="D558" s="127">
        <v>105.306</v>
      </c>
      <c r="E558" s="195">
        <v>105.024</v>
      </c>
      <c r="F558" s="243">
        <v>101.5</v>
      </c>
    </row>
    <row r="559" spans="1:6" x14ac:dyDescent="0.55000000000000004">
      <c r="A559" s="383"/>
      <c r="B559" s="382">
        <v>5</v>
      </c>
      <c r="C559" s="241">
        <v>100.4</v>
      </c>
      <c r="D559" s="127">
        <v>114.40600000000001</v>
      </c>
      <c r="E559" s="195">
        <v>115.95399999999999</v>
      </c>
      <c r="F559" s="243">
        <v>116.6</v>
      </c>
    </row>
    <row r="560" spans="1:6" x14ac:dyDescent="0.55000000000000004">
      <c r="A560" s="383"/>
      <c r="B560" s="382">
        <v>6</v>
      </c>
      <c r="C560" s="241">
        <v>106.1</v>
      </c>
      <c r="D560" s="127">
        <v>106.381</v>
      </c>
      <c r="E560" s="195">
        <v>105.068</v>
      </c>
      <c r="F560" s="243">
        <v>109.6</v>
      </c>
    </row>
    <row r="561" spans="1:6" x14ac:dyDescent="0.55000000000000004">
      <c r="A561" s="383"/>
      <c r="B561" s="382">
        <v>7</v>
      </c>
      <c r="C561" s="241">
        <v>123.8</v>
      </c>
      <c r="D561" s="127">
        <v>109.996</v>
      </c>
      <c r="E561" s="195">
        <v>108.655</v>
      </c>
      <c r="F561" s="243">
        <v>108.7</v>
      </c>
    </row>
    <row r="562" spans="1:6" x14ac:dyDescent="0.55000000000000004">
      <c r="A562" s="383"/>
      <c r="B562" s="382">
        <v>8</v>
      </c>
      <c r="C562" s="241">
        <v>80.5</v>
      </c>
      <c r="D562" s="127">
        <v>99.793999999999997</v>
      </c>
      <c r="E562" s="195">
        <v>96.936000000000007</v>
      </c>
      <c r="F562" s="243">
        <v>100.4</v>
      </c>
    </row>
    <row r="563" spans="1:6" x14ac:dyDescent="0.55000000000000004">
      <c r="A563" s="383"/>
      <c r="B563" s="382">
        <v>9</v>
      </c>
      <c r="C563" s="241">
        <v>115.9</v>
      </c>
      <c r="D563" s="127">
        <v>111.304</v>
      </c>
      <c r="E563" s="195">
        <v>111.774</v>
      </c>
      <c r="F563" s="243">
        <v>107.4</v>
      </c>
    </row>
    <row r="564" spans="1:6" x14ac:dyDescent="0.55000000000000004">
      <c r="A564" s="383"/>
      <c r="B564" s="382">
        <v>10</v>
      </c>
      <c r="C564" s="241">
        <v>125.6</v>
      </c>
      <c r="D564" s="127">
        <v>118.76900000000001</v>
      </c>
      <c r="E564" s="195">
        <v>117.39700000000001</v>
      </c>
      <c r="F564" s="243">
        <v>112.2</v>
      </c>
    </row>
    <row r="565" spans="1:6" x14ac:dyDescent="0.55000000000000004">
      <c r="A565" s="383"/>
      <c r="B565" s="382">
        <v>11</v>
      </c>
      <c r="C565" s="241">
        <v>115.4</v>
      </c>
      <c r="D565" s="127">
        <v>107.758</v>
      </c>
      <c r="E565" s="195">
        <v>107.771</v>
      </c>
      <c r="F565" s="243">
        <v>108.3</v>
      </c>
    </row>
    <row r="566" spans="1:6" x14ac:dyDescent="0.55000000000000004">
      <c r="A566" s="383"/>
      <c r="B566" s="382">
        <v>12</v>
      </c>
      <c r="C566" s="241">
        <v>105</v>
      </c>
      <c r="D566" s="127">
        <v>107.223</v>
      </c>
      <c r="E566" s="195">
        <v>106.465</v>
      </c>
      <c r="F566" s="243">
        <v>107.3</v>
      </c>
    </row>
    <row r="567" spans="1:6" x14ac:dyDescent="0.55000000000000004">
      <c r="A567" s="383">
        <v>2025</v>
      </c>
      <c r="B567" s="389">
        <v>1</v>
      </c>
      <c r="C567" s="241">
        <v>106</v>
      </c>
      <c r="D567" s="127">
        <v>111.39</v>
      </c>
      <c r="E567" s="195">
        <v>110.605</v>
      </c>
      <c r="F567" s="243">
        <v>114.6</v>
      </c>
    </row>
    <row r="568" spans="1:6" x14ac:dyDescent="0.55000000000000004">
      <c r="A568" s="383"/>
      <c r="B568" s="389">
        <v>2</v>
      </c>
      <c r="C568" s="241">
        <v>112.4</v>
      </c>
      <c r="D568" s="127">
        <v>108.033</v>
      </c>
      <c r="E568" s="195">
        <v>107.627</v>
      </c>
      <c r="F568" s="243">
        <v>112.7</v>
      </c>
    </row>
    <row r="569" spans="1:6" x14ac:dyDescent="0.55000000000000004">
      <c r="A569" s="383"/>
      <c r="B569" s="389">
        <v>3</v>
      </c>
      <c r="C569" s="241">
        <v>111.7</v>
      </c>
      <c r="D569" s="127">
        <v>101.589</v>
      </c>
      <c r="E569" s="195">
        <v>102.46599999999999</v>
      </c>
      <c r="F569" s="243">
        <v>103.8</v>
      </c>
    </row>
    <row r="570" spans="1:6" x14ac:dyDescent="0.55000000000000004">
      <c r="A570" s="383"/>
      <c r="B570" s="389">
        <v>4</v>
      </c>
      <c r="C570" s="241">
        <v>103</v>
      </c>
      <c r="D570" s="127">
        <v>108.47799999999999</v>
      </c>
      <c r="E570" s="195">
        <v>108.34699999999999</v>
      </c>
      <c r="F570" s="243">
        <v>104.6</v>
      </c>
    </row>
    <row r="571" spans="1:6" ht="18.5" thickBot="1" x14ac:dyDescent="0.6">
      <c r="A571" s="390"/>
      <c r="B571" s="391">
        <v>5</v>
      </c>
      <c r="C571" s="247">
        <v>96.2</v>
      </c>
      <c r="D571" s="129">
        <v>112.81</v>
      </c>
      <c r="E571" s="197">
        <v>114.214</v>
      </c>
      <c r="F571" s="249">
        <v>115.9</v>
      </c>
    </row>
  </sheetData>
  <phoneticPr fontId="3"/>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E6EED-4EE4-45C5-8969-A4E9D052A4B8}">
  <dimension ref="A4:F598"/>
  <sheetViews>
    <sheetView workbookViewId="0">
      <selection activeCell="B26" sqref="B26"/>
    </sheetView>
  </sheetViews>
  <sheetFormatPr defaultRowHeight="18" x14ac:dyDescent="0.55000000000000004"/>
  <cols>
    <col min="1" max="1" width="13.5" style="393" customWidth="1"/>
    <col min="6" max="6" width="2.5" customWidth="1"/>
  </cols>
  <sheetData>
    <row r="4" spans="1:6" x14ac:dyDescent="0.55000000000000004">
      <c r="A4" s="393" t="s">
        <v>84</v>
      </c>
    </row>
    <row r="5" spans="1:6" s="201" customFormat="1" ht="54" x14ac:dyDescent="0.55000000000000004">
      <c r="A5" s="394"/>
      <c r="B5" s="200" t="s">
        <v>85</v>
      </c>
      <c r="C5" s="200" t="s">
        <v>86</v>
      </c>
      <c r="D5" s="200" t="s">
        <v>87</v>
      </c>
      <c r="E5" s="200" t="s">
        <v>88</v>
      </c>
      <c r="F5" s="200"/>
    </row>
    <row r="6" spans="1:6" x14ac:dyDescent="0.55000000000000004">
      <c r="A6" s="393">
        <v>28491</v>
      </c>
      <c r="B6" s="13">
        <v>48.4</v>
      </c>
      <c r="C6" s="13">
        <v>55.660663247431998</v>
      </c>
      <c r="D6" s="13">
        <v>55.490856499965503</v>
      </c>
      <c r="E6" s="13">
        <v>54.1</v>
      </c>
    </row>
    <row r="7" spans="1:6" x14ac:dyDescent="0.55000000000000004">
      <c r="A7" s="393">
        <v>28522</v>
      </c>
      <c r="B7" s="13">
        <v>49.9</v>
      </c>
      <c r="C7" s="13">
        <v>51.980391157216303</v>
      </c>
      <c r="D7" s="13">
        <v>51.878467812409703</v>
      </c>
      <c r="E7" s="13">
        <v>52.4</v>
      </c>
    </row>
    <row r="8" spans="1:6" x14ac:dyDescent="0.55000000000000004">
      <c r="A8" s="393">
        <v>28550</v>
      </c>
      <c r="B8" s="13">
        <v>60.2</v>
      </c>
      <c r="C8" s="13">
        <v>53.611553555164697</v>
      </c>
      <c r="D8" s="13">
        <v>54.703275848353101</v>
      </c>
      <c r="E8" s="13">
        <v>57.1</v>
      </c>
    </row>
    <row r="9" spans="1:6" x14ac:dyDescent="0.55000000000000004">
      <c r="A9" s="393">
        <v>28581</v>
      </c>
      <c r="B9" s="13">
        <v>54.7</v>
      </c>
      <c r="C9" s="13">
        <v>56.5626760771327</v>
      </c>
      <c r="D9" s="13">
        <v>55.736082796851299</v>
      </c>
      <c r="E9" s="13">
        <v>54.2</v>
      </c>
    </row>
    <row r="10" spans="1:6" x14ac:dyDescent="0.55000000000000004">
      <c r="A10" s="393">
        <v>28611</v>
      </c>
      <c r="B10" s="13">
        <v>56</v>
      </c>
      <c r="C10" s="13">
        <v>53.843271636673002</v>
      </c>
      <c r="D10" s="13">
        <v>53.447132745763597</v>
      </c>
      <c r="E10" s="13">
        <v>55.6</v>
      </c>
    </row>
    <row r="11" spans="1:6" x14ac:dyDescent="0.55000000000000004">
      <c r="A11" s="393">
        <v>28642</v>
      </c>
      <c r="B11" s="13">
        <v>59.2</v>
      </c>
      <c r="C11" s="13">
        <v>53.511636989649098</v>
      </c>
      <c r="D11" s="13">
        <v>53.517019914713103</v>
      </c>
      <c r="E11" s="13">
        <v>55.4</v>
      </c>
    </row>
    <row r="12" spans="1:6" x14ac:dyDescent="0.55000000000000004">
      <c r="A12" s="393">
        <v>28672</v>
      </c>
      <c r="B12" s="13">
        <v>55.8</v>
      </c>
      <c r="C12" s="13">
        <v>54.484972563929396</v>
      </c>
      <c r="D12" s="13">
        <v>54.539949147495697</v>
      </c>
      <c r="E12" s="13">
        <v>53.4</v>
      </c>
    </row>
    <row r="13" spans="1:6" x14ac:dyDescent="0.55000000000000004">
      <c r="A13" s="393">
        <v>28703</v>
      </c>
      <c r="B13" s="13">
        <v>45.9</v>
      </c>
      <c r="C13" s="13">
        <v>57.279963938570504</v>
      </c>
      <c r="D13" s="13">
        <v>57.644842130542003</v>
      </c>
      <c r="E13" s="13">
        <v>56.4</v>
      </c>
    </row>
    <row r="14" spans="1:6" x14ac:dyDescent="0.55000000000000004">
      <c r="A14" s="393">
        <v>28734</v>
      </c>
      <c r="B14" s="13">
        <v>57.5</v>
      </c>
      <c r="C14" s="13">
        <v>55.669198727192999</v>
      </c>
      <c r="D14" s="13">
        <v>55.688884640230697</v>
      </c>
      <c r="E14" s="13">
        <v>55</v>
      </c>
    </row>
    <row r="15" spans="1:6" x14ac:dyDescent="0.55000000000000004">
      <c r="A15" s="393">
        <v>28764</v>
      </c>
      <c r="B15" s="13">
        <v>58.5</v>
      </c>
      <c r="C15" s="13">
        <v>55.513660143085502</v>
      </c>
      <c r="D15" s="13">
        <v>55.5298815102798</v>
      </c>
      <c r="E15" s="13">
        <v>54.8</v>
      </c>
    </row>
    <row r="16" spans="1:6" x14ac:dyDescent="0.55000000000000004">
      <c r="A16" s="393">
        <v>28795</v>
      </c>
      <c r="B16" s="13">
        <v>59.2</v>
      </c>
      <c r="C16" s="13">
        <v>55.3560209889039</v>
      </c>
      <c r="D16" s="13">
        <v>55.8278752180873</v>
      </c>
      <c r="E16" s="13">
        <v>55.6</v>
      </c>
    </row>
    <row r="17" spans="1:5" x14ac:dyDescent="0.55000000000000004">
      <c r="A17" s="393">
        <v>28825</v>
      </c>
      <c r="B17" s="13">
        <v>54.1</v>
      </c>
      <c r="C17" s="13">
        <v>58.061823815607802</v>
      </c>
      <c r="D17" s="13">
        <v>57.699954295593002</v>
      </c>
      <c r="E17" s="13">
        <v>54.9</v>
      </c>
    </row>
    <row r="18" spans="1:5" x14ac:dyDescent="0.55000000000000004">
      <c r="A18" s="393">
        <v>28856</v>
      </c>
      <c r="B18" s="13">
        <v>50</v>
      </c>
      <c r="C18" s="13">
        <v>54.498684610405498</v>
      </c>
      <c r="D18" s="13">
        <v>54.362649931825999</v>
      </c>
      <c r="E18" s="13">
        <v>55.7</v>
      </c>
    </row>
    <row r="19" spans="1:5" x14ac:dyDescent="0.55000000000000004">
      <c r="A19" s="393">
        <v>28887</v>
      </c>
      <c r="B19" s="13">
        <v>54.2</v>
      </c>
      <c r="C19" s="13">
        <v>56.052392602541502</v>
      </c>
      <c r="D19" s="13">
        <v>56.246253463635597</v>
      </c>
      <c r="E19" s="13">
        <v>56.7</v>
      </c>
    </row>
    <row r="20" spans="1:5" x14ac:dyDescent="0.55000000000000004">
      <c r="A20" s="393">
        <v>28915</v>
      </c>
      <c r="B20" s="13">
        <v>58.6</v>
      </c>
      <c r="C20" s="13">
        <v>54.784127878993999</v>
      </c>
      <c r="D20" s="13">
        <v>55.531389517167199</v>
      </c>
      <c r="E20" s="13">
        <v>56</v>
      </c>
    </row>
    <row r="21" spans="1:5" x14ac:dyDescent="0.55000000000000004">
      <c r="A21" s="393">
        <v>28946</v>
      </c>
      <c r="B21" s="13">
        <v>56.5</v>
      </c>
      <c r="C21" s="13">
        <v>55.622655920118298</v>
      </c>
      <c r="D21" s="13">
        <v>54.977440642262202</v>
      </c>
      <c r="E21" s="13">
        <v>55.6</v>
      </c>
    </row>
    <row r="22" spans="1:5" x14ac:dyDescent="0.55000000000000004">
      <c r="A22" s="393">
        <v>28976</v>
      </c>
      <c r="B22" s="13">
        <v>61.5</v>
      </c>
      <c r="C22" s="13">
        <v>59.3066708826601</v>
      </c>
      <c r="D22" s="13">
        <v>58.901341724691903</v>
      </c>
      <c r="E22" s="13">
        <v>61.5</v>
      </c>
    </row>
    <row r="23" spans="1:5" x14ac:dyDescent="0.55000000000000004">
      <c r="A23" s="393">
        <v>29007</v>
      </c>
      <c r="B23" s="13">
        <v>61.9</v>
      </c>
      <c r="C23" s="13">
        <v>59.013644597540697</v>
      </c>
      <c r="D23" s="13">
        <v>58.768120553996802</v>
      </c>
      <c r="E23" s="13">
        <v>58.2</v>
      </c>
    </row>
    <row r="24" spans="1:5" x14ac:dyDescent="0.55000000000000004">
      <c r="A24" s="393">
        <v>29037</v>
      </c>
      <c r="B24" s="13">
        <v>62</v>
      </c>
      <c r="C24" s="13">
        <v>57.713702907617701</v>
      </c>
      <c r="D24" s="13">
        <v>58.038597520208803</v>
      </c>
      <c r="E24" s="13">
        <v>58.4</v>
      </c>
    </row>
    <row r="25" spans="1:5" x14ac:dyDescent="0.55000000000000004">
      <c r="A25" s="393">
        <v>29068</v>
      </c>
      <c r="B25" s="13">
        <v>49.9</v>
      </c>
      <c r="C25" s="13">
        <v>61.541595184428097</v>
      </c>
      <c r="D25" s="13">
        <v>61.932633117874303</v>
      </c>
      <c r="E25" s="13">
        <v>62.3</v>
      </c>
    </row>
    <row r="26" spans="1:5" x14ac:dyDescent="0.55000000000000004">
      <c r="A26" s="393">
        <v>29099</v>
      </c>
      <c r="B26" s="13">
        <v>59.4</v>
      </c>
      <c r="C26" s="13">
        <v>60.516196984610801</v>
      </c>
      <c r="D26" s="13">
        <v>60.271836822985598</v>
      </c>
      <c r="E26" s="13">
        <v>56.7</v>
      </c>
    </row>
    <row r="27" spans="1:5" x14ac:dyDescent="0.55000000000000004">
      <c r="A27" s="393">
        <v>29129</v>
      </c>
      <c r="B27" s="13">
        <v>67.7</v>
      </c>
      <c r="C27" s="13">
        <v>61.851771405583897</v>
      </c>
      <c r="D27" s="13">
        <v>62.118825803291102</v>
      </c>
      <c r="E27" s="13">
        <v>63.2</v>
      </c>
    </row>
    <row r="28" spans="1:5" x14ac:dyDescent="0.55000000000000004">
      <c r="A28" s="393">
        <v>29160</v>
      </c>
      <c r="B28" s="13">
        <v>67.3</v>
      </c>
      <c r="C28" s="13">
        <v>63.502285760568199</v>
      </c>
      <c r="D28" s="13">
        <v>63.971827088608599</v>
      </c>
      <c r="E28" s="13">
        <v>64</v>
      </c>
    </row>
    <row r="29" spans="1:5" x14ac:dyDescent="0.55000000000000004">
      <c r="A29" s="393">
        <v>29190</v>
      </c>
      <c r="B29" s="13">
        <v>62</v>
      </c>
      <c r="C29" s="13">
        <v>66.207793413750096</v>
      </c>
      <c r="D29" s="13">
        <v>65.750992520951201</v>
      </c>
      <c r="E29" s="13">
        <v>62.8</v>
      </c>
    </row>
    <row r="30" spans="1:5" x14ac:dyDescent="0.55000000000000004">
      <c r="A30" s="393">
        <v>29221</v>
      </c>
      <c r="B30" s="13">
        <v>56.8</v>
      </c>
      <c r="C30" s="13">
        <v>61.2419357084352</v>
      </c>
      <c r="D30" s="13">
        <v>61.008678852317999</v>
      </c>
      <c r="E30" s="13">
        <v>63.4</v>
      </c>
    </row>
    <row r="31" spans="1:5" x14ac:dyDescent="0.55000000000000004">
      <c r="A31" s="393">
        <v>29252</v>
      </c>
      <c r="B31" s="13">
        <v>66.7</v>
      </c>
      <c r="C31" s="13">
        <v>67.442172985179994</v>
      </c>
      <c r="D31" s="13">
        <v>66.739864354898302</v>
      </c>
      <c r="E31" s="13">
        <v>69.400000000000006</v>
      </c>
    </row>
    <row r="32" spans="1:5" x14ac:dyDescent="0.55000000000000004">
      <c r="A32" s="393">
        <v>29281</v>
      </c>
      <c r="B32" s="13">
        <v>67.400000000000006</v>
      </c>
      <c r="C32" s="13">
        <v>66.176511291345193</v>
      </c>
      <c r="D32" s="13">
        <v>66.496587461638399</v>
      </c>
      <c r="E32" s="13">
        <v>65</v>
      </c>
    </row>
    <row r="33" spans="1:5" x14ac:dyDescent="0.55000000000000004">
      <c r="A33" s="393">
        <v>29312</v>
      </c>
      <c r="B33" s="13">
        <v>70.7</v>
      </c>
      <c r="C33" s="13">
        <v>66.987744239572393</v>
      </c>
      <c r="D33" s="13">
        <v>66.775802962396199</v>
      </c>
      <c r="E33" s="13">
        <v>69</v>
      </c>
    </row>
    <row r="34" spans="1:5" x14ac:dyDescent="0.55000000000000004">
      <c r="A34" s="393">
        <v>29342</v>
      </c>
      <c r="B34" s="13">
        <v>66.5</v>
      </c>
      <c r="C34" s="13">
        <v>67.200600710069395</v>
      </c>
      <c r="D34" s="13">
        <v>66.452114612003896</v>
      </c>
      <c r="E34" s="13">
        <v>66.7</v>
      </c>
    </row>
    <row r="35" spans="1:5" x14ac:dyDescent="0.55000000000000004">
      <c r="A35" s="393">
        <v>29373</v>
      </c>
      <c r="B35" s="13">
        <v>71.400000000000006</v>
      </c>
      <c r="C35" s="13">
        <v>68.389943275501807</v>
      </c>
      <c r="D35" s="13">
        <v>68.200752458046594</v>
      </c>
      <c r="E35" s="13">
        <v>66.900000000000006</v>
      </c>
    </row>
    <row r="36" spans="1:5" x14ac:dyDescent="0.55000000000000004">
      <c r="A36" s="393">
        <v>29403</v>
      </c>
      <c r="B36" s="13">
        <v>76</v>
      </c>
      <c r="C36" s="13">
        <v>68.599652274014801</v>
      </c>
      <c r="D36" s="13">
        <v>69.255689622233902</v>
      </c>
      <c r="E36" s="13">
        <v>70.8</v>
      </c>
    </row>
    <row r="37" spans="1:5" x14ac:dyDescent="0.55000000000000004">
      <c r="A37" s="393">
        <v>29434</v>
      </c>
      <c r="B37" s="13">
        <v>51.6</v>
      </c>
      <c r="C37" s="13">
        <v>69.468843128522394</v>
      </c>
      <c r="D37" s="13">
        <v>69.335907643316006</v>
      </c>
      <c r="E37" s="13">
        <v>65.7</v>
      </c>
    </row>
    <row r="38" spans="1:5" x14ac:dyDescent="0.55000000000000004">
      <c r="A38" s="393">
        <v>29465</v>
      </c>
      <c r="B38" s="13">
        <v>74.099999999999994</v>
      </c>
      <c r="C38" s="13">
        <v>69.459829179735195</v>
      </c>
      <c r="D38" s="13">
        <v>69.857435509477</v>
      </c>
      <c r="E38" s="13">
        <v>70.599999999999994</v>
      </c>
    </row>
    <row r="39" spans="1:5" x14ac:dyDescent="0.55000000000000004">
      <c r="A39" s="393">
        <v>29495</v>
      </c>
      <c r="B39" s="13">
        <v>73.400000000000006</v>
      </c>
      <c r="C39" s="13">
        <v>67.558748370996796</v>
      </c>
      <c r="D39" s="13">
        <v>67.882769865543096</v>
      </c>
      <c r="E39" s="13">
        <v>68.2</v>
      </c>
    </row>
    <row r="40" spans="1:5" x14ac:dyDescent="0.55000000000000004">
      <c r="A40" s="393">
        <v>29526</v>
      </c>
      <c r="B40" s="13">
        <v>64.8</v>
      </c>
      <c r="C40" s="13">
        <v>66.807515137494605</v>
      </c>
      <c r="D40" s="13">
        <v>66.6002108924514</v>
      </c>
      <c r="E40" s="13">
        <v>62</v>
      </c>
    </row>
    <row r="41" spans="1:5" x14ac:dyDescent="0.55000000000000004">
      <c r="A41" s="393">
        <v>29556</v>
      </c>
      <c r="B41" s="13">
        <v>67.5</v>
      </c>
      <c r="C41" s="13">
        <v>66.390048205322003</v>
      </c>
      <c r="D41" s="13">
        <v>66.281526153856305</v>
      </c>
      <c r="E41" s="13">
        <v>68.099999999999994</v>
      </c>
    </row>
    <row r="42" spans="1:5" x14ac:dyDescent="0.55000000000000004">
      <c r="A42" s="393">
        <v>29587</v>
      </c>
      <c r="B42" s="13">
        <v>61.9</v>
      </c>
      <c r="C42" s="13">
        <v>68.932832117941601</v>
      </c>
      <c r="D42" s="13">
        <v>68.579946857428794</v>
      </c>
      <c r="E42" s="13">
        <v>69</v>
      </c>
    </row>
    <row r="43" spans="1:5" x14ac:dyDescent="0.55000000000000004">
      <c r="A43" s="393">
        <v>29618</v>
      </c>
      <c r="B43" s="13">
        <v>64</v>
      </c>
      <c r="C43" s="13">
        <v>65.401877011456705</v>
      </c>
      <c r="D43" s="13">
        <v>65.785116246862003</v>
      </c>
      <c r="E43" s="13">
        <v>66.5</v>
      </c>
    </row>
    <row r="44" spans="1:5" x14ac:dyDescent="0.55000000000000004">
      <c r="A44" s="393">
        <v>29646</v>
      </c>
      <c r="B44" s="13">
        <v>71.099999999999994</v>
      </c>
      <c r="C44" s="13">
        <v>66.583646031242793</v>
      </c>
      <c r="D44" s="13">
        <v>67.146322945718893</v>
      </c>
      <c r="E44" s="13">
        <v>69</v>
      </c>
    </row>
    <row r="45" spans="1:5" x14ac:dyDescent="0.55000000000000004">
      <c r="A45" s="393">
        <v>29677</v>
      </c>
      <c r="B45" s="13">
        <v>72.3</v>
      </c>
      <c r="C45" s="13">
        <v>68.696323764580796</v>
      </c>
      <c r="D45" s="13">
        <v>68.632266612039004</v>
      </c>
      <c r="E45" s="13">
        <v>69.8</v>
      </c>
    </row>
    <row r="46" spans="1:5" x14ac:dyDescent="0.55000000000000004">
      <c r="A46" s="393">
        <v>29707</v>
      </c>
      <c r="B46" s="13">
        <v>65.7</v>
      </c>
      <c r="C46" s="13">
        <v>69.422026914593701</v>
      </c>
      <c r="D46" s="13">
        <v>68.332453184117696</v>
      </c>
      <c r="E46" s="13">
        <v>66.5</v>
      </c>
    </row>
    <row r="47" spans="1:5" x14ac:dyDescent="0.55000000000000004">
      <c r="A47" s="393">
        <v>29738</v>
      </c>
      <c r="B47" s="13">
        <v>72.8</v>
      </c>
      <c r="C47" s="13">
        <v>66.863002744339497</v>
      </c>
      <c r="D47" s="13">
        <v>66.885515752289393</v>
      </c>
      <c r="E47" s="13">
        <v>68.5</v>
      </c>
    </row>
    <row r="48" spans="1:5" x14ac:dyDescent="0.55000000000000004">
      <c r="A48" s="393">
        <v>29768</v>
      </c>
      <c r="B48" s="13">
        <v>72.8</v>
      </c>
      <c r="C48" s="13">
        <v>65.166845571418307</v>
      </c>
      <c r="D48" s="13">
        <v>65.712087347980898</v>
      </c>
      <c r="E48" s="13">
        <v>67.2</v>
      </c>
    </row>
    <row r="49" spans="1:5" x14ac:dyDescent="0.55000000000000004">
      <c r="A49" s="393">
        <v>29799</v>
      </c>
      <c r="B49" s="13">
        <v>47.3</v>
      </c>
      <c r="C49" s="13">
        <v>65.723792135853103</v>
      </c>
      <c r="D49" s="13">
        <v>65.610991866379706</v>
      </c>
      <c r="E49" s="13">
        <v>61.4</v>
      </c>
    </row>
    <row r="50" spans="1:5" x14ac:dyDescent="0.55000000000000004">
      <c r="A50" s="393">
        <v>29830</v>
      </c>
      <c r="B50" s="13">
        <v>69.8</v>
      </c>
      <c r="C50" s="13">
        <v>65.248701412232407</v>
      </c>
      <c r="D50" s="13">
        <v>65.493490643391198</v>
      </c>
      <c r="E50" s="13">
        <v>66</v>
      </c>
    </row>
    <row r="51" spans="1:5" x14ac:dyDescent="0.55000000000000004">
      <c r="A51" s="393">
        <v>29860</v>
      </c>
      <c r="B51" s="13">
        <v>70.8</v>
      </c>
      <c r="C51" s="13">
        <v>67.833863331361897</v>
      </c>
      <c r="D51" s="13">
        <v>68.094976610882796</v>
      </c>
      <c r="E51" s="13">
        <v>65.7</v>
      </c>
    </row>
    <row r="52" spans="1:5" x14ac:dyDescent="0.55000000000000004">
      <c r="A52" s="393">
        <v>29891</v>
      </c>
      <c r="B52" s="13">
        <v>68.900000000000006</v>
      </c>
      <c r="C52" s="13">
        <v>68.006810364580303</v>
      </c>
      <c r="D52" s="13">
        <v>68.188477665866301</v>
      </c>
      <c r="E52" s="13">
        <v>66.5</v>
      </c>
    </row>
    <row r="53" spans="1:5" x14ac:dyDescent="0.55000000000000004">
      <c r="A53" s="393">
        <v>29921</v>
      </c>
      <c r="B53" s="13">
        <v>67.3</v>
      </c>
      <c r="C53" s="13">
        <v>66.560002106975105</v>
      </c>
      <c r="D53" s="13">
        <v>66.243561677695496</v>
      </c>
      <c r="E53" s="13">
        <v>67.7</v>
      </c>
    </row>
    <row r="54" spans="1:5" x14ac:dyDescent="0.55000000000000004">
      <c r="A54" s="393">
        <v>29952</v>
      </c>
      <c r="B54" s="13">
        <v>58.5</v>
      </c>
      <c r="C54" s="13">
        <v>68.133490300715394</v>
      </c>
      <c r="D54" s="13">
        <v>67.779892920991301</v>
      </c>
      <c r="E54" s="13">
        <v>66.5</v>
      </c>
    </row>
    <row r="55" spans="1:5" x14ac:dyDescent="0.55000000000000004">
      <c r="A55" s="393">
        <v>29983</v>
      </c>
      <c r="B55" s="13">
        <v>65.099999999999994</v>
      </c>
      <c r="C55" s="13">
        <v>66.182976050301804</v>
      </c>
      <c r="D55" s="13">
        <v>66.592100468785105</v>
      </c>
      <c r="E55" s="13">
        <v>68.099999999999994</v>
      </c>
    </row>
    <row r="56" spans="1:5" x14ac:dyDescent="0.55000000000000004">
      <c r="A56" s="393">
        <v>30011</v>
      </c>
      <c r="B56" s="13">
        <v>74</v>
      </c>
      <c r="C56" s="13">
        <v>66.1322807155356</v>
      </c>
      <c r="D56" s="13">
        <v>66.831511717401</v>
      </c>
      <c r="E56" s="13">
        <v>70.400000000000006</v>
      </c>
    </row>
    <row r="57" spans="1:5" x14ac:dyDescent="0.55000000000000004">
      <c r="A57" s="393">
        <v>30042</v>
      </c>
      <c r="B57" s="13">
        <v>69.900000000000006</v>
      </c>
      <c r="C57" s="13">
        <v>66.481285569001102</v>
      </c>
      <c r="D57" s="13">
        <v>66.3920193656745</v>
      </c>
      <c r="E57" s="13">
        <v>66.900000000000006</v>
      </c>
    </row>
    <row r="58" spans="1:5" x14ac:dyDescent="0.55000000000000004">
      <c r="A58" s="393">
        <v>30072</v>
      </c>
      <c r="B58" s="13">
        <v>64</v>
      </c>
      <c r="C58" s="13">
        <v>68.021217271628601</v>
      </c>
      <c r="D58" s="13">
        <v>66.776187181481404</v>
      </c>
      <c r="E58" s="13">
        <v>65.900000000000006</v>
      </c>
    </row>
    <row r="59" spans="1:5" x14ac:dyDescent="0.55000000000000004">
      <c r="A59" s="393">
        <v>30103</v>
      </c>
      <c r="B59" s="13">
        <v>72.7</v>
      </c>
      <c r="C59" s="13">
        <v>66.729129969755505</v>
      </c>
      <c r="D59" s="13">
        <v>66.646361360043301</v>
      </c>
      <c r="E59" s="13">
        <v>67.3</v>
      </c>
    </row>
    <row r="60" spans="1:5" x14ac:dyDescent="0.55000000000000004">
      <c r="A60" s="393">
        <v>30133</v>
      </c>
      <c r="B60" s="13">
        <v>72.5</v>
      </c>
      <c r="C60" s="13">
        <v>67.421475680453995</v>
      </c>
      <c r="D60" s="13">
        <v>67.913227178137802</v>
      </c>
      <c r="E60" s="13">
        <v>65.7</v>
      </c>
    </row>
    <row r="61" spans="1:5" x14ac:dyDescent="0.55000000000000004">
      <c r="A61" s="393">
        <v>30164</v>
      </c>
      <c r="B61" s="13">
        <v>49.8</v>
      </c>
      <c r="C61" s="13">
        <v>65.813087563541998</v>
      </c>
      <c r="D61" s="13">
        <v>66.084306887738094</v>
      </c>
      <c r="E61" s="13">
        <v>66.099999999999994</v>
      </c>
    </row>
    <row r="62" spans="1:5" x14ac:dyDescent="0.55000000000000004">
      <c r="A62" s="393">
        <v>30195</v>
      </c>
      <c r="B62" s="13">
        <v>70.599999999999994</v>
      </c>
      <c r="C62" s="13">
        <v>66.0353273425212</v>
      </c>
      <c r="D62" s="13">
        <v>66.279430158703207</v>
      </c>
      <c r="E62" s="13">
        <v>65.7</v>
      </c>
    </row>
    <row r="63" spans="1:5" x14ac:dyDescent="0.55000000000000004">
      <c r="A63" s="393">
        <v>30225</v>
      </c>
      <c r="B63" s="13">
        <v>66.900000000000006</v>
      </c>
      <c r="C63" s="13">
        <v>66.888997540458504</v>
      </c>
      <c r="D63" s="13">
        <v>66.893766391017706</v>
      </c>
      <c r="E63" s="13">
        <v>62.7</v>
      </c>
    </row>
    <row r="64" spans="1:5" x14ac:dyDescent="0.55000000000000004">
      <c r="A64" s="393">
        <v>30256</v>
      </c>
      <c r="B64" s="13">
        <v>68.900000000000006</v>
      </c>
      <c r="C64" s="13">
        <v>65.117416198749495</v>
      </c>
      <c r="D64" s="13">
        <v>65.429839996361096</v>
      </c>
      <c r="E64" s="13">
        <v>66.5</v>
      </c>
    </row>
    <row r="65" spans="1:5" x14ac:dyDescent="0.55000000000000004">
      <c r="A65" s="393">
        <v>30286</v>
      </c>
      <c r="B65" s="13">
        <v>63.4</v>
      </c>
      <c r="C65" s="13">
        <v>62.8994590263029</v>
      </c>
      <c r="D65" s="13">
        <v>62.433314123784598</v>
      </c>
      <c r="E65" s="13">
        <v>64.8</v>
      </c>
    </row>
    <row r="66" spans="1:5" x14ac:dyDescent="0.55000000000000004">
      <c r="A66" s="393">
        <v>30317</v>
      </c>
      <c r="B66" s="13">
        <v>61.1</v>
      </c>
      <c r="C66" s="13">
        <v>70.683623774454205</v>
      </c>
      <c r="D66" s="13">
        <v>70.553493564066898</v>
      </c>
      <c r="E66" s="13">
        <v>67.5</v>
      </c>
    </row>
    <row r="67" spans="1:5" x14ac:dyDescent="0.55000000000000004">
      <c r="A67" s="393">
        <v>30348</v>
      </c>
      <c r="B67" s="13">
        <v>67.599999999999994</v>
      </c>
      <c r="C67" s="13">
        <v>68.313151829860004</v>
      </c>
      <c r="D67" s="13">
        <v>68.7500048501539</v>
      </c>
      <c r="E67" s="13">
        <v>67.5</v>
      </c>
    </row>
    <row r="68" spans="1:5" x14ac:dyDescent="0.55000000000000004">
      <c r="A68" s="393">
        <v>30376</v>
      </c>
      <c r="B68" s="13">
        <v>77.5</v>
      </c>
      <c r="C68" s="13">
        <v>69.1495164841498</v>
      </c>
      <c r="D68" s="13">
        <v>69.878697679537893</v>
      </c>
      <c r="E68" s="13">
        <v>71.400000000000006</v>
      </c>
    </row>
    <row r="69" spans="1:5" x14ac:dyDescent="0.55000000000000004">
      <c r="A69" s="393">
        <v>30407</v>
      </c>
      <c r="B69" s="13">
        <v>68.7</v>
      </c>
      <c r="C69" s="13">
        <v>68.397795265586694</v>
      </c>
      <c r="D69" s="13">
        <v>67.952409799120403</v>
      </c>
      <c r="E69" s="13">
        <v>66.900000000000006</v>
      </c>
    </row>
    <row r="70" spans="1:5" x14ac:dyDescent="0.55000000000000004">
      <c r="A70" s="393">
        <v>30437</v>
      </c>
      <c r="B70" s="13">
        <v>67.3</v>
      </c>
      <c r="C70" s="13">
        <v>68.897626939932806</v>
      </c>
      <c r="D70" s="13">
        <v>67.857527510777203</v>
      </c>
      <c r="E70" s="13">
        <v>67.8</v>
      </c>
    </row>
    <row r="71" spans="1:5" x14ac:dyDescent="0.55000000000000004">
      <c r="A71" s="393">
        <v>30468</v>
      </c>
      <c r="B71" s="13">
        <v>74.2</v>
      </c>
      <c r="C71" s="13">
        <v>68.182869749233106</v>
      </c>
      <c r="D71" s="13">
        <v>68.061939527609994</v>
      </c>
      <c r="E71" s="13">
        <v>69.3</v>
      </c>
    </row>
    <row r="72" spans="1:5" x14ac:dyDescent="0.55000000000000004">
      <c r="A72" s="393">
        <v>30498</v>
      </c>
      <c r="B72" s="13">
        <v>74.900000000000006</v>
      </c>
      <c r="C72" s="13">
        <v>72.471195818006905</v>
      </c>
      <c r="D72" s="13">
        <v>72.664816794238703</v>
      </c>
      <c r="E72" s="13">
        <v>69.8</v>
      </c>
    </row>
    <row r="73" spans="1:5" x14ac:dyDescent="0.55000000000000004">
      <c r="A73" s="393">
        <v>30529</v>
      </c>
      <c r="B73" s="13">
        <v>54.4</v>
      </c>
      <c r="C73" s="13">
        <v>67.871767286464006</v>
      </c>
      <c r="D73" s="13">
        <v>68.336113090830594</v>
      </c>
      <c r="E73" s="13">
        <v>69.8</v>
      </c>
    </row>
    <row r="74" spans="1:5" x14ac:dyDescent="0.55000000000000004">
      <c r="A74" s="393">
        <v>30560</v>
      </c>
      <c r="B74" s="13">
        <v>75.900000000000006</v>
      </c>
      <c r="C74" s="13">
        <v>71.229569106957697</v>
      </c>
      <c r="D74" s="13">
        <v>71.536815192059294</v>
      </c>
      <c r="E74" s="13">
        <v>73.3</v>
      </c>
    </row>
    <row r="75" spans="1:5" x14ac:dyDescent="0.55000000000000004">
      <c r="A75" s="393">
        <v>30590</v>
      </c>
      <c r="B75" s="13">
        <v>68.7</v>
      </c>
      <c r="C75" s="13">
        <v>68.699771677500095</v>
      </c>
      <c r="D75" s="13">
        <v>68.783872113640001</v>
      </c>
      <c r="E75" s="13">
        <v>67</v>
      </c>
    </row>
    <row r="76" spans="1:5" x14ac:dyDescent="0.55000000000000004">
      <c r="A76" s="393">
        <v>30621</v>
      </c>
      <c r="B76" s="13">
        <v>75.5</v>
      </c>
      <c r="C76" s="13">
        <v>71.645357889391803</v>
      </c>
      <c r="D76" s="13">
        <v>72.046726852012995</v>
      </c>
      <c r="E76" s="13">
        <v>72.7</v>
      </c>
    </row>
    <row r="77" spans="1:5" x14ac:dyDescent="0.55000000000000004">
      <c r="A77" s="393">
        <v>30651</v>
      </c>
      <c r="B77" s="13">
        <v>69.8</v>
      </c>
      <c r="C77" s="13">
        <v>72.135884323567794</v>
      </c>
      <c r="D77" s="13">
        <v>71.5066553952622</v>
      </c>
      <c r="E77" s="13">
        <v>72.5</v>
      </c>
    </row>
    <row r="78" spans="1:5" x14ac:dyDescent="0.55000000000000004">
      <c r="A78" s="393">
        <v>30682</v>
      </c>
      <c r="B78" s="13">
        <v>62.6</v>
      </c>
      <c r="C78" s="13">
        <v>69.485409150053798</v>
      </c>
      <c r="D78" s="13">
        <v>69.6410437293694</v>
      </c>
      <c r="E78" s="13">
        <v>68.900000000000006</v>
      </c>
    </row>
    <row r="79" spans="1:5" x14ac:dyDescent="0.55000000000000004">
      <c r="A79" s="393">
        <v>30713</v>
      </c>
      <c r="B79" s="13">
        <v>71</v>
      </c>
      <c r="C79" s="13">
        <v>70.503084376280796</v>
      </c>
      <c r="D79" s="13">
        <v>69.7325679327693</v>
      </c>
      <c r="E79" s="13">
        <v>71</v>
      </c>
    </row>
    <row r="80" spans="1:5" x14ac:dyDescent="0.55000000000000004">
      <c r="A80" s="393">
        <v>30742</v>
      </c>
      <c r="B80" s="13">
        <v>72.8</v>
      </c>
      <c r="C80" s="13">
        <v>66.847967502334598</v>
      </c>
      <c r="D80" s="13">
        <v>67.161844517083196</v>
      </c>
      <c r="E80" s="13">
        <v>67.8</v>
      </c>
    </row>
    <row r="81" spans="1:5" x14ac:dyDescent="0.55000000000000004">
      <c r="A81" s="393">
        <v>30773</v>
      </c>
      <c r="B81" s="13">
        <v>69.099999999999994</v>
      </c>
      <c r="C81" s="13">
        <v>68.983499649147902</v>
      </c>
      <c r="D81" s="13">
        <v>68.667376569365004</v>
      </c>
      <c r="E81" s="13">
        <v>67</v>
      </c>
    </row>
    <row r="82" spans="1:5" x14ac:dyDescent="0.55000000000000004">
      <c r="A82" s="393">
        <v>30803</v>
      </c>
      <c r="B82" s="13">
        <v>72.7</v>
      </c>
      <c r="C82" s="13">
        <v>72.010608843012804</v>
      </c>
      <c r="D82" s="13">
        <v>71.359381448494204</v>
      </c>
      <c r="E82" s="13">
        <v>72.8</v>
      </c>
    </row>
    <row r="83" spans="1:5" x14ac:dyDescent="0.55000000000000004">
      <c r="A83" s="393">
        <v>30834</v>
      </c>
      <c r="B83" s="13">
        <v>73.599999999999994</v>
      </c>
      <c r="C83" s="13">
        <v>70.376337662781594</v>
      </c>
      <c r="D83" s="13">
        <v>70.115868847685803</v>
      </c>
      <c r="E83" s="13">
        <v>69.2</v>
      </c>
    </row>
    <row r="84" spans="1:5" x14ac:dyDescent="0.55000000000000004">
      <c r="A84" s="393">
        <v>30864</v>
      </c>
      <c r="B84" s="13">
        <v>73.5</v>
      </c>
      <c r="C84" s="13">
        <v>68.159474198397305</v>
      </c>
      <c r="D84" s="13">
        <v>68.632081885047896</v>
      </c>
      <c r="E84" s="13">
        <v>68.5</v>
      </c>
    </row>
    <row r="85" spans="1:5" x14ac:dyDescent="0.55000000000000004">
      <c r="A85" s="393">
        <v>30895</v>
      </c>
      <c r="B85" s="13">
        <v>55.2</v>
      </c>
      <c r="C85" s="13">
        <v>68.854045084500996</v>
      </c>
      <c r="D85" s="13">
        <v>69.058110534804797</v>
      </c>
      <c r="E85" s="13">
        <v>70.8</v>
      </c>
    </row>
    <row r="86" spans="1:5" x14ac:dyDescent="0.55000000000000004">
      <c r="A86" s="393">
        <v>30926</v>
      </c>
      <c r="B86" s="13">
        <v>66.900000000000006</v>
      </c>
      <c r="C86" s="13">
        <v>68.033808643371501</v>
      </c>
      <c r="D86" s="13">
        <v>67.502415220217799</v>
      </c>
      <c r="E86" s="13">
        <v>65.099999999999994</v>
      </c>
    </row>
    <row r="87" spans="1:5" x14ac:dyDescent="0.55000000000000004">
      <c r="A87" s="393">
        <v>30956</v>
      </c>
      <c r="B87" s="13">
        <v>71.599999999999994</v>
      </c>
      <c r="C87" s="13">
        <v>65.667481812168404</v>
      </c>
      <c r="D87" s="13">
        <v>66.297024937275097</v>
      </c>
      <c r="E87" s="13">
        <v>69</v>
      </c>
    </row>
    <row r="88" spans="1:5" x14ac:dyDescent="0.55000000000000004">
      <c r="A88" s="393">
        <v>30987</v>
      </c>
      <c r="B88" s="13">
        <v>71.5</v>
      </c>
      <c r="C88" s="13">
        <v>67.623641084196194</v>
      </c>
      <c r="D88" s="13">
        <v>68.073115297038697</v>
      </c>
      <c r="E88" s="13">
        <v>69.099999999999994</v>
      </c>
    </row>
    <row r="89" spans="1:5" x14ac:dyDescent="0.55000000000000004">
      <c r="A89" s="393">
        <v>31017</v>
      </c>
      <c r="B89" s="13">
        <v>66</v>
      </c>
      <c r="C89" s="13">
        <v>71.277827043621997</v>
      </c>
      <c r="D89" s="13">
        <v>70.533477181357796</v>
      </c>
      <c r="E89" s="13">
        <v>68.099999999999994</v>
      </c>
    </row>
    <row r="90" spans="1:5" x14ac:dyDescent="0.55000000000000004">
      <c r="A90" s="393">
        <v>31048</v>
      </c>
      <c r="B90" s="13">
        <v>65.099999999999994</v>
      </c>
      <c r="C90" s="13">
        <v>69.3028309691299</v>
      </c>
      <c r="D90" s="13">
        <v>69.565363415781405</v>
      </c>
      <c r="E90" s="13">
        <v>71.400000000000006</v>
      </c>
    </row>
    <row r="91" spans="1:5" x14ac:dyDescent="0.55000000000000004">
      <c r="A91" s="393">
        <v>31079</v>
      </c>
      <c r="B91" s="13">
        <v>71.8</v>
      </c>
      <c r="C91" s="13">
        <v>71.857065941253893</v>
      </c>
      <c r="D91" s="13">
        <v>72.010742230010095</v>
      </c>
      <c r="E91" s="13">
        <v>71.8</v>
      </c>
    </row>
    <row r="92" spans="1:5" x14ac:dyDescent="0.55000000000000004">
      <c r="A92" s="393">
        <v>31107</v>
      </c>
      <c r="B92" s="13">
        <v>77.7</v>
      </c>
      <c r="C92" s="13">
        <v>74.021192117956204</v>
      </c>
      <c r="D92" s="13">
        <v>74.261007969786803</v>
      </c>
      <c r="E92" s="13">
        <v>73.3</v>
      </c>
    </row>
    <row r="93" spans="1:5" x14ac:dyDescent="0.55000000000000004">
      <c r="A93" s="393">
        <v>31138</v>
      </c>
      <c r="B93" s="13">
        <v>77.7</v>
      </c>
      <c r="C93" s="13">
        <v>74.900708113818894</v>
      </c>
      <c r="D93" s="13">
        <v>74.924452621263896</v>
      </c>
      <c r="E93" s="13">
        <v>75.3</v>
      </c>
    </row>
    <row r="94" spans="1:5" x14ac:dyDescent="0.55000000000000004">
      <c r="A94" s="393">
        <v>31168</v>
      </c>
      <c r="B94" s="13">
        <v>74.900000000000006</v>
      </c>
      <c r="C94" s="13">
        <v>75.029671862061406</v>
      </c>
      <c r="D94" s="13">
        <v>74.738210731790801</v>
      </c>
      <c r="E94" s="13">
        <v>74.599999999999994</v>
      </c>
    </row>
    <row r="95" spans="1:5" x14ac:dyDescent="0.55000000000000004">
      <c r="A95" s="393">
        <v>31199</v>
      </c>
      <c r="B95" s="13">
        <v>75.8</v>
      </c>
      <c r="C95" s="13">
        <v>75.460211863324005</v>
      </c>
      <c r="D95" s="13">
        <v>75.029194837133403</v>
      </c>
      <c r="E95" s="13">
        <v>71.599999999999994</v>
      </c>
    </row>
    <row r="96" spans="1:5" x14ac:dyDescent="0.55000000000000004">
      <c r="A96" s="393">
        <v>31229</v>
      </c>
      <c r="B96" s="13">
        <v>80.2</v>
      </c>
      <c r="C96" s="13">
        <v>71.8860899895881</v>
      </c>
      <c r="D96" s="13">
        <v>72.536719620969706</v>
      </c>
      <c r="E96" s="13">
        <v>74.5</v>
      </c>
    </row>
    <row r="97" spans="1:5" x14ac:dyDescent="0.55000000000000004">
      <c r="A97" s="393">
        <v>31260</v>
      </c>
      <c r="B97" s="13">
        <v>59.2</v>
      </c>
      <c r="C97" s="13">
        <v>75.847356824068299</v>
      </c>
      <c r="D97" s="13">
        <v>75.375480987583302</v>
      </c>
      <c r="E97" s="13">
        <v>75.8</v>
      </c>
    </row>
    <row r="98" spans="1:5" x14ac:dyDescent="0.55000000000000004">
      <c r="A98" s="393">
        <v>31291</v>
      </c>
      <c r="B98" s="13">
        <v>74.099999999999994</v>
      </c>
      <c r="C98" s="13">
        <v>72.155007439245196</v>
      </c>
      <c r="D98" s="13">
        <v>71.718531200540397</v>
      </c>
      <c r="E98" s="13">
        <v>72.7</v>
      </c>
    </row>
    <row r="99" spans="1:5" x14ac:dyDescent="0.55000000000000004">
      <c r="A99" s="393">
        <v>31321</v>
      </c>
      <c r="B99" s="13">
        <v>83.6</v>
      </c>
      <c r="C99" s="13">
        <v>77.205259286199606</v>
      </c>
      <c r="D99" s="13">
        <v>77.956454367396802</v>
      </c>
      <c r="E99" s="13">
        <v>79.3</v>
      </c>
    </row>
    <row r="100" spans="1:5" x14ac:dyDescent="0.55000000000000004">
      <c r="A100" s="393">
        <v>31352</v>
      </c>
      <c r="B100" s="13">
        <v>79.099999999999994</v>
      </c>
      <c r="C100" s="13">
        <v>77.976870713540706</v>
      </c>
      <c r="D100" s="13">
        <v>78.485693629062993</v>
      </c>
      <c r="E100" s="13">
        <v>76.7</v>
      </c>
    </row>
    <row r="101" spans="1:5" x14ac:dyDescent="0.55000000000000004">
      <c r="A101" s="393">
        <v>31382</v>
      </c>
      <c r="B101" s="13">
        <v>74.8</v>
      </c>
      <c r="C101" s="13">
        <v>77.340626439222802</v>
      </c>
      <c r="D101" s="13">
        <v>77.237516809865696</v>
      </c>
      <c r="E101" s="13">
        <v>77</v>
      </c>
    </row>
    <row r="102" spans="1:5" x14ac:dyDescent="0.55000000000000004">
      <c r="A102" s="393">
        <v>31413</v>
      </c>
      <c r="B102" s="13">
        <v>71.7</v>
      </c>
      <c r="C102" s="13">
        <v>75.965478418176701</v>
      </c>
      <c r="D102" s="13">
        <v>75.941083930516598</v>
      </c>
      <c r="E102" s="13">
        <v>78.3</v>
      </c>
    </row>
    <row r="103" spans="1:5" x14ac:dyDescent="0.55000000000000004">
      <c r="A103" s="393">
        <v>31444</v>
      </c>
      <c r="B103" s="13">
        <v>76</v>
      </c>
      <c r="C103" s="13">
        <v>75.824828223269606</v>
      </c>
      <c r="D103" s="13">
        <v>75.773291806760795</v>
      </c>
      <c r="E103" s="13">
        <v>76</v>
      </c>
    </row>
    <row r="104" spans="1:5" x14ac:dyDescent="0.55000000000000004">
      <c r="A104" s="393">
        <v>31472</v>
      </c>
      <c r="B104" s="13">
        <v>79.5</v>
      </c>
      <c r="C104" s="13">
        <v>75.239636238910705</v>
      </c>
      <c r="D104" s="13">
        <v>75.366248514458107</v>
      </c>
      <c r="E104" s="13">
        <v>75.5</v>
      </c>
    </row>
    <row r="105" spans="1:5" x14ac:dyDescent="0.55000000000000004">
      <c r="A105" s="393">
        <v>31503</v>
      </c>
      <c r="B105" s="13">
        <v>79.7</v>
      </c>
      <c r="C105" s="13">
        <v>77.297873190318001</v>
      </c>
      <c r="D105" s="13">
        <v>76.958886467902801</v>
      </c>
      <c r="E105" s="13">
        <v>76.8</v>
      </c>
    </row>
    <row r="106" spans="1:5" x14ac:dyDescent="0.55000000000000004">
      <c r="A106" s="393">
        <v>31533</v>
      </c>
      <c r="B106" s="13">
        <v>75.8</v>
      </c>
      <c r="C106" s="13">
        <v>79.9316138308116</v>
      </c>
      <c r="D106" s="13">
        <v>79.984196035270998</v>
      </c>
      <c r="E106" s="13">
        <v>75.3</v>
      </c>
    </row>
    <row r="107" spans="1:5" x14ac:dyDescent="0.55000000000000004">
      <c r="A107" s="393">
        <v>31564</v>
      </c>
      <c r="B107" s="13">
        <v>80.3</v>
      </c>
      <c r="C107" s="13">
        <v>77.238232178082399</v>
      </c>
      <c r="D107" s="13">
        <v>77.072117522784296</v>
      </c>
      <c r="E107" s="13">
        <v>76</v>
      </c>
    </row>
    <row r="108" spans="1:5" x14ac:dyDescent="0.55000000000000004">
      <c r="A108" s="393">
        <v>31594</v>
      </c>
      <c r="B108" s="13">
        <v>86.9</v>
      </c>
      <c r="C108" s="13">
        <v>78.307929972951996</v>
      </c>
      <c r="D108" s="13">
        <v>79.316607424168197</v>
      </c>
      <c r="E108" s="13">
        <v>80.900000000000006</v>
      </c>
    </row>
    <row r="109" spans="1:5" x14ac:dyDescent="0.55000000000000004">
      <c r="A109" s="393">
        <v>31625</v>
      </c>
      <c r="B109" s="13">
        <v>58</v>
      </c>
      <c r="C109" s="13">
        <v>77.770790710023505</v>
      </c>
      <c r="D109" s="13">
        <v>76.6454537545645</v>
      </c>
      <c r="E109" s="13">
        <v>74.2</v>
      </c>
    </row>
    <row r="110" spans="1:5" x14ac:dyDescent="0.55000000000000004">
      <c r="A110" s="393">
        <v>31656</v>
      </c>
      <c r="B110" s="13">
        <v>79.7</v>
      </c>
      <c r="C110" s="13">
        <v>74.357250056210702</v>
      </c>
      <c r="D110" s="13">
        <v>74.165591205041196</v>
      </c>
      <c r="E110" s="13">
        <v>78.3</v>
      </c>
    </row>
    <row r="111" spans="1:5" x14ac:dyDescent="0.55000000000000004">
      <c r="A111" s="393">
        <v>31686</v>
      </c>
      <c r="B111" s="13">
        <v>80.3</v>
      </c>
      <c r="C111" s="13">
        <v>73.402863632946705</v>
      </c>
      <c r="D111" s="13">
        <v>74.050332714294996</v>
      </c>
      <c r="E111" s="13">
        <v>75.5</v>
      </c>
    </row>
    <row r="112" spans="1:5" x14ac:dyDescent="0.55000000000000004">
      <c r="A112" s="393">
        <v>31717</v>
      </c>
      <c r="B112" s="13">
        <v>71.900000000000006</v>
      </c>
      <c r="C112" s="13">
        <v>73.541776768899695</v>
      </c>
      <c r="D112" s="13">
        <v>73.865307856436004</v>
      </c>
      <c r="E112" s="13">
        <v>70.400000000000006</v>
      </c>
    </row>
    <row r="113" spans="1:5" x14ac:dyDescent="0.55000000000000004">
      <c r="A113" s="393">
        <v>31747</v>
      </c>
      <c r="B113" s="13">
        <v>73.599999999999994</v>
      </c>
      <c r="C113" s="13">
        <v>73.463049713059306</v>
      </c>
      <c r="D113" s="13">
        <v>73.823173287351594</v>
      </c>
      <c r="E113" s="13">
        <v>76</v>
      </c>
    </row>
    <row r="114" spans="1:5" x14ac:dyDescent="0.55000000000000004">
      <c r="A114" s="393">
        <v>31778</v>
      </c>
      <c r="B114" s="13">
        <v>69.3</v>
      </c>
      <c r="C114" s="13">
        <v>76.467746300608994</v>
      </c>
      <c r="D114" s="13">
        <v>75.857167152951206</v>
      </c>
      <c r="E114" s="13">
        <v>75.2</v>
      </c>
    </row>
    <row r="115" spans="1:5" x14ac:dyDescent="0.55000000000000004">
      <c r="A115" s="393">
        <v>31809</v>
      </c>
      <c r="B115" s="13">
        <v>75.7</v>
      </c>
      <c r="C115" s="13">
        <v>75.238040801257398</v>
      </c>
      <c r="D115" s="13">
        <v>75.134777353614894</v>
      </c>
      <c r="E115" s="13">
        <v>75.900000000000006</v>
      </c>
    </row>
    <row r="116" spans="1:5" x14ac:dyDescent="0.55000000000000004">
      <c r="A116" s="393">
        <v>31837</v>
      </c>
      <c r="B116" s="13">
        <v>83.1</v>
      </c>
      <c r="C116" s="13">
        <v>75.298343307057195</v>
      </c>
      <c r="D116" s="13">
        <v>75.776499579705501</v>
      </c>
      <c r="E116" s="13">
        <v>77.599999999999994</v>
      </c>
    </row>
    <row r="117" spans="1:5" x14ac:dyDescent="0.55000000000000004">
      <c r="A117" s="393">
        <v>31868</v>
      </c>
      <c r="B117" s="13">
        <v>76</v>
      </c>
      <c r="C117" s="13">
        <v>74.045093035178894</v>
      </c>
      <c r="D117" s="13">
        <v>73.407169908142194</v>
      </c>
      <c r="E117" s="13">
        <v>74.599999999999994</v>
      </c>
    </row>
    <row r="118" spans="1:5" x14ac:dyDescent="0.55000000000000004">
      <c r="A118" s="393">
        <v>31898</v>
      </c>
      <c r="B118" s="13">
        <v>67.599999999999994</v>
      </c>
      <c r="C118" s="13">
        <v>76.035914642934102</v>
      </c>
      <c r="D118" s="13">
        <v>76.191609649012605</v>
      </c>
      <c r="E118" s="13">
        <v>69.3</v>
      </c>
    </row>
    <row r="119" spans="1:5" x14ac:dyDescent="0.55000000000000004">
      <c r="A119" s="393">
        <v>31929</v>
      </c>
      <c r="B119" s="13">
        <v>81.900000000000006</v>
      </c>
      <c r="C119" s="13">
        <v>76.204919639177504</v>
      </c>
      <c r="D119" s="13">
        <v>76.280484183760095</v>
      </c>
      <c r="E119" s="13">
        <v>78.3</v>
      </c>
    </row>
    <row r="120" spans="1:5" x14ac:dyDescent="0.55000000000000004">
      <c r="A120" s="393">
        <v>31959</v>
      </c>
      <c r="B120" s="13">
        <v>85.9</v>
      </c>
      <c r="C120" s="13">
        <v>77.138361660329707</v>
      </c>
      <c r="D120" s="13">
        <v>78.209447956963402</v>
      </c>
      <c r="E120" s="13">
        <v>79.099999999999994</v>
      </c>
    </row>
    <row r="121" spans="1:5" x14ac:dyDescent="0.55000000000000004">
      <c r="A121" s="393">
        <v>31990</v>
      </c>
      <c r="B121" s="13">
        <v>62</v>
      </c>
      <c r="C121" s="13">
        <v>82.233336719507804</v>
      </c>
      <c r="D121" s="13">
        <v>80.770487393644402</v>
      </c>
      <c r="E121" s="13">
        <v>79.5</v>
      </c>
    </row>
    <row r="122" spans="1:5" x14ac:dyDescent="0.55000000000000004">
      <c r="A122" s="393">
        <v>32021</v>
      </c>
      <c r="B122" s="13">
        <v>86.9</v>
      </c>
      <c r="C122" s="13">
        <v>80.930175985479096</v>
      </c>
      <c r="D122" s="13">
        <v>80.973865813366203</v>
      </c>
      <c r="E122" s="13">
        <v>82.9</v>
      </c>
    </row>
    <row r="123" spans="1:5" x14ac:dyDescent="0.55000000000000004">
      <c r="A123" s="393">
        <v>32051</v>
      </c>
      <c r="B123" s="13">
        <v>86</v>
      </c>
      <c r="C123" s="13">
        <v>81.393812854715193</v>
      </c>
      <c r="D123" s="13">
        <v>81.729569111646001</v>
      </c>
      <c r="E123" s="13">
        <v>79.5</v>
      </c>
    </row>
    <row r="124" spans="1:5" x14ac:dyDescent="0.55000000000000004">
      <c r="A124" s="393">
        <v>32082</v>
      </c>
      <c r="B124" s="13">
        <v>78.7</v>
      </c>
      <c r="C124" s="13">
        <v>77.1369873003148</v>
      </c>
      <c r="D124" s="13">
        <v>78.0116998024845</v>
      </c>
      <c r="E124" s="13">
        <v>78.7</v>
      </c>
    </row>
    <row r="125" spans="1:5" x14ac:dyDescent="0.55000000000000004">
      <c r="A125" s="393">
        <v>32112</v>
      </c>
      <c r="B125" s="13">
        <v>77.400000000000006</v>
      </c>
      <c r="C125" s="13">
        <v>77.239739063665894</v>
      </c>
      <c r="D125" s="13">
        <v>77.513650734112005</v>
      </c>
      <c r="E125" s="13">
        <v>79.400000000000006</v>
      </c>
    </row>
    <row r="126" spans="1:5" x14ac:dyDescent="0.55000000000000004">
      <c r="A126" s="393">
        <v>32143</v>
      </c>
      <c r="B126" s="13">
        <v>71.400000000000006</v>
      </c>
      <c r="C126" s="13">
        <v>81.538772583634596</v>
      </c>
      <c r="D126" s="13">
        <v>80.248404415538303</v>
      </c>
      <c r="E126" s="13">
        <v>78</v>
      </c>
    </row>
    <row r="127" spans="1:5" x14ac:dyDescent="0.55000000000000004">
      <c r="A127" s="393">
        <v>32174</v>
      </c>
      <c r="B127" s="13">
        <v>82.9</v>
      </c>
      <c r="C127" s="13">
        <v>81.240576617149898</v>
      </c>
      <c r="D127" s="13">
        <v>79.832758579970104</v>
      </c>
      <c r="E127" s="13">
        <v>82</v>
      </c>
    </row>
    <row r="128" spans="1:5" x14ac:dyDescent="0.55000000000000004">
      <c r="A128" s="393">
        <v>32203</v>
      </c>
      <c r="B128" s="13">
        <v>89.7</v>
      </c>
      <c r="C128" s="13">
        <v>78.206422490172301</v>
      </c>
      <c r="D128" s="13">
        <v>79.035835261530806</v>
      </c>
      <c r="E128" s="13">
        <v>80.400000000000006</v>
      </c>
    </row>
    <row r="129" spans="1:5" x14ac:dyDescent="0.55000000000000004">
      <c r="A129" s="393">
        <v>32234</v>
      </c>
      <c r="B129" s="13">
        <v>82.1</v>
      </c>
      <c r="C129" s="13">
        <v>83.378897506885195</v>
      </c>
      <c r="D129" s="13">
        <v>82.880222610533593</v>
      </c>
      <c r="E129" s="13">
        <v>82.4</v>
      </c>
    </row>
    <row r="130" spans="1:5" x14ac:dyDescent="0.55000000000000004">
      <c r="A130" s="393">
        <v>32264</v>
      </c>
      <c r="B130" s="13">
        <v>70.599999999999994</v>
      </c>
      <c r="C130" s="13">
        <v>77.505155858946097</v>
      </c>
      <c r="D130" s="13">
        <v>78.320905661046595</v>
      </c>
      <c r="E130" s="13">
        <v>78.3</v>
      </c>
    </row>
    <row r="131" spans="1:5" x14ac:dyDescent="0.55000000000000004">
      <c r="A131" s="393">
        <v>32295</v>
      </c>
      <c r="B131" s="13">
        <v>85.6</v>
      </c>
      <c r="C131" s="13">
        <v>80.121935708390197</v>
      </c>
      <c r="D131" s="13">
        <v>80.453543587894998</v>
      </c>
      <c r="E131" s="13">
        <v>81.7</v>
      </c>
    </row>
    <row r="132" spans="1:5" x14ac:dyDescent="0.55000000000000004">
      <c r="A132" s="393">
        <v>32325</v>
      </c>
      <c r="B132" s="13">
        <v>84.4</v>
      </c>
      <c r="C132" s="13">
        <v>81.302387896480298</v>
      </c>
      <c r="D132" s="13">
        <v>81.680250495777102</v>
      </c>
      <c r="E132" s="13">
        <v>81.599999999999994</v>
      </c>
    </row>
    <row r="133" spans="1:5" x14ac:dyDescent="0.55000000000000004">
      <c r="A133" s="393">
        <v>32356</v>
      </c>
      <c r="B133" s="13">
        <v>61</v>
      </c>
      <c r="C133" s="13">
        <v>76.177427731931004</v>
      </c>
      <c r="D133" s="13">
        <v>75.008236804323303</v>
      </c>
      <c r="E133" s="13">
        <v>74</v>
      </c>
    </row>
    <row r="134" spans="1:5" x14ac:dyDescent="0.55000000000000004">
      <c r="A134" s="393">
        <v>32387</v>
      </c>
      <c r="B134" s="13">
        <v>91</v>
      </c>
      <c r="C134" s="13">
        <v>84.620174905459393</v>
      </c>
      <c r="D134" s="13">
        <v>84.649797398419807</v>
      </c>
      <c r="E134" s="13">
        <v>85.9</v>
      </c>
    </row>
    <row r="135" spans="1:5" x14ac:dyDescent="0.55000000000000004">
      <c r="A135" s="393">
        <v>32417</v>
      </c>
      <c r="B135" s="13">
        <v>86.9</v>
      </c>
      <c r="C135" s="13">
        <v>84.835187163648897</v>
      </c>
      <c r="D135" s="13">
        <v>84.667167614616602</v>
      </c>
      <c r="E135" s="13">
        <v>82.4</v>
      </c>
    </row>
    <row r="136" spans="1:5" x14ac:dyDescent="0.55000000000000004">
      <c r="A136" s="393">
        <v>32448</v>
      </c>
      <c r="B136" s="13">
        <v>89.6</v>
      </c>
      <c r="C136" s="13">
        <v>84.699665686740502</v>
      </c>
      <c r="D136" s="13">
        <v>85.713239805479901</v>
      </c>
      <c r="E136" s="13">
        <v>84.9</v>
      </c>
    </row>
    <row r="137" spans="1:5" x14ac:dyDescent="0.55000000000000004">
      <c r="A137" s="393">
        <v>32478</v>
      </c>
      <c r="B137" s="13">
        <v>82.6</v>
      </c>
      <c r="C137" s="13">
        <v>85.168758347320207</v>
      </c>
      <c r="D137" s="13">
        <v>84.790921940916107</v>
      </c>
      <c r="E137" s="13">
        <v>84.2</v>
      </c>
    </row>
    <row r="138" spans="1:5" x14ac:dyDescent="0.55000000000000004">
      <c r="A138" s="393">
        <v>32509</v>
      </c>
      <c r="B138" s="13">
        <v>81.7</v>
      </c>
      <c r="C138" s="13">
        <v>89.252825973158593</v>
      </c>
      <c r="D138" s="13">
        <v>87.850943739178703</v>
      </c>
      <c r="E138" s="13">
        <v>88.9</v>
      </c>
    </row>
    <row r="139" spans="1:5" x14ac:dyDescent="0.55000000000000004">
      <c r="A139" s="393">
        <v>32540</v>
      </c>
      <c r="B139" s="13">
        <v>84.6</v>
      </c>
      <c r="C139" s="13">
        <v>83.405381095384001</v>
      </c>
      <c r="D139" s="13">
        <v>83.049710567975495</v>
      </c>
      <c r="E139" s="13">
        <v>83.6</v>
      </c>
    </row>
    <row r="140" spans="1:5" x14ac:dyDescent="0.55000000000000004">
      <c r="A140" s="393">
        <v>32568</v>
      </c>
      <c r="B140" s="13">
        <v>103</v>
      </c>
      <c r="C140" s="13">
        <v>90.587271692017296</v>
      </c>
      <c r="D140" s="13">
        <v>91.813403761136399</v>
      </c>
      <c r="E140" s="13">
        <v>92.8</v>
      </c>
    </row>
    <row r="141" spans="1:5" x14ac:dyDescent="0.55000000000000004">
      <c r="A141" s="393">
        <v>32599</v>
      </c>
      <c r="B141" s="13">
        <v>91.1</v>
      </c>
      <c r="C141" s="13">
        <v>95.948132693237298</v>
      </c>
      <c r="D141" s="13">
        <v>95.614170796100893</v>
      </c>
      <c r="E141" s="13">
        <v>92.6</v>
      </c>
    </row>
    <row r="142" spans="1:5" x14ac:dyDescent="0.55000000000000004">
      <c r="A142" s="393">
        <v>32629</v>
      </c>
      <c r="B142" s="13">
        <v>83.6</v>
      </c>
      <c r="C142" s="13">
        <v>88.625693996106193</v>
      </c>
      <c r="D142" s="13">
        <v>89.886766729182298</v>
      </c>
      <c r="E142" s="13">
        <v>92.6</v>
      </c>
    </row>
    <row r="143" spans="1:5" x14ac:dyDescent="0.55000000000000004">
      <c r="A143" s="393">
        <v>32660</v>
      </c>
      <c r="B143" s="13">
        <v>101</v>
      </c>
      <c r="C143" s="13">
        <v>95.6446053495402</v>
      </c>
      <c r="D143" s="13">
        <v>96.418059973972404</v>
      </c>
      <c r="E143" s="13">
        <v>97.3</v>
      </c>
    </row>
    <row r="144" spans="1:5" x14ac:dyDescent="0.55000000000000004">
      <c r="A144" s="393">
        <v>32690</v>
      </c>
      <c r="B144" s="13">
        <v>95.9</v>
      </c>
      <c r="C144" s="13">
        <v>92.5888280643006</v>
      </c>
      <c r="D144" s="13">
        <v>92.706942726231503</v>
      </c>
      <c r="E144" s="13">
        <v>91.8</v>
      </c>
    </row>
    <row r="145" spans="1:5" x14ac:dyDescent="0.55000000000000004">
      <c r="A145" s="393">
        <v>32721</v>
      </c>
      <c r="B145" s="13">
        <v>80.8</v>
      </c>
      <c r="C145" s="13">
        <v>96.358190313319298</v>
      </c>
      <c r="D145" s="13">
        <v>95.584493455484505</v>
      </c>
      <c r="E145" s="13">
        <v>97.3</v>
      </c>
    </row>
    <row r="146" spans="1:5" x14ac:dyDescent="0.55000000000000004">
      <c r="A146" s="393">
        <v>32752</v>
      </c>
      <c r="B146" s="13">
        <v>100.8</v>
      </c>
      <c r="C146" s="13">
        <v>97.119379660840906</v>
      </c>
      <c r="D146" s="13">
        <v>96.630301757508803</v>
      </c>
      <c r="E146" s="13">
        <v>96.2</v>
      </c>
    </row>
    <row r="147" spans="1:5" x14ac:dyDescent="0.55000000000000004">
      <c r="A147" s="393">
        <v>32782</v>
      </c>
      <c r="B147" s="13">
        <v>100.3</v>
      </c>
      <c r="C147" s="13">
        <v>95.006750576930202</v>
      </c>
      <c r="D147" s="13">
        <v>95.344030038558003</v>
      </c>
      <c r="E147" s="13">
        <v>94.2</v>
      </c>
    </row>
    <row r="148" spans="1:5" x14ac:dyDescent="0.55000000000000004">
      <c r="A148" s="393">
        <v>32813</v>
      </c>
      <c r="B148" s="13">
        <v>102</v>
      </c>
      <c r="C148" s="13">
        <v>96.599435928366603</v>
      </c>
      <c r="D148" s="13">
        <v>97.133027398592205</v>
      </c>
      <c r="E148" s="13">
        <v>96.3</v>
      </c>
    </row>
    <row r="149" spans="1:5" x14ac:dyDescent="0.55000000000000004">
      <c r="A149" s="393">
        <v>32843</v>
      </c>
      <c r="B149" s="13">
        <v>96.1</v>
      </c>
      <c r="C149" s="13">
        <v>101.325796594284</v>
      </c>
      <c r="D149" s="13">
        <v>100.526280806495</v>
      </c>
      <c r="E149" s="13">
        <v>97.4</v>
      </c>
    </row>
    <row r="150" spans="1:5" x14ac:dyDescent="0.55000000000000004">
      <c r="A150" s="393">
        <v>32874</v>
      </c>
      <c r="B150" s="13">
        <v>86.7</v>
      </c>
      <c r="C150" s="13">
        <v>91.736621089413305</v>
      </c>
      <c r="D150" s="13">
        <v>90.308615548792403</v>
      </c>
      <c r="E150" s="13">
        <v>93.4</v>
      </c>
    </row>
    <row r="151" spans="1:5" x14ac:dyDescent="0.55000000000000004">
      <c r="A151" s="393">
        <v>32905</v>
      </c>
      <c r="B151" s="13">
        <v>103.1</v>
      </c>
      <c r="C151" s="13">
        <v>101.262851095991</v>
      </c>
      <c r="D151" s="13">
        <v>100.83561546705999</v>
      </c>
      <c r="E151" s="13">
        <v>102.4</v>
      </c>
    </row>
    <row r="152" spans="1:5" x14ac:dyDescent="0.55000000000000004">
      <c r="A152" s="393">
        <v>32933</v>
      </c>
      <c r="B152" s="13">
        <v>112.6</v>
      </c>
      <c r="C152" s="13">
        <v>102.278282057163</v>
      </c>
      <c r="D152" s="13">
        <v>102.955543482116</v>
      </c>
      <c r="E152" s="13">
        <v>102.1</v>
      </c>
    </row>
    <row r="153" spans="1:5" x14ac:dyDescent="0.55000000000000004">
      <c r="A153" s="393">
        <v>32964</v>
      </c>
      <c r="B153" s="13">
        <v>101.2</v>
      </c>
      <c r="C153" s="13">
        <v>104.37189492644301</v>
      </c>
      <c r="D153" s="13">
        <v>104.761047358676</v>
      </c>
      <c r="E153" s="13">
        <v>103.6</v>
      </c>
    </row>
    <row r="154" spans="1:5" x14ac:dyDescent="0.55000000000000004">
      <c r="A154" s="393">
        <v>32994</v>
      </c>
      <c r="B154" s="13">
        <v>98.8</v>
      </c>
      <c r="C154" s="13">
        <v>104.59718893804001</v>
      </c>
      <c r="D154" s="13">
        <v>105.81758698372199</v>
      </c>
      <c r="E154" s="13">
        <v>109.1</v>
      </c>
    </row>
    <row r="155" spans="1:5" x14ac:dyDescent="0.55000000000000004">
      <c r="A155" s="393">
        <v>33025</v>
      </c>
      <c r="B155" s="13">
        <v>107</v>
      </c>
      <c r="C155" s="13">
        <v>104.966180480681</v>
      </c>
      <c r="D155" s="13">
        <v>105.681592752497</v>
      </c>
      <c r="E155" s="13">
        <v>103.9</v>
      </c>
    </row>
    <row r="156" spans="1:5" x14ac:dyDescent="0.55000000000000004">
      <c r="A156" s="393">
        <v>33055</v>
      </c>
      <c r="B156" s="13">
        <v>110.6</v>
      </c>
      <c r="C156" s="13">
        <v>104.075541729186</v>
      </c>
      <c r="D156" s="13">
        <v>104.433616759603</v>
      </c>
      <c r="E156" s="13">
        <v>104.4</v>
      </c>
    </row>
    <row r="157" spans="1:5" x14ac:dyDescent="0.55000000000000004">
      <c r="A157" s="393">
        <v>33086</v>
      </c>
      <c r="B157" s="13">
        <v>90.1</v>
      </c>
      <c r="C157" s="13">
        <v>106.027687559428</v>
      </c>
      <c r="D157" s="13">
        <v>105.826348219388</v>
      </c>
      <c r="E157" s="13">
        <v>109.2</v>
      </c>
    </row>
    <row r="158" spans="1:5" x14ac:dyDescent="0.55000000000000004">
      <c r="A158" s="393">
        <v>33117</v>
      </c>
      <c r="B158" s="13">
        <v>105</v>
      </c>
      <c r="C158" s="13">
        <v>104.122054563848</v>
      </c>
      <c r="D158" s="13">
        <v>102.87698900119599</v>
      </c>
      <c r="E158" s="13">
        <v>100.8</v>
      </c>
    </row>
    <row r="159" spans="1:5" x14ac:dyDescent="0.55000000000000004">
      <c r="A159" s="393">
        <v>33147</v>
      </c>
      <c r="B159" s="13">
        <v>118.3</v>
      </c>
      <c r="C159" s="13">
        <v>109.783906912654</v>
      </c>
      <c r="D159" s="13">
        <v>110.881906508228</v>
      </c>
      <c r="E159" s="13">
        <v>110.9</v>
      </c>
    </row>
    <row r="160" spans="1:5" x14ac:dyDescent="0.55000000000000004">
      <c r="A160" s="393">
        <v>33178</v>
      </c>
      <c r="B160" s="13">
        <v>109</v>
      </c>
      <c r="C160" s="13">
        <v>102.864033895806</v>
      </c>
      <c r="D160" s="13">
        <v>102.95146685056601</v>
      </c>
      <c r="E160" s="13">
        <v>102.4</v>
      </c>
    </row>
    <row r="161" spans="1:5" x14ac:dyDescent="0.55000000000000004">
      <c r="A161" s="393">
        <v>33208</v>
      </c>
      <c r="B161" s="13">
        <v>103</v>
      </c>
      <c r="C161" s="13">
        <v>108.20351289347499</v>
      </c>
      <c r="D161" s="13">
        <v>107.404745695324</v>
      </c>
      <c r="E161" s="13">
        <v>104.6</v>
      </c>
    </row>
    <row r="162" spans="1:5" x14ac:dyDescent="0.55000000000000004">
      <c r="A162" s="393">
        <v>33239</v>
      </c>
      <c r="B162" s="13">
        <v>99.3</v>
      </c>
      <c r="C162" s="13">
        <v>104.129632159604</v>
      </c>
      <c r="D162" s="13">
        <v>103.066823036179</v>
      </c>
      <c r="E162" s="13">
        <v>105.9</v>
      </c>
    </row>
    <row r="163" spans="1:5" x14ac:dyDescent="0.55000000000000004">
      <c r="A163" s="393">
        <v>33270</v>
      </c>
      <c r="B163" s="13">
        <v>105.8</v>
      </c>
      <c r="C163" s="13">
        <v>103.234522842445</v>
      </c>
      <c r="D163" s="13">
        <v>102.998490672776</v>
      </c>
      <c r="E163" s="13">
        <v>105.4</v>
      </c>
    </row>
    <row r="164" spans="1:5" x14ac:dyDescent="0.55000000000000004">
      <c r="A164" s="393">
        <v>33298</v>
      </c>
      <c r="B164" s="13">
        <v>106.7</v>
      </c>
      <c r="C164" s="13">
        <v>98.368796686616406</v>
      </c>
      <c r="D164" s="13">
        <v>98.256053620205194</v>
      </c>
      <c r="E164" s="13">
        <v>97.3</v>
      </c>
    </row>
    <row r="165" spans="1:5" x14ac:dyDescent="0.55000000000000004">
      <c r="A165" s="393">
        <v>33329</v>
      </c>
      <c r="B165" s="13">
        <v>95.3</v>
      </c>
      <c r="C165" s="13">
        <v>96.942498512362107</v>
      </c>
      <c r="D165" s="13">
        <v>97.844634102049795</v>
      </c>
      <c r="E165" s="13">
        <v>98.5</v>
      </c>
    </row>
    <row r="166" spans="1:5" x14ac:dyDescent="0.55000000000000004">
      <c r="A166" s="393">
        <v>33359</v>
      </c>
      <c r="B166" s="13">
        <v>95.3</v>
      </c>
      <c r="C166" s="13">
        <v>101.891493802228</v>
      </c>
      <c r="D166" s="13">
        <v>102.476914284523</v>
      </c>
      <c r="E166" s="13">
        <v>104.9</v>
      </c>
    </row>
    <row r="167" spans="1:5" x14ac:dyDescent="0.55000000000000004">
      <c r="A167" s="393">
        <v>33390</v>
      </c>
      <c r="B167" s="13">
        <v>99</v>
      </c>
      <c r="C167" s="13">
        <v>100.41000493092901</v>
      </c>
      <c r="D167" s="13">
        <v>100.745599053029</v>
      </c>
      <c r="E167" s="13">
        <v>96.8</v>
      </c>
    </row>
    <row r="168" spans="1:5" x14ac:dyDescent="0.55000000000000004">
      <c r="A168" s="393">
        <v>33420</v>
      </c>
      <c r="B168" s="13">
        <v>117.7</v>
      </c>
      <c r="C168" s="13">
        <v>108.08594780449999</v>
      </c>
      <c r="D168" s="13">
        <v>108.56453842214199</v>
      </c>
      <c r="E168" s="13">
        <v>109.4</v>
      </c>
    </row>
    <row r="169" spans="1:5" x14ac:dyDescent="0.55000000000000004">
      <c r="A169" s="393">
        <v>33451</v>
      </c>
      <c r="B169" s="13">
        <v>87.9</v>
      </c>
      <c r="C169" s="13">
        <v>107.394428809047</v>
      </c>
      <c r="D169" s="13">
        <v>107.34459721040299</v>
      </c>
      <c r="E169" s="13">
        <v>106.6</v>
      </c>
    </row>
    <row r="170" spans="1:5" x14ac:dyDescent="0.55000000000000004">
      <c r="A170" s="393">
        <v>33482</v>
      </c>
      <c r="B170" s="13">
        <v>106.4</v>
      </c>
      <c r="C170" s="13">
        <v>102.455411516889</v>
      </c>
      <c r="D170" s="13">
        <v>101.39074330396301</v>
      </c>
      <c r="E170" s="13">
        <v>102.5</v>
      </c>
    </row>
    <row r="171" spans="1:5" x14ac:dyDescent="0.55000000000000004">
      <c r="A171" s="393">
        <v>33512</v>
      </c>
      <c r="B171" s="13">
        <v>117.4</v>
      </c>
      <c r="C171" s="13">
        <v>109.019878857471</v>
      </c>
      <c r="D171" s="13">
        <v>110.30764850438401</v>
      </c>
      <c r="E171" s="13">
        <v>109.7</v>
      </c>
    </row>
    <row r="172" spans="1:5" x14ac:dyDescent="0.55000000000000004">
      <c r="A172" s="393">
        <v>33543</v>
      </c>
      <c r="B172" s="13">
        <v>117.4</v>
      </c>
      <c r="C172" s="13">
        <v>113.490621393011</v>
      </c>
      <c r="D172" s="13">
        <v>113.17498160886301</v>
      </c>
      <c r="E172" s="13">
        <v>110.1</v>
      </c>
    </row>
    <row r="173" spans="1:5" x14ac:dyDescent="0.55000000000000004">
      <c r="A173" s="393">
        <v>33573</v>
      </c>
      <c r="B173" s="13">
        <v>108.8</v>
      </c>
      <c r="C173" s="13">
        <v>111.607014425204</v>
      </c>
      <c r="D173" s="13">
        <v>110.983180239025</v>
      </c>
      <c r="E173" s="13">
        <v>110.1</v>
      </c>
    </row>
    <row r="174" spans="1:5" x14ac:dyDescent="0.55000000000000004">
      <c r="A174" s="393">
        <v>33604</v>
      </c>
      <c r="B174" s="13">
        <v>104.6</v>
      </c>
      <c r="C174" s="13">
        <v>108.996358692925</v>
      </c>
      <c r="D174" s="13">
        <v>108.394314999061</v>
      </c>
      <c r="E174" s="13">
        <v>111.1</v>
      </c>
    </row>
    <row r="175" spans="1:5" x14ac:dyDescent="0.55000000000000004">
      <c r="A175" s="393">
        <v>33635</v>
      </c>
      <c r="B175" s="13">
        <v>105.8</v>
      </c>
      <c r="C175" s="13">
        <v>104.381384478672</v>
      </c>
      <c r="D175" s="13">
        <v>102.71649131247101</v>
      </c>
      <c r="E175" s="13">
        <v>105.3</v>
      </c>
    </row>
    <row r="176" spans="1:5" x14ac:dyDescent="0.55000000000000004">
      <c r="A176" s="393">
        <v>33664</v>
      </c>
      <c r="B176" s="13">
        <v>117.5</v>
      </c>
      <c r="C176" s="13">
        <v>104.86281804938901</v>
      </c>
      <c r="D176" s="13">
        <v>104.61445688804</v>
      </c>
      <c r="E176" s="13">
        <v>107.8</v>
      </c>
    </row>
    <row r="177" spans="1:5" x14ac:dyDescent="0.55000000000000004">
      <c r="A177" s="393">
        <v>33695</v>
      </c>
      <c r="B177" s="13">
        <v>102.1</v>
      </c>
      <c r="C177" s="13">
        <v>104.48612833998099</v>
      </c>
      <c r="D177" s="13">
        <v>106.18835118471</v>
      </c>
      <c r="E177" s="13">
        <v>106.2</v>
      </c>
    </row>
    <row r="178" spans="1:5" x14ac:dyDescent="0.55000000000000004">
      <c r="A178" s="393">
        <v>33725</v>
      </c>
      <c r="B178" s="13">
        <v>93.6</v>
      </c>
      <c r="C178" s="13">
        <v>106.57822922698701</v>
      </c>
      <c r="D178" s="13">
        <v>105.960753972078</v>
      </c>
      <c r="E178" s="13">
        <v>102.8</v>
      </c>
    </row>
    <row r="179" spans="1:5" x14ac:dyDescent="0.55000000000000004">
      <c r="A179" s="393">
        <v>33756</v>
      </c>
      <c r="B179" s="13">
        <v>108.7</v>
      </c>
      <c r="C179" s="13">
        <v>104.468239527214</v>
      </c>
      <c r="D179" s="13">
        <v>105.654994091056</v>
      </c>
      <c r="E179" s="13">
        <v>106.7</v>
      </c>
    </row>
    <row r="180" spans="1:5" x14ac:dyDescent="0.55000000000000004">
      <c r="A180" s="393">
        <v>33786</v>
      </c>
      <c r="B180" s="13">
        <v>115.7</v>
      </c>
      <c r="C180" s="13">
        <v>106.061925416138</v>
      </c>
      <c r="D180" s="13">
        <v>106.426978027302</v>
      </c>
      <c r="E180" s="13">
        <v>106.1</v>
      </c>
    </row>
    <row r="181" spans="1:5" x14ac:dyDescent="0.55000000000000004">
      <c r="A181" s="393">
        <v>33817</v>
      </c>
      <c r="B181" s="13">
        <v>80.3</v>
      </c>
      <c r="C181" s="13">
        <v>103.49956541533101</v>
      </c>
      <c r="D181" s="13">
        <v>103.17724224308201</v>
      </c>
      <c r="E181" s="13">
        <v>98.3</v>
      </c>
    </row>
    <row r="182" spans="1:5" x14ac:dyDescent="0.55000000000000004">
      <c r="A182" s="393">
        <v>33848</v>
      </c>
      <c r="B182" s="13">
        <v>114.5</v>
      </c>
      <c r="C182" s="13">
        <v>107.376520796748</v>
      </c>
      <c r="D182" s="13">
        <v>106.761080713504</v>
      </c>
      <c r="E182" s="13">
        <v>110.3</v>
      </c>
    </row>
    <row r="183" spans="1:5" x14ac:dyDescent="0.55000000000000004">
      <c r="A183" s="393">
        <v>33878</v>
      </c>
      <c r="B183" s="13">
        <v>106.6</v>
      </c>
      <c r="C183" s="13">
        <v>101.604700719574</v>
      </c>
      <c r="D183" s="13">
        <v>102.60680179903601</v>
      </c>
      <c r="E183" s="13">
        <v>99.3</v>
      </c>
    </row>
    <row r="184" spans="1:5" x14ac:dyDescent="0.55000000000000004">
      <c r="A184" s="393">
        <v>33909</v>
      </c>
      <c r="B184" s="13">
        <v>109.8</v>
      </c>
      <c r="C184" s="13">
        <v>105.763236778926</v>
      </c>
      <c r="D184" s="13">
        <v>105.256907023924</v>
      </c>
      <c r="E184" s="13">
        <v>102.7</v>
      </c>
    </row>
    <row r="185" spans="1:5" x14ac:dyDescent="0.55000000000000004">
      <c r="A185" s="393">
        <v>33939</v>
      </c>
      <c r="B185" s="13">
        <v>100.4</v>
      </c>
      <c r="C185" s="13">
        <v>101.22105683733</v>
      </c>
      <c r="D185" s="13">
        <v>100.481610530392</v>
      </c>
      <c r="E185" s="13">
        <v>101.6</v>
      </c>
    </row>
    <row r="186" spans="1:5" x14ac:dyDescent="0.55000000000000004">
      <c r="A186" s="393">
        <v>33970</v>
      </c>
      <c r="B186" s="13">
        <v>95.9</v>
      </c>
      <c r="C186" s="13">
        <v>105.94301261250401</v>
      </c>
      <c r="D186" s="13">
        <v>104.995510633633</v>
      </c>
      <c r="E186" s="13">
        <v>106.9</v>
      </c>
    </row>
    <row r="187" spans="1:5" x14ac:dyDescent="0.55000000000000004">
      <c r="A187" s="393">
        <v>34001</v>
      </c>
      <c r="B187" s="13">
        <v>112.2</v>
      </c>
      <c r="C187" s="13">
        <v>107.764523187159</v>
      </c>
      <c r="D187" s="13">
        <v>107.50831407742299</v>
      </c>
      <c r="E187" s="13">
        <v>106.1</v>
      </c>
    </row>
    <row r="188" spans="1:5" x14ac:dyDescent="0.55000000000000004">
      <c r="A188" s="393">
        <v>34029</v>
      </c>
      <c r="B188" s="13">
        <v>125.1</v>
      </c>
      <c r="C188" s="13">
        <v>108.01613253833401</v>
      </c>
      <c r="D188" s="13">
        <v>107.83304805009899</v>
      </c>
      <c r="E188" s="13">
        <v>102.1</v>
      </c>
    </row>
    <row r="189" spans="1:5" x14ac:dyDescent="0.55000000000000004">
      <c r="A189" s="393">
        <v>34060</v>
      </c>
      <c r="B189" s="13">
        <v>97.1</v>
      </c>
      <c r="C189" s="13">
        <v>99.804743774150694</v>
      </c>
      <c r="D189" s="13">
        <v>101.924400766464</v>
      </c>
      <c r="E189" s="13">
        <v>101.5</v>
      </c>
    </row>
    <row r="190" spans="1:5" x14ac:dyDescent="0.55000000000000004">
      <c r="A190" s="393">
        <v>34090</v>
      </c>
      <c r="B190" s="13">
        <v>90.4</v>
      </c>
      <c r="C190" s="13">
        <v>103.93696695185299</v>
      </c>
      <c r="D190" s="13">
        <v>102.787804978568</v>
      </c>
      <c r="E190" s="13">
        <v>105.5</v>
      </c>
    </row>
    <row r="191" spans="1:5" x14ac:dyDescent="0.55000000000000004">
      <c r="A191" s="393">
        <v>34121</v>
      </c>
      <c r="B191" s="13">
        <v>102.9</v>
      </c>
      <c r="C191" s="13">
        <v>98.493859911356296</v>
      </c>
      <c r="D191" s="13">
        <v>99.856638506015798</v>
      </c>
      <c r="E191" s="13">
        <v>99.6</v>
      </c>
    </row>
    <row r="192" spans="1:5" x14ac:dyDescent="0.55000000000000004">
      <c r="A192" s="393">
        <v>34151</v>
      </c>
      <c r="B192" s="13">
        <v>107.5</v>
      </c>
      <c r="C192" s="13">
        <v>100.817361312758</v>
      </c>
      <c r="D192" s="13">
        <v>100.83456471040699</v>
      </c>
      <c r="E192" s="13">
        <v>101</v>
      </c>
    </row>
    <row r="193" spans="1:5" x14ac:dyDescent="0.55000000000000004">
      <c r="A193" s="393">
        <v>34182</v>
      </c>
      <c r="B193" s="13">
        <v>79.400000000000006</v>
      </c>
      <c r="C193" s="13">
        <v>100.356105588066</v>
      </c>
      <c r="D193" s="13">
        <v>100.755707676659</v>
      </c>
      <c r="E193" s="13">
        <v>102.1</v>
      </c>
    </row>
    <row r="194" spans="1:5" x14ac:dyDescent="0.55000000000000004">
      <c r="A194" s="393">
        <v>34213</v>
      </c>
      <c r="B194" s="13">
        <v>109.6</v>
      </c>
      <c r="C194" s="13">
        <v>102.280196404653</v>
      </c>
      <c r="D194" s="13">
        <v>101.81131993456199</v>
      </c>
      <c r="E194" s="13">
        <v>101.4</v>
      </c>
    </row>
    <row r="195" spans="1:5" x14ac:dyDescent="0.55000000000000004">
      <c r="A195" s="393">
        <v>34243</v>
      </c>
      <c r="B195" s="13">
        <v>100.3</v>
      </c>
      <c r="C195" s="13">
        <v>98.419422944788806</v>
      </c>
      <c r="D195" s="13">
        <v>99.315199351355901</v>
      </c>
      <c r="E195" s="13">
        <v>100.5</v>
      </c>
    </row>
    <row r="196" spans="1:5" x14ac:dyDescent="0.55000000000000004">
      <c r="A196" s="393">
        <v>34274</v>
      </c>
      <c r="B196" s="13">
        <v>105</v>
      </c>
      <c r="C196" s="13">
        <v>98.200784288714303</v>
      </c>
      <c r="D196" s="13">
        <v>97.997068974824899</v>
      </c>
      <c r="E196" s="13">
        <v>98</v>
      </c>
    </row>
    <row r="197" spans="1:5" x14ac:dyDescent="0.55000000000000004">
      <c r="A197" s="393">
        <v>34304</v>
      </c>
      <c r="B197" s="13">
        <v>88.9</v>
      </c>
      <c r="C197" s="13">
        <v>90.349856095701298</v>
      </c>
      <c r="D197" s="13">
        <v>89.957859281152494</v>
      </c>
      <c r="E197" s="13">
        <v>91.8</v>
      </c>
    </row>
    <row r="198" spans="1:5" x14ac:dyDescent="0.55000000000000004">
      <c r="A198" s="393">
        <v>34335</v>
      </c>
      <c r="B198" s="13">
        <v>86.9</v>
      </c>
      <c r="C198" s="13">
        <v>97.025957716103605</v>
      </c>
      <c r="D198" s="13">
        <v>95.919962770644801</v>
      </c>
      <c r="E198" s="13">
        <v>92.9</v>
      </c>
    </row>
    <row r="199" spans="1:5" x14ac:dyDescent="0.55000000000000004">
      <c r="A199" s="393">
        <v>34366</v>
      </c>
      <c r="B199" s="13">
        <v>98.7</v>
      </c>
      <c r="C199" s="13">
        <v>93.500329008584799</v>
      </c>
      <c r="D199" s="13">
        <v>92.770430842481204</v>
      </c>
      <c r="E199" s="13">
        <v>93.1</v>
      </c>
    </row>
    <row r="200" spans="1:5" x14ac:dyDescent="0.55000000000000004">
      <c r="A200" s="393">
        <v>34394</v>
      </c>
      <c r="B200" s="13">
        <v>115.4</v>
      </c>
      <c r="C200" s="13">
        <v>97.183572349058295</v>
      </c>
      <c r="D200" s="13">
        <v>96.387191091911504</v>
      </c>
      <c r="E200" s="13">
        <v>96</v>
      </c>
    </row>
    <row r="201" spans="1:5" x14ac:dyDescent="0.55000000000000004">
      <c r="A201" s="393">
        <v>34425</v>
      </c>
      <c r="B201" s="13">
        <v>88.4</v>
      </c>
      <c r="C201" s="13">
        <v>94.066930769787504</v>
      </c>
      <c r="D201" s="13">
        <v>96.294294491630097</v>
      </c>
      <c r="E201" s="13">
        <v>95.3</v>
      </c>
    </row>
    <row r="202" spans="1:5" x14ac:dyDescent="0.55000000000000004">
      <c r="A202" s="393">
        <v>34455</v>
      </c>
      <c r="B202" s="13">
        <v>78</v>
      </c>
      <c r="C202" s="13">
        <v>89.282912477808296</v>
      </c>
      <c r="D202" s="13">
        <v>87.788895727146098</v>
      </c>
      <c r="E202" s="13">
        <v>88.7</v>
      </c>
    </row>
    <row r="203" spans="1:5" x14ac:dyDescent="0.55000000000000004">
      <c r="A203" s="393">
        <v>34486</v>
      </c>
      <c r="B203" s="13">
        <v>102.8</v>
      </c>
      <c r="C203" s="13">
        <v>98.070365411642697</v>
      </c>
      <c r="D203" s="13">
        <v>99.402962445043997</v>
      </c>
      <c r="E203" s="13">
        <v>99.1</v>
      </c>
    </row>
    <row r="204" spans="1:5" x14ac:dyDescent="0.55000000000000004">
      <c r="A204" s="393">
        <v>34516</v>
      </c>
      <c r="B204" s="13">
        <v>98</v>
      </c>
      <c r="C204" s="13">
        <v>94.355825070181297</v>
      </c>
      <c r="D204" s="13">
        <v>94.0776848661027</v>
      </c>
      <c r="E204" s="13">
        <v>94.5</v>
      </c>
    </row>
    <row r="205" spans="1:5" x14ac:dyDescent="0.55000000000000004">
      <c r="A205" s="393">
        <v>34547</v>
      </c>
      <c r="B205" s="13">
        <v>74.400000000000006</v>
      </c>
      <c r="C205" s="13">
        <v>93.0735623077681</v>
      </c>
      <c r="D205" s="13">
        <v>94.141326523316806</v>
      </c>
      <c r="E205" s="13">
        <v>93.6</v>
      </c>
    </row>
    <row r="206" spans="1:5" x14ac:dyDescent="0.55000000000000004">
      <c r="A206" s="393">
        <v>34578</v>
      </c>
      <c r="B206" s="13">
        <v>101.8</v>
      </c>
      <c r="C206" s="13">
        <v>94.588576477379902</v>
      </c>
      <c r="D206" s="13">
        <v>94.235968422027497</v>
      </c>
      <c r="E206" s="13">
        <v>94.5</v>
      </c>
    </row>
    <row r="207" spans="1:5" x14ac:dyDescent="0.55000000000000004">
      <c r="A207" s="393">
        <v>34608</v>
      </c>
      <c r="B207" s="13">
        <v>96.3</v>
      </c>
      <c r="C207" s="13">
        <v>94.550167889344493</v>
      </c>
      <c r="D207" s="13">
        <v>95.607624392042695</v>
      </c>
      <c r="E207" s="13">
        <v>96.1</v>
      </c>
    </row>
    <row r="208" spans="1:5" x14ac:dyDescent="0.55000000000000004">
      <c r="A208" s="393">
        <v>34639</v>
      </c>
      <c r="B208" s="13">
        <v>101.9</v>
      </c>
      <c r="C208" s="13">
        <v>95.366820947764296</v>
      </c>
      <c r="D208" s="13">
        <v>95.458137180422099</v>
      </c>
      <c r="E208" s="13">
        <v>95.5</v>
      </c>
    </row>
    <row r="209" spans="1:5" x14ac:dyDescent="0.55000000000000004">
      <c r="A209" s="393">
        <v>34669</v>
      </c>
      <c r="B209" s="13">
        <v>93.4</v>
      </c>
      <c r="C209" s="13">
        <v>97.850187905877306</v>
      </c>
      <c r="D209" s="13">
        <v>97.713316919772197</v>
      </c>
      <c r="E209" s="13">
        <v>98.8</v>
      </c>
    </row>
    <row r="210" spans="1:5" x14ac:dyDescent="0.55000000000000004">
      <c r="A210" s="393">
        <v>34700</v>
      </c>
      <c r="B210" s="13">
        <v>82.4</v>
      </c>
      <c r="C210" s="13">
        <v>89.679069772646301</v>
      </c>
      <c r="D210" s="13">
        <v>88.479605456182099</v>
      </c>
      <c r="E210" s="13">
        <v>90.2</v>
      </c>
    </row>
    <row r="211" spans="1:5" x14ac:dyDescent="0.55000000000000004">
      <c r="A211" s="393">
        <v>34731</v>
      </c>
      <c r="B211" s="13">
        <v>103.5</v>
      </c>
      <c r="C211" s="13">
        <v>97.440689504890997</v>
      </c>
      <c r="D211" s="13">
        <v>96.526125829221101</v>
      </c>
      <c r="E211" s="13">
        <v>94.4</v>
      </c>
    </row>
    <row r="212" spans="1:5" x14ac:dyDescent="0.55000000000000004">
      <c r="A212" s="393">
        <v>34759</v>
      </c>
      <c r="B212" s="13">
        <v>117.3</v>
      </c>
      <c r="C212" s="13">
        <v>98.2811775833393</v>
      </c>
      <c r="D212" s="13">
        <v>97.302273444544198</v>
      </c>
      <c r="E212" s="13">
        <v>96.9</v>
      </c>
    </row>
    <row r="213" spans="1:5" x14ac:dyDescent="0.55000000000000004">
      <c r="A213" s="393">
        <v>34790</v>
      </c>
      <c r="B213" s="13">
        <v>95.7</v>
      </c>
      <c r="C213" s="13">
        <v>104.439869379614</v>
      </c>
      <c r="D213" s="13">
        <v>106.452379971422</v>
      </c>
      <c r="E213" s="13">
        <v>104.1</v>
      </c>
    </row>
    <row r="214" spans="1:5" x14ac:dyDescent="0.55000000000000004">
      <c r="A214" s="393">
        <v>34820</v>
      </c>
      <c r="B214" s="13">
        <v>81.400000000000006</v>
      </c>
      <c r="C214" s="13">
        <v>89.946449621185195</v>
      </c>
      <c r="D214" s="13">
        <v>88.559607696791701</v>
      </c>
      <c r="E214" s="13">
        <v>90.3</v>
      </c>
    </row>
    <row r="215" spans="1:5" x14ac:dyDescent="0.55000000000000004">
      <c r="A215" s="393">
        <v>34851</v>
      </c>
      <c r="B215" s="13">
        <v>96.5</v>
      </c>
      <c r="C215" s="13">
        <v>91.549309821757006</v>
      </c>
      <c r="D215" s="13">
        <v>92.388492479978495</v>
      </c>
      <c r="E215" s="13">
        <v>92.7</v>
      </c>
    </row>
    <row r="216" spans="1:5" x14ac:dyDescent="0.55000000000000004">
      <c r="A216" s="393">
        <v>34881</v>
      </c>
      <c r="B216" s="13">
        <v>93.4</v>
      </c>
      <c r="C216" s="13">
        <v>89.773933331794296</v>
      </c>
      <c r="D216" s="13">
        <v>89.467282607521</v>
      </c>
      <c r="E216" s="13">
        <v>89.5</v>
      </c>
    </row>
    <row r="217" spans="1:5" x14ac:dyDescent="0.55000000000000004">
      <c r="A217" s="393">
        <v>34912</v>
      </c>
      <c r="B217" s="13">
        <v>72.8</v>
      </c>
      <c r="C217" s="13">
        <v>92.034013804334805</v>
      </c>
      <c r="D217" s="13">
        <v>93.543397507071404</v>
      </c>
      <c r="E217" s="13">
        <v>92.8</v>
      </c>
    </row>
    <row r="218" spans="1:5" x14ac:dyDescent="0.55000000000000004">
      <c r="A218" s="393">
        <v>34943</v>
      </c>
      <c r="B218" s="13">
        <v>93.4</v>
      </c>
      <c r="C218" s="13">
        <v>89.2351010976016</v>
      </c>
      <c r="D218" s="13">
        <v>89.025222697242199</v>
      </c>
      <c r="E218" s="13">
        <v>87.7</v>
      </c>
    </row>
    <row r="219" spans="1:5" x14ac:dyDescent="0.55000000000000004">
      <c r="A219" s="393">
        <v>34973</v>
      </c>
      <c r="B219" s="13">
        <v>90.7</v>
      </c>
      <c r="C219" s="13">
        <v>86.076015812074502</v>
      </c>
      <c r="D219" s="13">
        <v>87.214244515155301</v>
      </c>
      <c r="E219" s="13">
        <v>87.7</v>
      </c>
    </row>
    <row r="220" spans="1:5" x14ac:dyDescent="0.55000000000000004">
      <c r="A220" s="393">
        <v>35004</v>
      </c>
      <c r="B220" s="13">
        <v>94.8</v>
      </c>
      <c r="C220" s="13">
        <v>88.507647527255202</v>
      </c>
      <c r="D220" s="13">
        <v>89.016316430955101</v>
      </c>
      <c r="E220" s="13">
        <v>89.7</v>
      </c>
    </row>
    <row r="221" spans="1:5" x14ac:dyDescent="0.55000000000000004">
      <c r="A221" s="393">
        <v>35034</v>
      </c>
      <c r="B221" s="13">
        <v>86.1</v>
      </c>
      <c r="C221" s="13">
        <v>93.743687856909403</v>
      </c>
      <c r="D221" s="13">
        <v>93.566087208103099</v>
      </c>
      <c r="E221" s="13">
        <v>91.8</v>
      </c>
    </row>
    <row r="222" spans="1:5" x14ac:dyDescent="0.55000000000000004">
      <c r="A222" s="393">
        <v>35065</v>
      </c>
      <c r="B222" s="13">
        <v>84.1</v>
      </c>
      <c r="C222" s="13">
        <v>88.173923691580995</v>
      </c>
      <c r="D222" s="13">
        <v>86.882759712496096</v>
      </c>
      <c r="E222" s="13">
        <v>89.5</v>
      </c>
    </row>
    <row r="223" spans="1:5" x14ac:dyDescent="0.55000000000000004">
      <c r="A223" s="393">
        <v>35096</v>
      </c>
      <c r="B223" s="13">
        <v>103.8</v>
      </c>
      <c r="C223" s="13">
        <v>96.517708993877505</v>
      </c>
      <c r="D223" s="13">
        <v>94.022207913432396</v>
      </c>
      <c r="E223" s="13">
        <v>92.6</v>
      </c>
    </row>
    <row r="224" spans="1:5" x14ac:dyDescent="0.55000000000000004">
      <c r="A224" s="393">
        <v>35125</v>
      </c>
      <c r="B224" s="13">
        <v>104.8</v>
      </c>
      <c r="C224" s="13">
        <v>91.114034237129204</v>
      </c>
      <c r="D224" s="13">
        <v>89.557659406623998</v>
      </c>
      <c r="E224" s="13">
        <v>91.1</v>
      </c>
    </row>
    <row r="225" spans="1:5" x14ac:dyDescent="0.55000000000000004">
      <c r="A225" s="393">
        <v>35156</v>
      </c>
      <c r="B225" s="13">
        <v>85.4</v>
      </c>
      <c r="C225" s="13">
        <v>89.279096391810199</v>
      </c>
      <c r="D225" s="13">
        <v>91.578408203649204</v>
      </c>
      <c r="E225" s="13">
        <v>90.4</v>
      </c>
    </row>
    <row r="226" spans="1:5" x14ac:dyDescent="0.55000000000000004">
      <c r="A226" s="393">
        <v>35186</v>
      </c>
      <c r="B226" s="13">
        <v>84.1</v>
      </c>
      <c r="C226" s="13">
        <v>92.441535111827605</v>
      </c>
      <c r="D226" s="13">
        <v>91.252685206808096</v>
      </c>
      <c r="E226" s="13">
        <v>90.9</v>
      </c>
    </row>
    <row r="227" spans="1:5" x14ac:dyDescent="0.55000000000000004">
      <c r="A227" s="393">
        <v>35217</v>
      </c>
      <c r="B227" s="13">
        <v>89.8</v>
      </c>
      <c r="C227" s="13">
        <v>90.453859338956704</v>
      </c>
      <c r="D227" s="13">
        <v>90.283927081294195</v>
      </c>
      <c r="E227" s="13">
        <v>90.4</v>
      </c>
    </row>
    <row r="228" spans="1:5" x14ac:dyDescent="0.55000000000000004">
      <c r="A228" s="393">
        <v>35247</v>
      </c>
      <c r="B228" s="13">
        <v>104.1</v>
      </c>
      <c r="C228" s="13">
        <v>94.477941780160705</v>
      </c>
      <c r="D228" s="13">
        <v>94.833143275527306</v>
      </c>
      <c r="E228" s="13">
        <v>93.9</v>
      </c>
    </row>
    <row r="229" spans="1:5" x14ac:dyDescent="0.55000000000000004">
      <c r="A229" s="393">
        <v>35278</v>
      </c>
      <c r="B229" s="13">
        <v>70.599999999999994</v>
      </c>
      <c r="C229" s="13">
        <v>93.136551493026005</v>
      </c>
      <c r="D229" s="13">
        <v>94.273977432053897</v>
      </c>
      <c r="E229" s="13">
        <v>93.1</v>
      </c>
    </row>
    <row r="230" spans="1:5" x14ac:dyDescent="0.55000000000000004">
      <c r="A230" s="393">
        <v>35309</v>
      </c>
      <c r="B230" s="13">
        <v>103.9</v>
      </c>
      <c r="C230" s="13">
        <v>99.727964112568799</v>
      </c>
      <c r="D230" s="13">
        <v>100.210747767858</v>
      </c>
      <c r="E230" s="13">
        <v>100.7</v>
      </c>
    </row>
    <row r="231" spans="1:5" x14ac:dyDescent="0.55000000000000004">
      <c r="A231" s="393">
        <v>35339</v>
      </c>
      <c r="B231" s="13">
        <v>109.1</v>
      </c>
      <c r="C231" s="13">
        <v>101.30643817773</v>
      </c>
      <c r="D231" s="13">
        <v>102.65858884740101</v>
      </c>
      <c r="E231" s="13">
        <v>102</v>
      </c>
    </row>
    <row r="232" spans="1:5" x14ac:dyDescent="0.55000000000000004">
      <c r="A232" s="393">
        <v>35370</v>
      </c>
      <c r="B232" s="13">
        <v>106.6</v>
      </c>
      <c r="C232" s="13">
        <v>103.317955549183</v>
      </c>
      <c r="D232" s="13">
        <v>103.646552218377</v>
      </c>
      <c r="E232" s="13">
        <v>101.6</v>
      </c>
    </row>
    <row r="233" spans="1:5" x14ac:dyDescent="0.55000000000000004">
      <c r="A233" s="393">
        <v>35400</v>
      </c>
      <c r="B233" s="13">
        <v>95.1</v>
      </c>
      <c r="C233" s="13">
        <v>100.42435327856801</v>
      </c>
      <c r="D233" s="13">
        <v>100.43489384541201</v>
      </c>
      <c r="E233" s="13">
        <v>101</v>
      </c>
    </row>
    <row r="234" spans="1:5" x14ac:dyDescent="0.55000000000000004">
      <c r="A234" s="393">
        <v>35431</v>
      </c>
      <c r="B234" s="13">
        <v>105</v>
      </c>
      <c r="C234" s="13">
        <v>108.497595599975</v>
      </c>
      <c r="D234" s="13">
        <v>107.380841750641</v>
      </c>
      <c r="E234" s="13">
        <v>111.6</v>
      </c>
    </row>
    <row r="235" spans="1:5" x14ac:dyDescent="0.55000000000000004">
      <c r="A235" s="393">
        <v>35462</v>
      </c>
      <c r="B235" s="13">
        <v>106.1</v>
      </c>
      <c r="C235" s="13">
        <v>99.569911383230703</v>
      </c>
      <c r="D235" s="13">
        <v>97.772891304216202</v>
      </c>
      <c r="E235" s="13">
        <v>97.9</v>
      </c>
    </row>
    <row r="236" spans="1:5" x14ac:dyDescent="0.55000000000000004">
      <c r="A236" s="393">
        <v>35490</v>
      </c>
      <c r="B236" s="13">
        <v>124.9</v>
      </c>
      <c r="C236" s="13">
        <v>110.90342931367201</v>
      </c>
      <c r="D236" s="13">
        <v>109.78711114172999</v>
      </c>
      <c r="E236" s="13">
        <v>108.8</v>
      </c>
    </row>
    <row r="237" spans="1:5" x14ac:dyDescent="0.55000000000000004">
      <c r="A237" s="393">
        <v>35521</v>
      </c>
      <c r="B237" s="13">
        <v>102.9</v>
      </c>
      <c r="C237" s="13">
        <v>107.761993852871</v>
      </c>
      <c r="D237" s="13">
        <v>109.443700797828</v>
      </c>
      <c r="E237" s="13">
        <v>109.4</v>
      </c>
    </row>
    <row r="238" spans="1:5" x14ac:dyDescent="0.55000000000000004">
      <c r="A238" s="393">
        <v>35551</v>
      </c>
      <c r="B238" s="13">
        <v>103.7</v>
      </c>
      <c r="C238" s="13">
        <v>114.723270478958</v>
      </c>
      <c r="D238" s="13">
        <v>113.896518472023</v>
      </c>
      <c r="E238" s="13">
        <v>112.9</v>
      </c>
    </row>
    <row r="239" spans="1:5" x14ac:dyDescent="0.55000000000000004">
      <c r="A239" s="393">
        <v>35582</v>
      </c>
      <c r="B239" s="13">
        <v>114.5</v>
      </c>
      <c r="C239" s="13">
        <v>111.759666633455</v>
      </c>
      <c r="D239" s="13">
        <v>111.769757252292</v>
      </c>
      <c r="E239" s="13">
        <v>111.5</v>
      </c>
    </row>
    <row r="240" spans="1:5" x14ac:dyDescent="0.55000000000000004">
      <c r="A240" s="393">
        <v>35612</v>
      </c>
      <c r="B240" s="13">
        <v>119.3</v>
      </c>
      <c r="C240" s="13">
        <v>109.379917564021</v>
      </c>
      <c r="D240" s="13">
        <v>109.61089432481501</v>
      </c>
      <c r="E240" s="13">
        <v>109.7</v>
      </c>
    </row>
    <row r="241" spans="1:5" x14ac:dyDescent="0.55000000000000004">
      <c r="A241" s="393">
        <v>35643</v>
      </c>
      <c r="B241" s="13">
        <v>77.599999999999994</v>
      </c>
      <c r="C241" s="13">
        <v>103.069137959532</v>
      </c>
      <c r="D241" s="13">
        <v>103.886158323446</v>
      </c>
      <c r="E241" s="13">
        <v>105.9</v>
      </c>
    </row>
    <row r="242" spans="1:5" x14ac:dyDescent="0.55000000000000004">
      <c r="A242" s="393">
        <v>35674</v>
      </c>
      <c r="B242" s="13">
        <v>109.4</v>
      </c>
      <c r="C242" s="13">
        <v>102.316526760947</v>
      </c>
      <c r="D242" s="13">
        <v>103.652293286844</v>
      </c>
      <c r="E242" s="13">
        <v>103.5</v>
      </c>
    </row>
    <row r="243" spans="1:5" x14ac:dyDescent="0.55000000000000004">
      <c r="A243" s="393">
        <v>35704</v>
      </c>
      <c r="B243" s="13">
        <v>109</v>
      </c>
      <c r="C243" s="13">
        <v>100.78521095708599</v>
      </c>
      <c r="D243" s="13">
        <v>101.995735776728</v>
      </c>
      <c r="E243" s="13">
        <v>101.4</v>
      </c>
    </row>
    <row r="244" spans="1:5" x14ac:dyDescent="0.55000000000000004">
      <c r="A244" s="393">
        <v>35735</v>
      </c>
      <c r="B244" s="13">
        <v>99.1</v>
      </c>
      <c r="C244" s="13">
        <v>98.854845166116903</v>
      </c>
      <c r="D244" s="13">
        <v>98.522245398029398</v>
      </c>
      <c r="E244" s="13">
        <v>100.3</v>
      </c>
    </row>
    <row r="245" spans="1:5" x14ac:dyDescent="0.55000000000000004">
      <c r="A245" s="393">
        <v>35765</v>
      </c>
      <c r="B245" s="13">
        <v>98.1</v>
      </c>
      <c r="C245" s="13">
        <v>100.93318333292601</v>
      </c>
      <c r="D245" s="13">
        <v>101.762016391307</v>
      </c>
      <c r="E245" s="13">
        <v>101.8</v>
      </c>
    </row>
    <row r="246" spans="1:5" x14ac:dyDescent="0.55000000000000004">
      <c r="A246" s="393">
        <v>35796</v>
      </c>
      <c r="B246" s="13">
        <v>98.2</v>
      </c>
      <c r="C246" s="13">
        <v>104.453661306331</v>
      </c>
      <c r="D246" s="13">
        <v>102.84262977126301</v>
      </c>
      <c r="E246" s="13">
        <v>102.8</v>
      </c>
    </row>
    <row r="247" spans="1:5" x14ac:dyDescent="0.55000000000000004">
      <c r="A247" s="393">
        <v>35827</v>
      </c>
      <c r="B247" s="13">
        <v>109.4</v>
      </c>
      <c r="C247" s="13">
        <v>102.570699473226</v>
      </c>
      <c r="D247" s="13">
        <v>100.85488655725401</v>
      </c>
      <c r="E247" s="13">
        <v>101.6</v>
      </c>
    </row>
    <row r="248" spans="1:5" x14ac:dyDescent="0.55000000000000004">
      <c r="A248" s="393">
        <v>35855</v>
      </c>
      <c r="B248" s="13">
        <v>114.7</v>
      </c>
      <c r="C248" s="13">
        <v>97.935611198028894</v>
      </c>
      <c r="D248" s="13">
        <v>97.130867573324295</v>
      </c>
      <c r="E248" s="13">
        <v>97.1</v>
      </c>
    </row>
    <row r="249" spans="1:5" x14ac:dyDescent="0.55000000000000004">
      <c r="A249" s="393">
        <v>35886</v>
      </c>
      <c r="B249" s="13">
        <v>90.2</v>
      </c>
      <c r="C249" s="13">
        <v>96.006448813559302</v>
      </c>
      <c r="D249" s="13">
        <v>97.174012265450997</v>
      </c>
      <c r="E249" s="13">
        <v>97</v>
      </c>
    </row>
    <row r="250" spans="1:5" x14ac:dyDescent="0.55000000000000004">
      <c r="A250" s="393">
        <v>35916</v>
      </c>
      <c r="B250" s="13">
        <v>84.9</v>
      </c>
      <c r="C250" s="13">
        <v>99.302406187507003</v>
      </c>
      <c r="D250" s="13">
        <v>98.445113707138006</v>
      </c>
      <c r="E250" s="13">
        <v>97.9</v>
      </c>
    </row>
    <row r="251" spans="1:5" x14ac:dyDescent="0.55000000000000004">
      <c r="A251" s="393">
        <v>35947</v>
      </c>
      <c r="B251" s="13">
        <v>105.5</v>
      </c>
      <c r="C251" s="13">
        <v>99.749021772322493</v>
      </c>
      <c r="D251" s="13">
        <v>99.691176579770001</v>
      </c>
      <c r="E251" s="13">
        <v>100.1</v>
      </c>
    </row>
    <row r="252" spans="1:5" x14ac:dyDescent="0.55000000000000004">
      <c r="A252" s="393">
        <v>35977</v>
      </c>
      <c r="B252" s="13">
        <v>110.6</v>
      </c>
      <c r="C252" s="13">
        <v>100.688287879404</v>
      </c>
      <c r="D252" s="13">
        <v>100.565105576498</v>
      </c>
      <c r="E252" s="13">
        <v>100.8</v>
      </c>
    </row>
    <row r="253" spans="1:5" x14ac:dyDescent="0.55000000000000004">
      <c r="A253" s="393">
        <v>36008</v>
      </c>
      <c r="B253" s="13">
        <v>73.5</v>
      </c>
      <c r="C253" s="13">
        <v>98.687630231632596</v>
      </c>
      <c r="D253" s="13">
        <v>99.024821065662394</v>
      </c>
      <c r="E253" s="13">
        <v>98.2</v>
      </c>
    </row>
    <row r="254" spans="1:5" x14ac:dyDescent="0.55000000000000004">
      <c r="A254" s="393">
        <v>36039</v>
      </c>
      <c r="B254" s="13">
        <v>105.9</v>
      </c>
      <c r="C254" s="13">
        <v>98.558391999105993</v>
      </c>
      <c r="D254" s="13">
        <v>100.412361947345</v>
      </c>
      <c r="E254" s="13">
        <v>100.8</v>
      </c>
    </row>
    <row r="255" spans="1:5" x14ac:dyDescent="0.55000000000000004">
      <c r="A255" s="393">
        <v>36069</v>
      </c>
      <c r="B255" s="13">
        <v>113.7</v>
      </c>
      <c r="C255" s="13">
        <v>107.881405242504</v>
      </c>
      <c r="D255" s="13">
        <v>108.76366557272</v>
      </c>
      <c r="E255" s="13">
        <v>105.2</v>
      </c>
    </row>
    <row r="256" spans="1:5" x14ac:dyDescent="0.55000000000000004">
      <c r="A256" s="393">
        <v>36100</v>
      </c>
      <c r="B256" s="13">
        <v>105.3</v>
      </c>
      <c r="C256" s="13">
        <v>101.98111793808999</v>
      </c>
      <c r="D256" s="13">
        <v>102.054062986151</v>
      </c>
      <c r="E256" s="13">
        <v>102.3</v>
      </c>
    </row>
    <row r="257" spans="1:5" x14ac:dyDescent="0.55000000000000004">
      <c r="A257" s="393">
        <v>36130</v>
      </c>
      <c r="B257" s="13">
        <v>97.6</v>
      </c>
      <c r="C257" s="13">
        <v>100.58625006148699</v>
      </c>
      <c r="D257" s="13">
        <v>101.989126707879</v>
      </c>
      <c r="E257" s="13">
        <v>102.5</v>
      </c>
    </row>
    <row r="258" spans="1:5" x14ac:dyDescent="0.55000000000000004">
      <c r="A258" s="393">
        <v>36161</v>
      </c>
      <c r="B258" s="13">
        <v>95.3</v>
      </c>
      <c r="C258" s="13">
        <v>104.583465438179</v>
      </c>
      <c r="D258" s="13">
        <v>102.59001396017101</v>
      </c>
      <c r="E258" s="13">
        <v>103.1</v>
      </c>
    </row>
    <row r="259" spans="1:5" x14ac:dyDescent="0.55000000000000004">
      <c r="A259" s="393">
        <v>36192</v>
      </c>
      <c r="B259" s="13">
        <v>108.1</v>
      </c>
      <c r="C259" s="13">
        <v>100.895547392944</v>
      </c>
      <c r="D259" s="13">
        <v>99.455302657637901</v>
      </c>
      <c r="E259" s="13">
        <v>100.7</v>
      </c>
    </row>
    <row r="260" spans="1:5" x14ac:dyDescent="0.55000000000000004">
      <c r="A260" s="393">
        <v>36220</v>
      </c>
      <c r="B260" s="13">
        <v>121.4</v>
      </c>
      <c r="C260" s="13">
        <v>101.724278528824</v>
      </c>
      <c r="D260" s="13">
        <v>101.424048173185</v>
      </c>
      <c r="E260" s="13">
        <v>102.1</v>
      </c>
    </row>
    <row r="261" spans="1:5" x14ac:dyDescent="0.55000000000000004">
      <c r="A261" s="393">
        <v>36251</v>
      </c>
      <c r="B261" s="13">
        <v>86.9</v>
      </c>
      <c r="C261" s="13">
        <v>93.156287406204598</v>
      </c>
      <c r="D261" s="13">
        <v>93.927265291374198</v>
      </c>
      <c r="E261" s="13">
        <v>93.2</v>
      </c>
    </row>
    <row r="262" spans="1:5" x14ac:dyDescent="0.55000000000000004">
      <c r="A262" s="393">
        <v>36281</v>
      </c>
      <c r="B262" s="13">
        <v>85.9</v>
      </c>
      <c r="C262" s="13">
        <v>100.855640087853</v>
      </c>
      <c r="D262" s="13">
        <v>100.59133508600399</v>
      </c>
      <c r="E262" s="13">
        <v>101.8</v>
      </c>
    </row>
    <row r="263" spans="1:5" x14ac:dyDescent="0.55000000000000004">
      <c r="A263" s="393">
        <v>36312</v>
      </c>
      <c r="B263" s="13">
        <v>105</v>
      </c>
      <c r="C263" s="13">
        <v>99.152746588993494</v>
      </c>
      <c r="D263" s="13">
        <v>98.893797828390305</v>
      </c>
      <c r="E263" s="13">
        <v>98.9</v>
      </c>
    </row>
    <row r="264" spans="1:5" x14ac:dyDescent="0.55000000000000004">
      <c r="A264" s="393">
        <v>36342</v>
      </c>
      <c r="B264" s="13">
        <v>107.1</v>
      </c>
      <c r="C264" s="13">
        <v>100.13277642083899</v>
      </c>
      <c r="D264" s="13">
        <v>99.467686977956106</v>
      </c>
      <c r="E264" s="13">
        <v>100.3</v>
      </c>
    </row>
    <row r="265" spans="1:5" x14ac:dyDescent="0.55000000000000004">
      <c r="A265" s="393">
        <v>36373</v>
      </c>
      <c r="B265" s="13">
        <v>81.3</v>
      </c>
      <c r="C265" s="13">
        <v>103.239017947383</v>
      </c>
      <c r="D265" s="13">
        <v>103.24163517155201</v>
      </c>
      <c r="E265" s="13">
        <v>104.1</v>
      </c>
    </row>
    <row r="266" spans="1:5" x14ac:dyDescent="0.55000000000000004">
      <c r="A266" s="393">
        <v>36404</v>
      </c>
      <c r="B266" s="13">
        <v>116.4</v>
      </c>
      <c r="C266" s="13">
        <v>108.808021410759</v>
      </c>
      <c r="D266" s="13">
        <v>110.961454537855</v>
      </c>
      <c r="E266" s="13">
        <v>110.9</v>
      </c>
    </row>
    <row r="267" spans="1:5" x14ac:dyDescent="0.55000000000000004">
      <c r="A267" s="393">
        <v>36434</v>
      </c>
      <c r="B267" s="13">
        <v>107.2</v>
      </c>
      <c r="C267" s="13">
        <v>104.354766228182</v>
      </c>
      <c r="D267" s="13">
        <v>104.515876278449</v>
      </c>
      <c r="E267" s="13">
        <v>104.5</v>
      </c>
    </row>
    <row r="268" spans="1:5" x14ac:dyDescent="0.55000000000000004">
      <c r="A268" s="393">
        <v>36465</v>
      </c>
      <c r="B268" s="13">
        <v>112.6</v>
      </c>
      <c r="C268" s="13">
        <v>106.30748861405</v>
      </c>
      <c r="D268" s="13">
        <v>106.450975482985</v>
      </c>
      <c r="E268" s="13">
        <v>106.7</v>
      </c>
    </row>
    <row r="269" spans="1:5" x14ac:dyDescent="0.55000000000000004">
      <c r="A269" s="393">
        <v>36495</v>
      </c>
      <c r="B269" s="13">
        <v>97.6</v>
      </c>
      <c r="C269" s="13">
        <v>100.692636338452</v>
      </c>
      <c r="D269" s="13">
        <v>102.23250272967201</v>
      </c>
      <c r="E269" s="13">
        <v>102.9</v>
      </c>
    </row>
    <row r="270" spans="1:5" x14ac:dyDescent="0.55000000000000004">
      <c r="A270" s="393">
        <v>36526</v>
      </c>
      <c r="B270" s="13">
        <v>94.5</v>
      </c>
      <c r="C270" s="13">
        <v>104.30348772252</v>
      </c>
      <c r="D270" s="13">
        <v>101.866881471721</v>
      </c>
      <c r="E270" s="13">
        <v>101.1</v>
      </c>
    </row>
    <row r="271" spans="1:5" x14ac:dyDescent="0.55000000000000004">
      <c r="A271" s="393">
        <v>36557</v>
      </c>
      <c r="B271" s="13">
        <v>116.4</v>
      </c>
      <c r="C271" s="13">
        <v>108.04608774173801</v>
      </c>
      <c r="D271" s="13">
        <v>106.027458935391</v>
      </c>
      <c r="E271" s="13">
        <v>104.1</v>
      </c>
    </row>
    <row r="272" spans="1:5" x14ac:dyDescent="0.55000000000000004">
      <c r="A272" s="393">
        <v>36586</v>
      </c>
      <c r="B272" s="13">
        <v>128.4</v>
      </c>
      <c r="C272" s="13">
        <v>108.773914229049</v>
      </c>
      <c r="D272" s="13">
        <v>108.65131219618701</v>
      </c>
      <c r="E272" s="13">
        <v>107.9</v>
      </c>
    </row>
    <row r="273" spans="1:5" x14ac:dyDescent="0.55000000000000004">
      <c r="A273" s="393">
        <v>36617</v>
      </c>
      <c r="B273" s="13">
        <v>99.9</v>
      </c>
      <c r="C273" s="13">
        <v>111.723454773394</v>
      </c>
      <c r="D273" s="13">
        <v>112.10853568243699</v>
      </c>
      <c r="E273" s="13">
        <v>110.1</v>
      </c>
    </row>
    <row r="274" spans="1:5" x14ac:dyDescent="0.55000000000000004">
      <c r="A274" s="393">
        <v>36647</v>
      </c>
      <c r="B274" s="13">
        <v>94.7</v>
      </c>
      <c r="C274" s="13">
        <v>104.231821209554</v>
      </c>
      <c r="D274" s="13">
        <v>105.339025874905</v>
      </c>
      <c r="E274" s="13">
        <v>107.1</v>
      </c>
    </row>
    <row r="275" spans="1:5" x14ac:dyDescent="0.55000000000000004">
      <c r="A275" s="393">
        <v>36678</v>
      </c>
      <c r="B275" s="13">
        <v>116.6</v>
      </c>
      <c r="C275" s="13">
        <v>110.442117842176</v>
      </c>
      <c r="D275" s="13">
        <v>110.54404425098799</v>
      </c>
      <c r="E275" s="13">
        <v>109.9</v>
      </c>
    </row>
    <row r="276" spans="1:5" x14ac:dyDescent="0.55000000000000004">
      <c r="A276" s="393">
        <v>36708</v>
      </c>
      <c r="B276" s="13">
        <v>112.6</v>
      </c>
      <c r="C276" s="13">
        <v>108.50085709544</v>
      </c>
      <c r="D276" s="13">
        <v>107.804859151562</v>
      </c>
      <c r="E276" s="13">
        <v>108.1</v>
      </c>
    </row>
    <row r="277" spans="1:5" x14ac:dyDescent="0.55000000000000004">
      <c r="A277" s="393">
        <v>36739</v>
      </c>
      <c r="B277" s="13">
        <v>88</v>
      </c>
      <c r="C277" s="13">
        <v>106.615434637946</v>
      </c>
      <c r="D277" s="13">
        <v>106.098269729872</v>
      </c>
      <c r="E277" s="13">
        <v>107.4</v>
      </c>
    </row>
    <row r="278" spans="1:5" x14ac:dyDescent="0.55000000000000004">
      <c r="A278" s="393">
        <v>36770</v>
      </c>
      <c r="B278" s="13">
        <v>105.4</v>
      </c>
      <c r="C278" s="13">
        <v>100.644384212407</v>
      </c>
      <c r="D278" s="13">
        <v>102.172814924021</v>
      </c>
      <c r="E278" s="13">
        <v>101.2</v>
      </c>
    </row>
    <row r="279" spans="1:5" x14ac:dyDescent="0.55000000000000004">
      <c r="A279" s="393">
        <v>36800</v>
      </c>
      <c r="B279" s="13">
        <v>109.5</v>
      </c>
      <c r="C279" s="13">
        <v>103.928846006282</v>
      </c>
      <c r="D279" s="13">
        <v>103.95527595511901</v>
      </c>
      <c r="E279" s="13">
        <v>104.2</v>
      </c>
    </row>
    <row r="280" spans="1:5" x14ac:dyDescent="0.55000000000000004">
      <c r="A280" s="393">
        <v>36831</v>
      </c>
      <c r="B280" s="13">
        <v>110.9</v>
      </c>
      <c r="C280" s="13">
        <v>104.724265726852</v>
      </c>
      <c r="D280" s="13">
        <v>104.52715833952</v>
      </c>
      <c r="E280" s="13">
        <v>105.3</v>
      </c>
    </row>
    <row r="281" spans="1:5" x14ac:dyDescent="0.55000000000000004">
      <c r="A281" s="393">
        <v>36861</v>
      </c>
      <c r="B281" s="13">
        <v>102.5</v>
      </c>
      <c r="C281" s="13">
        <v>111.272326407848</v>
      </c>
      <c r="D281" s="13">
        <v>112.279136849967</v>
      </c>
      <c r="E281" s="13">
        <v>112.2</v>
      </c>
    </row>
    <row r="282" spans="1:5" x14ac:dyDescent="0.55000000000000004">
      <c r="A282" s="393">
        <v>36892</v>
      </c>
      <c r="B282" s="13">
        <v>94.5</v>
      </c>
      <c r="C282" s="13">
        <v>98.898232180919194</v>
      </c>
      <c r="D282" s="13">
        <v>97.071328992727103</v>
      </c>
      <c r="E282" s="13">
        <v>98.3</v>
      </c>
    </row>
    <row r="283" spans="1:5" x14ac:dyDescent="0.55000000000000004">
      <c r="A283" s="393">
        <v>36923</v>
      </c>
      <c r="B283" s="13">
        <v>114.5</v>
      </c>
      <c r="C283" s="13">
        <v>106.861588433097</v>
      </c>
      <c r="D283" s="13">
        <v>106.250430469245</v>
      </c>
      <c r="E283" s="13">
        <v>106.7</v>
      </c>
    </row>
    <row r="284" spans="1:5" x14ac:dyDescent="0.55000000000000004">
      <c r="A284" s="393">
        <v>36951</v>
      </c>
      <c r="B284" s="13">
        <v>121.2</v>
      </c>
      <c r="C284" s="13">
        <v>104.707276588713</v>
      </c>
      <c r="D284" s="13">
        <v>104.263287172896</v>
      </c>
      <c r="E284" s="13">
        <v>104.2</v>
      </c>
    </row>
    <row r="285" spans="1:5" x14ac:dyDescent="0.55000000000000004">
      <c r="A285" s="393">
        <v>36982</v>
      </c>
      <c r="B285" s="13">
        <v>96.2</v>
      </c>
      <c r="C285" s="13">
        <v>105.167487241215</v>
      </c>
      <c r="D285" s="13">
        <v>105.39432420806</v>
      </c>
      <c r="E285" s="13">
        <v>104.8</v>
      </c>
    </row>
    <row r="286" spans="1:5" x14ac:dyDescent="0.55000000000000004">
      <c r="A286" s="393">
        <v>37012</v>
      </c>
      <c r="B286" s="13">
        <v>93.7</v>
      </c>
      <c r="C286" s="13">
        <v>103.39314015970599</v>
      </c>
      <c r="D286" s="13">
        <v>105.37609417165601</v>
      </c>
      <c r="E286" s="13">
        <v>104.4</v>
      </c>
    </row>
    <row r="287" spans="1:5" x14ac:dyDescent="0.55000000000000004">
      <c r="A287" s="393">
        <v>37043</v>
      </c>
      <c r="B287" s="13">
        <v>110.5</v>
      </c>
      <c r="C287" s="13">
        <v>107.245050467257</v>
      </c>
      <c r="D287" s="13">
        <v>107.198291389426</v>
      </c>
      <c r="E287" s="13">
        <v>106.7</v>
      </c>
    </row>
    <row r="288" spans="1:5" x14ac:dyDescent="0.55000000000000004">
      <c r="A288" s="393">
        <v>37073</v>
      </c>
      <c r="B288" s="13">
        <v>115.5</v>
      </c>
      <c r="C288" s="13">
        <v>108.57357499512899</v>
      </c>
      <c r="D288" s="13">
        <v>108.53303233977201</v>
      </c>
      <c r="E288" s="13">
        <v>108.3</v>
      </c>
    </row>
    <row r="289" spans="1:5" x14ac:dyDescent="0.55000000000000004">
      <c r="A289" s="393">
        <v>37104</v>
      </c>
      <c r="B289" s="13">
        <v>92.6</v>
      </c>
      <c r="C289" s="13">
        <v>110.930025509362</v>
      </c>
      <c r="D289" s="13">
        <v>110.302505962518</v>
      </c>
      <c r="E289" s="13">
        <v>111.5</v>
      </c>
    </row>
    <row r="290" spans="1:5" x14ac:dyDescent="0.55000000000000004">
      <c r="A290" s="393">
        <v>37135</v>
      </c>
      <c r="B290" s="13">
        <v>108</v>
      </c>
      <c r="C290" s="13">
        <v>105.78046240095</v>
      </c>
      <c r="D290" s="13">
        <v>106.591424003589</v>
      </c>
      <c r="E290" s="13">
        <v>106.3</v>
      </c>
    </row>
    <row r="291" spans="1:5" x14ac:dyDescent="0.55000000000000004">
      <c r="A291" s="393">
        <v>37165</v>
      </c>
      <c r="B291" s="13">
        <v>114.5</v>
      </c>
      <c r="C291" s="13">
        <v>106.076151866475</v>
      </c>
      <c r="D291" s="13">
        <v>106.22958303622499</v>
      </c>
      <c r="E291" s="13">
        <v>106.7</v>
      </c>
    </row>
    <row r="292" spans="1:5" x14ac:dyDescent="0.55000000000000004">
      <c r="A292" s="393">
        <v>37196</v>
      </c>
      <c r="B292" s="13">
        <v>108.8</v>
      </c>
      <c r="C292" s="13">
        <v>102.478096553418</v>
      </c>
      <c r="D292" s="13">
        <v>102.23613678636001</v>
      </c>
      <c r="E292" s="13">
        <v>101.2</v>
      </c>
    </row>
    <row r="293" spans="1:5" x14ac:dyDescent="0.55000000000000004">
      <c r="A293" s="393">
        <v>37226</v>
      </c>
      <c r="B293" s="13">
        <v>94.5</v>
      </c>
      <c r="C293" s="13">
        <v>103.36545893647001</v>
      </c>
      <c r="D293" s="13">
        <v>104.057108827218</v>
      </c>
      <c r="E293" s="13">
        <v>105.7</v>
      </c>
    </row>
    <row r="294" spans="1:5" x14ac:dyDescent="0.55000000000000004">
      <c r="A294" s="393">
        <v>37257</v>
      </c>
      <c r="B294" s="13">
        <v>101.8</v>
      </c>
      <c r="C294" s="13">
        <v>105.979381739166</v>
      </c>
      <c r="D294" s="13">
        <v>104.184676426039</v>
      </c>
      <c r="E294" s="13">
        <v>106.4</v>
      </c>
    </row>
    <row r="295" spans="1:5" x14ac:dyDescent="0.55000000000000004">
      <c r="A295" s="393">
        <v>37288</v>
      </c>
      <c r="B295" s="13">
        <v>116</v>
      </c>
      <c r="C295" s="13">
        <v>108.46383016312301</v>
      </c>
      <c r="D295" s="13">
        <v>108.00006780393601</v>
      </c>
      <c r="E295" s="13">
        <v>108.3</v>
      </c>
    </row>
    <row r="296" spans="1:5" x14ac:dyDescent="0.55000000000000004">
      <c r="A296" s="393">
        <v>37316</v>
      </c>
      <c r="B296" s="13">
        <v>123.1</v>
      </c>
      <c r="C296" s="13">
        <v>109.710415129843</v>
      </c>
      <c r="D296" s="13">
        <v>108.99533542649699</v>
      </c>
      <c r="E296" s="13">
        <v>108.7</v>
      </c>
    </row>
    <row r="297" spans="1:5" x14ac:dyDescent="0.55000000000000004">
      <c r="A297" s="393">
        <v>37347</v>
      </c>
      <c r="B297" s="13">
        <v>102.5</v>
      </c>
      <c r="C297" s="13">
        <v>108.708383447515</v>
      </c>
      <c r="D297" s="13">
        <v>108.884956734659</v>
      </c>
      <c r="E297" s="13">
        <v>108.7</v>
      </c>
    </row>
    <row r="298" spans="1:5" x14ac:dyDescent="0.55000000000000004">
      <c r="A298" s="393">
        <v>37377</v>
      </c>
      <c r="B298" s="13">
        <v>104.9</v>
      </c>
      <c r="C298" s="13">
        <v>114.661323990734</v>
      </c>
      <c r="D298" s="13">
        <v>117.21289449987501</v>
      </c>
      <c r="E298" s="13">
        <v>116.8</v>
      </c>
    </row>
    <row r="299" spans="1:5" x14ac:dyDescent="0.55000000000000004">
      <c r="A299" s="393">
        <v>37408</v>
      </c>
      <c r="B299" s="13">
        <v>108.7</v>
      </c>
      <c r="C299" s="13">
        <v>108.54522091047301</v>
      </c>
      <c r="D299" s="13">
        <v>108.10262964621</v>
      </c>
      <c r="E299" s="13">
        <v>107.8</v>
      </c>
    </row>
    <row r="300" spans="1:5" x14ac:dyDescent="0.55000000000000004">
      <c r="A300" s="393">
        <v>37438</v>
      </c>
      <c r="B300" s="13">
        <v>120.4</v>
      </c>
      <c r="C300" s="13">
        <v>110.91307766528</v>
      </c>
      <c r="D300" s="13">
        <v>111.351204278625</v>
      </c>
      <c r="E300" s="13">
        <v>107.9</v>
      </c>
    </row>
    <row r="301" spans="1:5" x14ac:dyDescent="0.55000000000000004">
      <c r="A301" s="393">
        <v>37469</v>
      </c>
      <c r="B301" s="13">
        <v>92.6</v>
      </c>
      <c r="C301" s="13">
        <v>114.00531022324201</v>
      </c>
      <c r="D301" s="13">
        <v>113.36082070344099</v>
      </c>
      <c r="E301" s="13">
        <v>113.7</v>
      </c>
    </row>
    <row r="302" spans="1:5" x14ac:dyDescent="0.55000000000000004">
      <c r="A302" s="393">
        <v>37500</v>
      </c>
      <c r="B302" s="13">
        <v>119.2</v>
      </c>
      <c r="C302" s="13">
        <v>113.568909284127</v>
      </c>
      <c r="D302" s="13">
        <v>114.09695332062</v>
      </c>
      <c r="E302" s="13">
        <v>116.3</v>
      </c>
    </row>
    <row r="303" spans="1:5" x14ac:dyDescent="0.55000000000000004">
      <c r="A303" s="393">
        <v>37530</v>
      </c>
      <c r="B303" s="13">
        <v>121.3</v>
      </c>
      <c r="C303" s="13">
        <v>112.807481273709</v>
      </c>
      <c r="D303" s="13">
        <v>112.862439075324</v>
      </c>
      <c r="E303" s="13">
        <v>113.5</v>
      </c>
    </row>
    <row r="304" spans="1:5" x14ac:dyDescent="0.55000000000000004">
      <c r="A304" s="393">
        <v>37561</v>
      </c>
      <c r="B304" s="13">
        <v>121.6</v>
      </c>
      <c r="C304" s="13">
        <v>117.78383470234699</v>
      </c>
      <c r="D304" s="13">
        <v>117.754326642442</v>
      </c>
      <c r="E304" s="13">
        <v>116.3</v>
      </c>
    </row>
    <row r="305" spans="1:5" x14ac:dyDescent="0.55000000000000004">
      <c r="A305" s="393">
        <v>37591</v>
      </c>
      <c r="B305" s="13">
        <v>110.3</v>
      </c>
      <c r="C305" s="13">
        <v>116.269542347768</v>
      </c>
      <c r="D305" s="13">
        <v>116.92316532949</v>
      </c>
      <c r="E305" s="13">
        <v>119.9</v>
      </c>
    </row>
    <row r="306" spans="1:5" x14ac:dyDescent="0.55000000000000004">
      <c r="A306" s="393">
        <v>37622</v>
      </c>
      <c r="B306" s="13">
        <v>112.1</v>
      </c>
      <c r="C306" s="13">
        <v>115.783922190479</v>
      </c>
      <c r="D306" s="13">
        <v>114.25136206094101</v>
      </c>
      <c r="E306" s="13">
        <v>114.9</v>
      </c>
    </row>
    <row r="307" spans="1:5" x14ac:dyDescent="0.55000000000000004">
      <c r="A307" s="393">
        <v>37653</v>
      </c>
      <c r="B307" s="13">
        <v>117.1</v>
      </c>
      <c r="C307" s="13">
        <v>109.55760791175901</v>
      </c>
      <c r="D307" s="13">
        <v>109.142168420616</v>
      </c>
      <c r="E307" s="13">
        <v>109.7</v>
      </c>
    </row>
    <row r="308" spans="1:5" x14ac:dyDescent="0.55000000000000004">
      <c r="A308" s="393">
        <v>37681</v>
      </c>
      <c r="B308" s="13">
        <v>121.3</v>
      </c>
      <c r="C308" s="13">
        <v>108.05870866326001</v>
      </c>
      <c r="D308" s="13">
        <v>107.03241055848601</v>
      </c>
      <c r="E308" s="13">
        <v>108.8</v>
      </c>
    </row>
    <row r="309" spans="1:5" x14ac:dyDescent="0.55000000000000004">
      <c r="A309" s="393">
        <v>37712</v>
      </c>
      <c r="B309" s="13">
        <v>101</v>
      </c>
      <c r="C309" s="13">
        <v>107.122435739588</v>
      </c>
      <c r="D309" s="13">
        <v>107.245570718099</v>
      </c>
      <c r="E309" s="13">
        <v>106.4</v>
      </c>
    </row>
    <row r="310" spans="1:5" x14ac:dyDescent="0.55000000000000004">
      <c r="A310" s="393">
        <v>37742</v>
      </c>
      <c r="B310" s="13">
        <v>101.3</v>
      </c>
      <c r="C310" s="13">
        <v>114.37334169884301</v>
      </c>
      <c r="D310" s="13">
        <v>116.611254112293</v>
      </c>
      <c r="E310" s="13">
        <v>112.6</v>
      </c>
    </row>
    <row r="311" spans="1:5" x14ac:dyDescent="0.55000000000000004">
      <c r="A311" s="393">
        <v>37773</v>
      </c>
      <c r="B311" s="13">
        <v>112.4</v>
      </c>
      <c r="C311" s="13">
        <v>109.355474869125</v>
      </c>
      <c r="D311" s="13">
        <v>109.269194125759</v>
      </c>
      <c r="E311" s="13">
        <v>110</v>
      </c>
    </row>
    <row r="312" spans="1:5" x14ac:dyDescent="0.55000000000000004">
      <c r="A312" s="393">
        <v>37803</v>
      </c>
      <c r="B312" s="13">
        <v>118.2</v>
      </c>
      <c r="C312" s="13">
        <v>109.045837741431</v>
      </c>
      <c r="D312" s="13">
        <v>109.860647631549</v>
      </c>
      <c r="E312" s="13">
        <v>110.8</v>
      </c>
    </row>
    <row r="313" spans="1:5" x14ac:dyDescent="0.55000000000000004">
      <c r="A313" s="393">
        <v>37834</v>
      </c>
      <c r="B313" s="13">
        <v>88.3</v>
      </c>
      <c r="C313" s="13">
        <v>113.07488518574399</v>
      </c>
      <c r="D313" s="13">
        <v>112.852440390713</v>
      </c>
      <c r="E313" s="13">
        <v>111.8</v>
      </c>
    </row>
    <row r="314" spans="1:5" x14ac:dyDescent="0.55000000000000004">
      <c r="A314" s="393">
        <v>37865</v>
      </c>
      <c r="B314" s="13">
        <v>120.6</v>
      </c>
      <c r="C314" s="13">
        <v>111.70035750143801</v>
      </c>
      <c r="D314" s="13">
        <v>112.01479594009</v>
      </c>
      <c r="E314" s="13">
        <v>112.3</v>
      </c>
    </row>
    <row r="315" spans="1:5" x14ac:dyDescent="0.55000000000000004">
      <c r="A315" s="393">
        <v>37895</v>
      </c>
      <c r="B315" s="13">
        <v>124</v>
      </c>
      <c r="C315" s="13">
        <v>115.594150181689</v>
      </c>
      <c r="D315" s="13">
        <v>115.57124618384699</v>
      </c>
      <c r="E315" s="13">
        <v>115.5</v>
      </c>
    </row>
    <row r="316" spans="1:5" x14ac:dyDescent="0.55000000000000004">
      <c r="A316" s="393">
        <v>37926</v>
      </c>
      <c r="B316" s="13">
        <v>114.1</v>
      </c>
      <c r="C316" s="13">
        <v>113.14369130436999</v>
      </c>
      <c r="D316" s="13">
        <v>112.28527875392901</v>
      </c>
      <c r="E316" s="13">
        <v>113.2</v>
      </c>
    </row>
    <row r="317" spans="1:5" x14ac:dyDescent="0.55000000000000004">
      <c r="A317" s="393">
        <v>37956</v>
      </c>
      <c r="B317" s="13">
        <v>107.9</v>
      </c>
      <c r="C317" s="13">
        <v>111.087781937812</v>
      </c>
      <c r="D317" s="13">
        <v>111.154560797564</v>
      </c>
      <c r="E317" s="13">
        <v>111.7</v>
      </c>
    </row>
    <row r="318" spans="1:5" x14ac:dyDescent="0.55000000000000004">
      <c r="A318" s="393">
        <v>37987</v>
      </c>
      <c r="B318" s="13">
        <v>109.7</v>
      </c>
      <c r="C318" s="13">
        <v>116.05762380926301</v>
      </c>
      <c r="D318" s="13">
        <v>114.28752646907699</v>
      </c>
      <c r="E318" s="13">
        <v>114.8</v>
      </c>
    </row>
    <row r="319" spans="1:5" x14ac:dyDescent="0.55000000000000004">
      <c r="A319" s="393">
        <v>38018</v>
      </c>
      <c r="B319" s="13">
        <v>121</v>
      </c>
      <c r="C319" s="13">
        <v>115.328487689021</v>
      </c>
      <c r="D319" s="13">
        <v>113.721311021926</v>
      </c>
      <c r="E319" s="13">
        <v>115.3</v>
      </c>
    </row>
    <row r="320" spans="1:5" x14ac:dyDescent="0.55000000000000004">
      <c r="A320" s="393">
        <v>38047</v>
      </c>
      <c r="B320" s="13">
        <v>135.1</v>
      </c>
      <c r="C320" s="13">
        <v>115.949106532016</v>
      </c>
      <c r="D320" s="13">
        <v>115.399380199725</v>
      </c>
      <c r="E320" s="13">
        <v>114.3</v>
      </c>
    </row>
    <row r="321" spans="1:5" x14ac:dyDescent="0.55000000000000004">
      <c r="A321" s="393">
        <v>38078</v>
      </c>
      <c r="B321" s="13">
        <v>113.1</v>
      </c>
      <c r="C321" s="13">
        <v>118.739102689866</v>
      </c>
      <c r="D321" s="13">
        <v>119.680405642739</v>
      </c>
      <c r="E321" s="13">
        <v>118.2</v>
      </c>
    </row>
    <row r="322" spans="1:5" x14ac:dyDescent="0.55000000000000004">
      <c r="A322" s="393">
        <v>38108</v>
      </c>
      <c r="B322" s="13">
        <v>98.9</v>
      </c>
      <c r="C322" s="13">
        <v>115.468742447899</v>
      </c>
      <c r="D322" s="13">
        <v>117.14973627995199</v>
      </c>
      <c r="E322" s="13">
        <v>116.8</v>
      </c>
    </row>
    <row r="323" spans="1:5" x14ac:dyDescent="0.55000000000000004">
      <c r="A323" s="393">
        <v>38139</v>
      </c>
      <c r="B323" s="13">
        <v>124.2</v>
      </c>
      <c r="C323" s="13">
        <v>117.969951442678</v>
      </c>
      <c r="D323" s="13">
        <v>118.561909437197</v>
      </c>
      <c r="E323" s="13">
        <v>119.1</v>
      </c>
    </row>
    <row r="324" spans="1:5" x14ac:dyDescent="0.55000000000000004">
      <c r="A324" s="393">
        <v>38169</v>
      </c>
      <c r="B324" s="13">
        <v>122.6</v>
      </c>
      <c r="C324" s="13">
        <v>116.380867463995</v>
      </c>
      <c r="D324" s="13">
        <v>117.559767440852</v>
      </c>
      <c r="E324" s="13">
        <v>118.3</v>
      </c>
    </row>
    <row r="325" spans="1:5" x14ac:dyDescent="0.55000000000000004">
      <c r="A325" s="393">
        <v>38200</v>
      </c>
      <c r="B325" s="13">
        <v>92.8</v>
      </c>
      <c r="C325" s="13">
        <v>115.21157661686399</v>
      </c>
      <c r="D325" s="13">
        <v>115.893989960406</v>
      </c>
      <c r="E325" s="13">
        <v>115.9</v>
      </c>
    </row>
    <row r="326" spans="1:5" x14ac:dyDescent="0.55000000000000004">
      <c r="A326" s="393">
        <v>38231</v>
      </c>
      <c r="B326" s="13">
        <v>128.5</v>
      </c>
      <c r="C326" s="13">
        <v>119.194485969421</v>
      </c>
      <c r="D326" s="13">
        <v>119.458421279991</v>
      </c>
      <c r="E326" s="13">
        <v>119.6</v>
      </c>
    </row>
    <row r="327" spans="1:5" x14ac:dyDescent="0.55000000000000004">
      <c r="A327" s="393">
        <v>38261</v>
      </c>
      <c r="B327" s="13">
        <v>119.2</v>
      </c>
      <c r="C327" s="13">
        <v>116.86634813150501</v>
      </c>
      <c r="D327" s="13">
        <v>115.377853729104</v>
      </c>
      <c r="E327" s="13">
        <v>115.6</v>
      </c>
    </row>
    <row r="328" spans="1:5" x14ac:dyDescent="0.55000000000000004">
      <c r="A328" s="393">
        <v>38292</v>
      </c>
      <c r="B328" s="13">
        <v>122.3</v>
      </c>
      <c r="C328" s="13">
        <v>115.54996425028099</v>
      </c>
      <c r="D328" s="13">
        <v>114.328198470449</v>
      </c>
      <c r="E328" s="13">
        <v>115.9</v>
      </c>
    </row>
    <row r="329" spans="1:5" x14ac:dyDescent="0.55000000000000004">
      <c r="A329" s="393">
        <v>38322</v>
      </c>
      <c r="B329" s="13">
        <v>105.4</v>
      </c>
      <c r="C329" s="13">
        <v>108.39350389480499</v>
      </c>
      <c r="D329" s="13">
        <v>108.016463127938</v>
      </c>
      <c r="E329" s="13">
        <v>108.4</v>
      </c>
    </row>
    <row r="330" spans="1:5" x14ac:dyDescent="0.55000000000000004">
      <c r="A330" s="393">
        <v>38353</v>
      </c>
      <c r="B330" s="13">
        <v>113.4</v>
      </c>
      <c r="C330" s="13">
        <v>122.78147641356</v>
      </c>
      <c r="D330" s="13">
        <v>121.095598725195</v>
      </c>
      <c r="E330" s="13">
        <v>119.2</v>
      </c>
    </row>
    <row r="331" spans="1:5" x14ac:dyDescent="0.55000000000000004">
      <c r="A331" s="393">
        <v>38384</v>
      </c>
      <c r="B331" s="13">
        <v>127.4</v>
      </c>
      <c r="C331" s="13">
        <v>119.504059773238</v>
      </c>
      <c r="D331" s="13">
        <v>119.330758243654</v>
      </c>
      <c r="E331" s="13">
        <v>120</v>
      </c>
    </row>
    <row r="332" spans="1:5" x14ac:dyDescent="0.55000000000000004">
      <c r="A332" s="393">
        <v>38412</v>
      </c>
      <c r="B332" s="13">
        <v>139.19999999999999</v>
      </c>
      <c r="C332" s="13">
        <v>119.921228574277</v>
      </c>
      <c r="D332" s="13">
        <v>119.219698547311</v>
      </c>
      <c r="E332" s="13">
        <v>119.9</v>
      </c>
    </row>
    <row r="333" spans="1:5" x14ac:dyDescent="0.55000000000000004">
      <c r="A333" s="393">
        <v>38443</v>
      </c>
      <c r="B333" s="13">
        <v>116.8</v>
      </c>
      <c r="C333" s="13">
        <v>125.17990271249199</v>
      </c>
      <c r="D333" s="13">
        <v>126.63046491171799</v>
      </c>
      <c r="E333" s="13">
        <v>123.8</v>
      </c>
    </row>
    <row r="334" spans="1:5" x14ac:dyDescent="0.55000000000000004">
      <c r="A334" s="393">
        <v>38473</v>
      </c>
      <c r="B334" s="13">
        <v>102.8</v>
      </c>
      <c r="C334" s="13">
        <v>117.09534799107099</v>
      </c>
      <c r="D334" s="13">
        <v>118.6972546539</v>
      </c>
      <c r="E334" s="13">
        <v>119.6</v>
      </c>
    </row>
    <row r="335" spans="1:5" x14ac:dyDescent="0.55000000000000004">
      <c r="A335" s="393">
        <v>38504</v>
      </c>
      <c r="B335" s="13">
        <v>124.9</v>
      </c>
      <c r="C335" s="13">
        <v>118.461302418825</v>
      </c>
      <c r="D335" s="13">
        <v>119.290884464562</v>
      </c>
      <c r="E335" s="13">
        <v>119.7</v>
      </c>
    </row>
    <row r="336" spans="1:5" x14ac:dyDescent="0.55000000000000004">
      <c r="A336" s="393">
        <v>38534</v>
      </c>
      <c r="B336" s="13">
        <v>121.6</v>
      </c>
      <c r="C336" s="13">
        <v>118.213393147631</v>
      </c>
      <c r="D336" s="13">
        <v>119.621150985216</v>
      </c>
      <c r="E336" s="13">
        <v>121</v>
      </c>
    </row>
    <row r="337" spans="1:5" x14ac:dyDescent="0.55000000000000004">
      <c r="A337" s="393">
        <v>38565</v>
      </c>
      <c r="B337" s="13">
        <v>94.8</v>
      </c>
      <c r="C337" s="13">
        <v>114.649480273679</v>
      </c>
      <c r="D337" s="13">
        <v>116.11476337088899</v>
      </c>
      <c r="E337" s="13">
        <v>116.3</v>
      </c>
    </row>
    <row r="338" spans="1:5" x14ac:dyDescent="0.55000000000000004">
      <c r="A338" s="393">
        <v>38596</v>
      </c>
      <c r="B338" s="13">
        <v>131.5</v>
      </c>
      <c r="C338" s="13">
        <v>121.95162929793</v>
      </c>
      <c r="D338" s="13">
        <v>122.177195751547</v>
      </c>
      <c r="E338" s="13">
        <v>122.4</v>
      </c>
    </row>
    <row r="339" spans="1:5" x14ac:dyDescent="0.55000000000000004">
      <c r="A339" s="393">
        <v>38626</v>
      </c>
      <c r="B339" s="13">
        <v>117.6</v>
      </c>
      <c r="C339" s="13">
        <v>115.372046522871</v>
      </c>
      <c r="D339" s="13">
        <v>113.412744830818</v>
      </c>
      <c r="E339" s="13">
        <v>114.1</v>
      </c>
    </row>
    <row r="340" spans="1:5" x14ac:dyDescent="0.55000000000000004">
      <c r="A340" s="393">
        <v>38657</v>
      </c>
      <c r="B340" s="13">
        <v>130.9</v>
      </c>
      <c r="C340" s="13">
        <v>124.06740863893199</v>
      </c>
      <c r="D340" s="13">
        <v>121.765473766585</v>
      </c>
      <c r="E340" s="13">
        <v>123.3</v>
      </c>
    </row>
    <row r="341" spans="1:5" x14ac:dyDescent="0.55000000000000004">
      <c r="A341" s="393">
        <v>38687</v>
      </c>
      <c r="B341" s="13">
        <v>120.8</v>
      </c>
      <c r="C341" s="13">
        <v>125.781271205214</v>
      </c>
      <c r="D341" s="13">
        <v>125.257716293022</v>
      </c>
      <c r="E341" s="13">
        <v>125.7</v>
      </c>
    </row>
    <row r="342" spans="1:5" x14ac:dyDescent="0.55000000000000004">
      <c r="A342" s="393">
        <v>38718</v>
      </c>
      <c r="B342" s="13">
        <v>120.7</v>
      </c>
      <c r="C342" s="13">
        <v>127.782350862767</v>
      </c>
      <c r="D342" s="13">
        <v>126.29425258664401</v>
      </c>
      <c r="E342" s="13">
        <v>127.2</v>
      </c>
    </row>
    <row r="343" spans="1:5" x14ac:dyDescent="0.55000000000000004">
      <c r="A343" s="393">
        <v>38749</v>
      </c>
      <c r="B343" s="13">
        <v>137</v>
      </c>
      <c r="C343" s="13">
        <v>129.09425240010901</v>
      </c>
      <c r="D343" s="13">
        <v>128.75307025274401</v>
      </c>
      <c r="E343" s="13">
        <v>126.9</v>
      </c>
    </row>
    <row r="344" spans="1:5" x14ac:dyDescent="0.55000000000000004">
      <c r="A344" s="393">
        <v>38777</v>
      </c>
      <c r="B344" s="13">
        <v>153</v>
      </c>
      <c r="C344" s="13">
        <v>133.92883439395499</v>
      </c>
      <c r="D344" s="13">
        <v>133.10233382975599</v>
      </c>
      <c r="E344" s="13">
        <v>131.80000000000001</v>
      </c>
    </row>
    <row r="345" spans="1:5" x14ac:dyDescent="0.55000000000000004">
      <c r="A345" s="393">
        <v>38808</v>
      </c>
      <c r="B345" s="13">
        <v>124.9</v>
      </c>
      <c r="C345" s="13">
        <v>136.79001244762401</v>
      </c>
      <c r="D345" s="13">
        <v>138.595589458185</v>
      </c>
      <c r="E345" s="13">
        <v>132.30000000000001</v>
      </c>
    </row>
    <row r="346" spans="1:5" x14ac:dyDescent="0.55000000000000004">
      <c r="A346" s="393">
        <v>38838</v>
      </c>
      <c r="B346" s="13">
        <v>111.6</v>
      </c>
      <c r="C346" s="13">
        <v>123.29318592308501</v>
      </c>
      <c r="D346" s="13">
        <v>125.029241063683</v>
      </c>
      <c r="E346" s="13">
        <v>127.8</v>
      </c>
    </row>
    <row r="347" spans="1:5" x14ac:dyDescent="0.55000000000000004">
      <c r="A347" s="393">
        <v>38869</v>
      </c>
      <c r="B347" s="13">
        <v>139</v>
      </c>
      <c r="C347" s="13">
        <v>132.32278315096801</v>
      </c>
      <c r="D347" s="13">
        <v>133.614814966469</v>
      </c>
      <c r="E347" s="13">
        <v>132.80000000000001</v>
      </c>
    </row>
    <row r="348" spans="1:5" x14ac:dyDescent="0.55000000000000004">
      <c r="A348" s="393">
        <v>38899</v>
      </c>
      <c r="B348" s="13">
        <v>132.4</v>
      </c>
      <c r="C348" s="13">
        <v>128.72799895259899</v>
      </c>
      <c r="D348" s="13">
        <v>130.51226023773299</v>
      </c>
      <c r="E348" s="13">
        <v>132.69999999999999</v>
      </c>
    </row>
    <row r="349" spans="1:5" x14ac:dyDescent="0.55000000000000004">
      <c r="A349" s="393">
        <v>38930</v>
      </c>
      <c r="B349" s="13">
        <v>111.4</v>
      </c>
      <c r="C349" s="13">
        <v>130.93291486509801</v>
      </c>
      <c r="D349" s="13">
        <v>132.70896261223601</v>
      </c>
      <c r="E349" s="13">
        <v>136.19999999999999</v>
      </c>
    </row>
    <row r="350" spans="1:5" x14ac:dyDescent="0.55000000000000004">
      <c r="A350" s="393">
        <v>38961</v>
      </c>
      <c r="B350" s="13">
        <v>138.19999999999999</v>
      </c>
      <c r="C350" s="13">
        <v>131.284800515375</v>
      </c>
      <c r="D350" s="13">
        <v>131.15402684054001</v>
      </c>
      <c r="E350" s="13">
        <v>129.30000000000001</v>
      </c>
    </row>
    <row r="351" spans="1:5" x14ac:dyDescent="0.55000000000000004">
      <c r="A351" s="393">
        <v>38991</v>
      </c>
      <c r="B351" s="13">
        <v>141.19999999999999</v>
      </c>
      <c r="C351" s="13">
        <v>135.60375798986701</v>
      </c>
      <c r="D351" s="13">
        <v>133.923094038275</v>
      </c>
      <c r="E351" s="13">
        <v>134.1</v>
      </c>
    </row>
    <row r="352" spans="1:5" x14ac:dyDescent="0.55000000000000004">
      <c r="A352" s="393">
        <v>39022</v>
      </c>
      <c r="B352" s="13">
        <v>148.69999999999999</v>
      </c>
      <c r="C352" s="13">
        <v>141.92297172944899</v>
      </c>
      <c r="D352" s="13">
        <v>138.571722510125</v>
      </c>
      <c r="E352" s="13">
        <v>139.6</v>
      </c>
    </row>
    <row r="353" spans="1:5" x14ac:dyDescent="0.55000000000000004">
      <c r="A353" s="393">
        <v>39052</v>
      </c>
      <c r="B353" s="13">
        <v>138.19999999999999</v>
      </c>
      <c r="C353" s="13">
        <v>145.19438807345401</v>
      </c>
      <c r="D353" s="13">
        <v>144.7654332649</v>
      </c>
      <c r="E353" s="13">
        <v>142.9</v>
      </c>
    </row>
    <row r="354" spans="1:5" x14ac:dyDescent="0.55000000000000004">
      <c r="A354" s="393">
        <v>39083</v>
      </c>
      <c r="B354" s="13">
        <v>129.69999999999999</v>
      </c>
      <c r="C354" s="13">
        <v>134.71320107757001</v>
      </c>
      <c r="D354" s="13">
        <v>133.26788611017301</v>
      </c>
      <c r="E354" s="13">
        <v>134.30000000000001</v>
      </c>
    </row>
    <row r="355" spans="1:5" x14ac:dyDescent="0.55000000000000004">
      <c r="A355" s="393">
        <v>39114</v>
      </c>
      <c r="B355" s="13">
        <v>145.5</v>
      </c>
      <c r="C355" s="13">
        <v>137.82620393798399</v>
      </c>
      <c r="D355" s="13">
        <v>137.40429168453301</v>
      </c>
      <c r="E355" s="13">
        <v>137.30000000000001</v>
      </c>
    </row>
    <row r="356" spans="1:5" x14ac:dyDescent="0.55000000000000004">
      <c r="A356" s="393">
        <v>39142</v>
      </c>
      <c r="B356" s="13">
        <v>155.6</v>
      </c>
      <c r="C356" s="13">
        <v>140.121688567669</v>
      </c>
      <c r="D356" s="13">
        <v>138.51059881606199</v>
      </c>
      <c r="E356" s="13">
        <v>136.4</v>
      </c>
    </row>
    <row r="357" spans="1:5" x14ac:dyDescent="0.55000000000000004">
      <c r="A357" s="393">
        <v>39173</v>
      </c>
      <c r="B357" s="13">
        <v>128</v>
      </c>
      <c r="C357" s="13">
        <v>138.333916313863</v>
      </c>
      <c r="D357" s="13">
        <v>140.66169347348401</v>
      </c>
      <c r="E357" s="13">
        <v>135.19999999999999</v>
      </c>
    </row>
    <row r="358" spans="1:5" x14ac:dyDescent="0.55000000000000004">
      <c r="A358" s="393">
        <v>39203</v>
      </c>
      <c r="B358" s="13">
        <v>126</v>
      </c>
      <c r="C358" s="13">
        <v>137.32633795745201</v>
      </c>
      <c r="D358" s="13">
        <v>139.19341138208301</v>
      </c>
      <c r="E358" s="13">
        <v>142.19999999999999</v>
      </c>
    </row>
    <row r="359" spans="1:5" x14ac:dyDescent="0.55000000000000004">
      <c r="A359" s="393">
        <v>39234</v>
      </c>
      <c r="B359" s="13">
        <v>145.1</v>
      </c>
      <c r="C359" s="13">
        <v>141.134524182213</v>
      </c>
      <c r="D359" s="13">
        <v>142.68446913409099</v>
      </c>
      <c r="E359" s="13">
        <v>141.6</v>
      </c>
    </row>
    <row r="360" spans="1:5" x14ac:dyDescent="0.55000000000000004">
      <c r="A360" s="393">
        <v>39264</v>
      </c>
      <c r="B360" s="13">
        <v>128.30000000000001</v>
      </c>
      <c r="C360" s="13">
        <v>121.031253959903</v>
      </c>
      <c r="D360" s="13">
        <v>123.75419643820101</v>
      </c>
      <c r="E360" s="13">
        <v>127</v>
      </c>
    </row>
    <row r="361" spans="1:5" x14ac:dyDescent="0.55000000000000004">
      <c r="A361" s="393">
        <v>39295</v>
      </c>
      <c r="B361" s="13">
        <v>126.3</v>
      </c>
      <c r="C361" s="13">
        <v>145.19603049973</v>
      </c>
      <c r="D361" s="13">
        <v>146.91963065430099</v>
      </c>
      <c r="E361" s="13">
        <v>153.5</v>
      </c>
    </row>
    <row r="362" spans="1:5" x14ac:dyDescent="0.55000000000000004">
      <c r="A362" s="393">
        <v>39326</v>
      </c>
      <c r="B362" s="13">
        <v>149.5</v>
      </c>
      <c r="C362" s="13">
        <v>144.964303140418</v>
      </c>
      <c r="D362" s="13">
        <v>144.445637992462</v>
      </c>
      <c r="E362" s="13">
        <v>146</v>
      </c>
    </row>
    <row r="363" spans="1:5" x14ac:dyDescent="0.55000000000000004">
      <c r="A363" s="393">
        <v>39356</v>
      </c>
      <c r="B363" s="13">
        <v>163</v>
      </c>
      <c r="C363" s="13">
        <v>154.09410879538501</v>
      </c>
      <c r="D363" s="13">
        <v>152.91286083255201</v>
      </c>
      <c r="E363" s="13">
        <v>151.69999999999999</v>
      </c>
    </row>
    <row r="364" spans="1:5" x14ac:dyDescent="0.55000000000000004">
      <c r="A364" s="393">
        <v>39387</v>
      </c>
      <c r="B364" s="13">
        <v>162.30000000000001</v>
      </c>
      <c r="C364" s="13">
        <v>156.156410291962</v>
      </c>
      <c r="D364" s="13">
        <v>151.30076997853001</v>
      </c>
      <c r="E364" s="13">
        <v>148.9</v>
      </c>
    </row>
    <row r="365" spans="1:5" x14ac:dyDescent="0.55000000000000004">
      <c r="A365" s="393">
        <v>39417</v>
      </c>
      <c r="B365" s="13">
        <v>145.19999999999999</v>
      </c>
      <c r="C365" s="13">
        <v>151.98819014893999</v>
      </c>
      <c r="D365" s="13">
        <v>151.425095298569</v>
      </c>
      <c r="E365" s="13">
        <v>152</v>
      </c>
    </row>
    <row r="366" spans="1:5" x14ac:dyDescent="0.55000000000000004">
      <c r="A366" s="393">
        <v>39448</v>
      </c>
      <c r="B366" s="13">
        <v>144.5</v>
      </c>
      <c r="C366" s="13">
        <v>150.11354568701199</v>
      </c>
      <c r="D366" s="13">
        <v>148.41378697259501</v>
      </c>
      <c r="E366" s="13">
        <v>152.19999999999999</v>
      </c>
    </row>
    <row r="367" spans="1:5" x14ac:dyDescent="0.55000000000000004">
      <c r="A367" s="393">
        <v>39479</v>
      </c>
      <c r="B367" s="13">
        <v>161.6</v>
      </c>
      <c r="C367" s="13">
        <v>153.35921997466099</v>
      </c>
      <c r="D367" s="13">
        <v>152.48810780402599</v>
      </c>
      <c r="E367" s="13">
        <v>154.19999999999999</v>
      </c>
    </row>
    <row r="368" spans="1:5" x14ac:dyDescent="0.55000000000000004">
      <c r="A368" s="393">
        <v>39508</v>
      </c>
      <c r="B368" s="13">
        <v>161.30000000000001</v>
      </c>
      <c r="C368" s="13">
        <v>149.461625933205</v>
      </c>
      <c r="D368" s="13">
        <v>147.20972406934899</v>
      </c>
      <c r="E368" s="13">
        <v>152.1</v>
      </c>
    </row>
    <row r="369" spans="1:5" x14ac:dyDescent="0.55000000000000004">
      <c r="A369" s="393">
        <v>39539</v>
      </c>
      <c r="B369" s="13">
        <v>135.69999999999999</v>
      </c>
      <c r="C369" s="13">
        <v>144.21388865985901</v>
      </c>
      <c r="D369" s="13">
        <v>147.15128736866001</v>
      </c>
      <c r="E369" s="13">
        <v>149.5</v>
      </c>
    </row>
    <row r="370" spans="1:5" x14ac:dyDescent="0.55000000000000004">
      <c r="A370" s="393">
        <v>39569</v>
      </c>
      <c r="B370" s="13">
        <v>135.9</v>
      </c>
      <c r="C370" s="13">
        <v>149.13661255365099</v>
      </c>
      <c r="D370" s="13">
        <v>151.43838122694601</v>
      </c>
      <c r="E370" s="13">
        <v>153.30000000000001</v>
      </c>
    </row>
    <row r="371" spans="1:5" x14ac:dyDescent="0.55000000000000004">
      <c r="A371" s="393">
        <v>39600</v>
      </c>
      <c r="B371" s="13">
        <v>151.6</v>
      </c>
      <c r="C371" s="13">
        <v>147.245195232448</v>
      </c>
      <c r="D371" s="13">
        <v>149.34114001567301</v>
      </c>
      <c r="E371" s="13">
        <v>145.69999999999999</v>
      </c>
    </row>
    <row r="372" spans="1:5" x14ac:dyDescent="0.55000000000000004">
      <c r="A372" s="393">
        <v>39630</v>
      </c>
      <c r="B372" s="13">
        <v>159.19999999999999</v>
      </c>
      <c r="C372" s="13">
        <v>148.06236430377001</v>
      </c>
      <c r="D372" s="13">
        <v>151.65172161510301</v>
      </c>
      <c r="E372" s="13">
        <v>144.30000000000001</v>
      </c>
    </row>
    <row r="373" spans="1:5" x14ac:dyDescent="0.55000000000000004">
      <c r="A373" s="393">
        <v>39661</v>
      </c>
      <c r="B373" s="13">
        <v>111.8</v>
      </c>
      <c r="C373" s="13">
        <v>135.557035300244</v>
      </c>
      <c r="D373" s="13">
        <v>136.35518226774201</v>
      </c>
      <c r="E373" s="13">
        <v>136.1</v>
      </c>
    </row>
    <row r="374" spans="1:5" x14ac:dyDescent="0.55000000000000004">
      <c r="A374" s="393">
        <v>39692</v>
      </c>
      <c r="B374" s="13">
        <v>152.19999999999999</v>
      </c>
      <c r="C374" s="13">
        <v>141.191050030394</v>
      </c>
      <c r="D374" s="13">
        <v>141.63624895621101</v>
      </c>
      <c r="E374" s="13">
        <v>136.5</v>
      </c>
    </row>
    <row r="375" spans="1:5" x14ac:dyDescent="0.55000000000000004">
      <c r="A375" s="393">
        <v>39722</v>
      </c>
      <c r="B375" s="13">
        <v>145.1</v>
      </c>
      <c r="C375" s="13">
        <v>136.232025020012</v>
      </c>
      <c r="D375" s="13">
        <v>134.49461627996399</v>
      </c>
      <c r="E375" s="13">
        <v>132.9</v>
      </c>
    </row>
    <row r="376" spans="1:5" x14ac:dyDescent="0.55000000000000004">
      <c r="A376" s="393">
        <v>39753</v>
      </c>
      <c r="B376" s="13">
        <v>119.8</v>
      </c>
      <c r="C376" s="13">
        <v>120.49836710813</v>
      </c>
      <c r="D376" s="13">
        <v>113.94626628677101</v>
      </c>
      <c r="E376" s="13">
        <v>115.9</v>
      </c>
    </row>
    <row r="377" spans="1:5" x14ac:dyDescent="0.55000000000000004">
      <c r="A377" s="393">
        <v>39783</v>
      </c>
      <c r="B377" s="13">
        <v>98.8</v>
      </c>
      <c r="C377" s="13">
        <v>100.094168101869</v>
      </c>
      <c r="D377" s="13">
        <v>99.930734926941</v>
      </c>
      <c r="E377" s="13">
        <v>101.3</v>
      </c>
    </row>
    <row r="378" spans="1:5" x14ac:dyDescent="0.55000000000000004">
      <c r="A378" s="393">
        <v>39814</v>
      </c>
      <c r="B378" s="13">
        <v>75.5</v>
      </c>
      <c r="C378" s="13">
        <v>84.412040902843898</v>
      </c>
      <c r="D378" s="13">
        <v>82.214685912117801</v>
      </c>
      <c r="E378" s="13">
        <v>82</v>
      </c>
    </row>
    <row r="379" spans="1:5" x14ac:dyDescent="0.55000000000000004">
      <c r="A379" s="393">
        <v>39845</v>
      </c>
      <c r="B379" s="13">
        <v>59.9</v>
      </c>
      <c r="C379" s="13">
        <v>53.1181751297704</v>
      </c>
      <c r="D379" s="13">
        <v>53.763098793572503</v>
      </c>
      <c r="E379" s="13">
        <v>58.9</v>
      </c>
    </row>
    <row r="380" spans="1:5" x14ac:dyDescent="0.55000000000000004">
      <c r="A380" s="393">
        <v>39873</v>
      </c>
      <c r="B380" s="13">
        <v>69.3</v>
      </c>
      <c r="C380" s="13">
        <v>55.3004990084006</v>
      </c>
      <c r="D380" s="13">
        <v>53.207530329327703</v>
      </c>
      <c r="E380" s="13">
        <v>64</v>
      </c>
    </row>
    <row r="381" spans="1:5" x14ac:dyDescent="0.55000000000000004">
      <c r="A381" s="393">
        <v>39904</v>
      </c>
      <c r="B381" s="13">
        <v>63.9</v>
      </c>
      <c r="C381" s="13">
        <v>73.290882669359206</v>
      </c>
      <c r="D381" s="13">
        <v>75.979976385025793</v>
      </c>
      <c r="E381" s="13">
        <v>71.8</v>
      </c>
    </row>
    <row r="382" spans="1:5" x14ac:dyDescent="0.55000000000000004">
      <c r="A382" s="393">
        <v>39934</v>
      </c>
      <c r="B382" s="13">
        <v>75.900000000000006</v>
      </c>
      <c r="C382" s="13">
        <v>91.570982284795093</v>
      </c>
      <c r="D382" s="13">
        <v>93.721868356514804</v>
      </c>
      <c r="E382" s="13">
        <v>87.9</v>
      </c>
    </row>
    <row r="383" spans="1:5" x14ac:dyDescent="0.55000000000000004">
      <c r="A383" s="393">
        <v>39965</v>
      </c>
      <c r="B383" s="13">
        <v>97.6</v>
      </c>
      <c r="C383" s="13">
        <v>90.2191993600823</v>
      </c>
      <c r="D383" s="13">
        <v>92.683960870257096</v>
      </c>
      <c r="E383" s="13">
        <v>90.9</v>
      </c>
    </row>
    <row r="384" spans="1:5" x14ac:dyDescent="0.55000000000000004">
      <c r="A384" s="393">
        <v>39995</v>
      </c>
      <c r="B384" s="13">
        <v>106.2</v>
      </c>
      <c r="C384" s="13">
        <v>94.612852341126498</v>
      </c>
      <c r="D384" s="13">
        <v>97.900221217983599</v>
      </c>
      <c r="E384" s="13">
        <v>94.8</v>
      </c>
    </row>
    <row r="385" spans="1:5" x14ac:dyDescent="0.55000000000000004">
      <c r="A385" s="393">
        <v>40026</v>
      </c>
      <c r="B385" s="13">
        <v>81.099999999999994</v>
      </c>
      <c r="C385" s="13">
        <v>103.743355635898</v>
      </c>
      <c r="D385" s="13">
        <v>104.588114114136</v>
      </c>
      <c r="E385" s="13">
        <v>96.9</v>
      </c>
    </row>
    <row r="386" spans="1:5" x14ac:dyDescent="0.55000000000000004">
      <c r="A386" s="393">
        <v>40057</v>
      </c>
      <c r="B386" s="13">
        <v>119.1</v>
      </c>
      <c r="C386" s="13">
        <v>107.667321287175</v>
      </c>
      <c r="D386" s="13">
        <v>107.901633007185</v>
      </c>
      <c r="E386" s="13">
        <v>107.7</v>
      </c>
    </row>
    <row r="387" spans="1:5" x14ac:dyDescent="0.55000000000000004">
      <c r="A387" s="393">
        <v>40087</v>
      </c>
      <c r="B387" s="13">
        <v>118</v>
      </c>
      <c r="C387" s="13">
        <v>112.332562605909</v>
      </c>
      <c r="D387" s="13">
        <v>109.994196364155</v>
      </c>
      <c r="E387" s="13">
        <v>110.9</v>
      </c>
    </row>
    <row r="388" spans="1:5" x14ac:dyDescent="0.55000000000000004">
      <c r="A388" s="393">
        <v>40118</v>
      </c>
      <c r="B388" s="13">
        <v>123.5</v>
      </c>
      <c r="C388" s="13">
        <v>121.659631014045</v>
      </c>
      <c r="D388" s="13">
        <v>116.24830944369199</v>
      </c>
      <c r="E388" s="13">
        <v>117.5</v>
      </c>
    </row>
    <row r="389" spans="1:5" x14ac:dyDescent="0.55000000000000004">
      <c r="A389" s="393">
        <v>40148</v>
      </c>
      <c r="B389" s="13">
        <v>113.5</v>
      </c>
      <c r="C389" s="13">
        <v>115.13962468424801</v>
      </c>
      <c r="D389" s="13">
        <v>114.988387677088</v>
      </c>
      <c r="E389" s="13">
        <v>117</v>
      </c>
    </row>
    <row r="390" spans="1:5" x14ac:dyDescent="0.55000000000000004">
      <c r="A390" s="393">
        <v>40179</v>
      </c>
      <c r="B390" s="13">
        <v>109</v>
      </c>
      <c r="C390" s="13">
        <v>119.90316896825701</v>
      </c>
      <c r="D390" s="13">
        <v>117.95767854343499</v>
      </c>
      <c r="E390" s="13">
        <v>121.6</v>
      </c>
    </row>
    <row r="391" spans="1:5" x14ac:dyDescent="0.55000000000000004">
      <c r="A391" s="393">
        <v>40210</v>
      </c>
      <c r="B391" s="13">
        <v>121.7</v>
      </c>
      <c r="C391" s="13">
        <v>115.55886836905</v>
      </c>
      <c r="D391" s="13">
        <v>116.506768738689</v>
      </c>
      <c r="E391" s="13">
        <v>120.2</v>
      </c>
    </row>
    <row r="392" spans="1:5" x14ac:dyDescent="0.55000000000000004">
      <c r="A392" s="393">
        <v>40238</v>
      </c>
      <c r="B392" s="13">
        <v>137.4</v>
      </c>
      <c r="C392" s="13">
        <v>120.303103908076</v>
      </c>
      <c r="D392" s="13">
        <v>119.138215967376</v>
      </c>
      <c r="E392" s="13">
        <v>124</v>
      </c>
    </row>
    <row r="393" spans="1:5" x14ac:dyDescent="0.55000000000000004">
      <c r="A393" s="393">
        <v>40269</v>
      </c>
      <c r="B393" s="13">
        <v>106.6</v>
      </c>
      <c r="C393" s="13">
        <v>116.359711620692</v>
      </c>
      <c r="D393" s="13">
        <v>118.409066644546</v>
      </c>
      <c r="E393" s="13">
        <v>121.5</v>
      </c>
    </row>
    <row r="394" spans="1:5" x14ac:dyDescent="0.55000000000000004">
      <c r="A394" s="393">
        <v>40299</v>
      </c>
      <c r="B394" s="13">
        <v>103.2</v>
      </c>
      <c r="C394" s="13">
        <v>118.816754220897</v>
      </c>
      <c r="D394" s="13">
        <v>120.70419487643601</v>
      </c>
      <c r="E394" s="13">
        <v>118.9</v>
      </c>
    </row>
    <row r="395" spans="1:5" x14ac:dyDescent="0.55000000000000004">
      <c r="A395" s="393">
        <v>40330</v>
      </c>
      <c r="B395" s="13">
        <v>125.1</v>
      </c>
      <c r="C395" s="13">
        <v>117.514250962738</v>
      </c>
      <c r="D395" s="13">
        <v>120.015840959591</v>
      </c>
      <c r="E395" s="13">
        <v>115.9</v>
      </c>
    </row>
    <row r="396" spans="1:5" x14ac:dyDescent="0.55000000000000004">
      <c r="A396" s="393">
        <v>40360</v>
      </c>
      <c r="B396" s="13">
        <v>126.6</v>
      </c>
      <c r="C396" s="13">
        <v>117.425228895665</v>
      </c>
      <c r="D396" s="13">
        <v>119.85491431807201</v>
      </c>
      <c r="E396" s="13">
        <v>114.5</v>
      </c>
    </row>
    <row r="397" spans="1:5" x14ac:dyDescent="0.55000000000000004">
      <c r="A397" s="393">
        <v>40391</v>
      </c>
      <c r="B397" s="13">
        <v>100.8</v>
      </c>
      <c r="C397" s="13">
        <v>119.625372681955</v>
      </c>
      <c r="D397" s="13">
        <v>121.060590873084</v>
      </c>
      <c r="E397" s="13">
        <v>115.9</v>
      </c>
    </row>
    <row r="398" spans="1:5" x14ac:dyDescent="0.55000000000000004">
      <c r="A398" s="393">
        <v>40422</v>
      </c>
      <c r="B398" s="13">
        <v>134.6</v>
      </c>
      <c r="C398" s="13">
        <v>123.28626215359</v>
      </c>
      <c r="D398" s="13">
        <v>123.192787056021</v>
      </c>
      <c r="E398" s="13">
        <v>121.4</v>
      </c>
    </row>
    <row r="399" spans="1:5" x14ac:dyDescent="0.55000000000000004">
      <c r="A399" s="393">
        <v>40452</v>
      </c>
      <c r="B399" s="13">
        <v>109.7</v>
      </c>
      <c r="C399" s="13">
        <v>107.420279874158</v>
      </c>
      <c r="D399" s="13">
        <v>104.562700456553</v>
      </c>
      <c r="E399" s="13">
        <v>106.3</v>
      </c>
    </row>
    <row r="400" spans="1:5" x14ac:dyDescent="0.55000000000000004">
      <c r="A400" s="393">
        <v>40483</v>
      </c>
      <c r="B400" s="13">
        <v>117.5</v>
      </c>
      <c r="C400" s="13">
        <v>113.66905726453901</v>
      </c>
      <c r="D400" s="13">
        <v>109.418067032827</v>
      </c>
      <c r="E400" s="13">
        <v>110.5</v>
      </c>
    </row>
    <row r="401" spans="1:5" x14ac:dyDescent="0.55000000000000004">
      <c r="A401" s="393">
        <v>40513</v>
      </c>
      <c r="B401" s="13">
        <v>109.5</v>
      </c>
      <c r="C401" s="13">
        <v>111.637049457332</v>
      </c>
      <c r="D401" s="13">
        <v>111.61740283317801</v>
      </c>
      <c r="E401" s="13">
        <v>113</v>
      </c>
    </row>
    <row r="402" spans="1:5" x14ac:dyDescent="0.55000000000000004">
      <c r="A402" s="393">
        <v>40544</v>
      </c>
      <c r="B402" s="13">
        <v>103.6</v>
      </c>
      <c r="C402" s="13">
        <v>113.80332963596101</v>
      </c>
      <c r="D402" s="13">
        <v>111.77750565285299</v>
      </c>
      <c r="E402" s="13">
        <v>114.5</v>
      </c>
    </row>
    <row r="403" spans="1:5" x14ac:dyDescent="0.55000000000000004">
      <c r="A403" s="393">
        <v>40575</v>
      </c>
      <c r="B403" s="13">
        <v>116.3</v>
      </c>
      <c r="C403" s="13">
        <v>110.707610255934</v>
      </c>
      <c r="D403" s="13">
        <v>111.664172170378</v>
      </c>
      <c r="E403" s="13">
        <v>114.9</v>
      </c>
    </row>
    <row r="404" spans="1:5" x14ac:dyDescent="0.55000000000000004">
      <c r="A404" s="393">
        <v>40603</v>
      </c>
      <c r="B404" s="13">
        <v>59.2</v>
      </c>
      <c r="C404" s="13">
        <v>41.991840488782898</v>
      </c>
      <c r="D404" s="13">
        <v>41.198731342119103</v>
      </c>
      <c r="E404" s="13">
        <v>53.1</v>
      </c>
    </row>
    <row r="405" spans="1:5" x14ac:dyDescent="0.55000000000000004">
      <c r="A405" s="393">
        <v>40634</v>
      </c>
      <c r="B405" s="13">
        <v>42.1</v>
      </c>
      <c r="C405" s="13">
        <v>54.7140102904876</v>
      </c>
      <c r="D405" s="13">
        <v>55.7022847531249</v>
      </c>
      <c r="E405" s="13">
        <v>49.3</v>
      </c>
    </row>
    <row r="406" spans="1:5" x14ac:dyDescent="0.55000000000000004">
      <c r="A406" s="393">
        <v>40664</v>
      </c>
      <c r="B406" s="13">
        <v>68.900000000000006</v>
      </c>
      <c r="C406" s="13">
        <v>81.858720497522498</v>
      </c>
      <c r="D406" s="13">
        <v>83.351508660881606</v>
      </c>
      <c r="E406" s="13">
        <v>77.400000000000006</v>
      </c>
    </row>
    <row r="407" spans="1:5" x14ac:dyDescent="0.55000000000000004">
      <c r="A407" s="393">
        <v>40695</v>
      </c>
      <c r="B407" s="13">
        <v>105.4</v>
      </c>
      <c r="C407" s="13">
        <v>97.6764270656451</v>
      </c>
      <c r="D407" s="13">
        <v>100.046094390772</v>
      </c>
      <c r="E407" s="13">
        <v>97.2</v>
      </c>
    </row>
    <row r="408" spans="1:5" x14ac:dyDescent="0.55000000000000004">
      <c r="A408" s="393">
        <v>40725</v>
      </c>
      <c r="B408" s="13">
        <v>112.4</v>
      </c>
      <c r="C408" s="13">
        <v>105.63995842384701</v>
      </c>
      <c r="D408" s="13">
        <v>107.218509953569</v>
      </c>
      <c r="E408" s="13">
        <v>103.5</v>
      </c>
    </row>
    <row r="409" spans="1:5" x14ac:dyDescent="0.55000000000000004">
      <c r="A409" s="393">
        <v>40756</v>
      </c>
      <c r="B409" s="13">
        <v>102.2</v>
      </c>
      <c r="C409" s="13">
        <v>117.49278441471699</v>
      </c>
      <c r="D409" s="13">
        <v>119.721513001522</v>
      </c>
      <c r="E409" s="13">
        <v>113.2</v>
      </c>
    </row>
    <row r="410" spans="1:5" x14ac:dyDescent="0.55000000000000004">
      <c r="A410" s="393">
        <v>40787</v>
      </c>
      <c r="B410" s="13">
        <v>127.7</v>
      </c>
      <c r="C410" s="13">
        <v>117.05512812309399</v>
      </c>
      <c r="D410" s="13">
        <v>116.30281433851999</v>
      </c>
      <c r="E410" s="13">
        <v>116.4</v>
      </c>
    </row>
    <row r="411" spans="1:5" x14ac:dyDescent="0.55000000000000004">
      <c r="A411" s="393">
        <v>40817</v>
      </c>
      <c r="B411" s="13">
        <v>130.80000000000001</v>
      </c>
      <c r="C411" s="13">
        <v>128.55835426908899</v>
      </c>
      <c r="D411" s="13">
        <v>126.398277156714</v>
      </c>
      <c r="E411" s="13">
        <v>127.5</v>
      </c>
    </row>
    <row r="412" spans="1:5" x14ac:dyDescent="0.55000000000000004">
      <c r="A412" s="393">
        <v>40848</v>
      </c>
      <c r="B412" s="13">
        <v>119.1</v>
      </c>
      <c r="C412" s="13">
        <v>116.051302106286</v>
      </c>
      <c r="D412" s="13">
        <v>112.957262191114</v>
      </c>
      <c r="E412" s="13">
        <v>113.5</v>
      </c>
    </row>
    <row r="413" spans="1:5" x14ac:dyDescent="0.55000000000000004">
      <c r="A413" s="393">
        <v>40878</v>
      </c>
      <c r="B413" s="13">
        <v>121.2</v>
      </c>
      <c r="C413" s="13">
        <v>126.279247560706</v>
      </c>
      <c r="D413" s="13">
        <v>126.42171875102299</v>
      </c>
      <c r="E413" s="13">
        <v>127.8</v>
      </c>
    </row>
    <row r="414" spans="1:5" x14ac:dyDescent="0.55000000000000004">
      <c r="A414" s="393">
        <v>40909</v>
      </c>
      <c r="B414" s="13">
        <v>119.6</v>
      </c>
      <c r="C414" s="13">
        <v>126.05111006694</v>
      </c>
      <c r="D414" s="13">
        <v>124.177211765541</v>
      </c>
      <c r="E414" s="13">
        <v>129.9</v>
      </c>
    </row>
    <row r="415" spans="1:5" x14ac:dyDescent="0.55000000000000004">
      <c r="A415" s="393">
        <v>40940</v>
      </c>
      <c r="B415" s="13">
        <v>135.6</v>
      </c>
      <c r="C415" s="13">
        <v>129.155961771855</v>
      </c>
      <c r="D415" s="13">
        <v>129.19545690747299</v>
      </c>
      <c r="E415" s="13">
        <v>129.80000000000001</v>
      </c>
    </row>
    <row r="416" spans="1:5" x14ac:dyDescent="0.55000000000000004">
      <c r="A416" s="393">
        <v>40969</v>
      </c>
      <c r="B416" s="13">
        <v>140.5</v>
      </c>
      <c r="C416" s="13">
        <v>126.181632964038</v>
      </c>
      <c r="D416" s="13">
        <v>125.22173672351499</v>
      </c>
      <c r="E416" s="13">
        <v>128</v>
      </c>
    </row>
    <row r="417" spans="1:5" x14ac:dyDescent="0.55000000000000004">
      <c r="A417" s="393">
        <v>41000</v>
      </c>
      <c r="B417" s="13">
        <v>114.5</v>
      </c>
      <c r="C417" s="13">
        <v>126.23713831520401</v>
      </c>
      <c r="D417" s="13">
        <v>127.113867037972</v>
      </c>
      <c r="E417" s="13">
        <v>134.1</v>
      </c>
    </row>
    <row r="418" spans="1:5" x14ac:dyDescent="0.55000000000000004">
      <c r="A418" s="393">
        <v>41030</v>
      </c>
      <c r="B418" s="13">
        <v>110</v>
      </c>
      <c r="C418" s="13">
        <v>120.197532372876</v>
      </c>
      <c r="D418" s="13">
        <v>121.584206870508</v>
      </c>
      <c r="E418" s="13">
        <v>119.9</v>
      </c>
    </row>
    <row r="419" spans="1:5" x14ac:dyDescent="0.55000000000000004">
      <c r="A419" s="393">
        <v>41061</v>
      </c>
      <c r="B419" s="13">
        <v>125</v>
      </c>
      <c r="C419" s="13">
        <v>120.154604557206</v>
      </c>
      <c r="D419" s="13">
        <v>121.83639468102299</v>
      </c>
      <c r="E419" s="13">
        <v>117.9</v>
      </c>
    </row>
    <row r="420" spans="1:5" x14ac:dyDescent="0.55000000000000004">
      <c r="A420" s="393">
        <v>41091</v>
      </c>
      <c r="B420" s="13">
        <v>131.1</v>
      </c>
      <c r="C420" s="13">
        <v>121.156631558708</v>
      </c>
      <c r="D420" s="13">
        <v>122.39231924124</v>
      </c>
      <c r="E420" s="13">
        <v>117.2</v>
      </c>
    </row>
    <row r="421" spans="1:5" x14ac:dyDescent="0.55000000000000004">
      <c r="A421" s="393">
        <v>41122</v>
      </c>
      <c r="B421" s="13">
        <v>103.9</v>
      </c>
      <c r="C421" s="13">
        <v>119.34092455494</v>
      </c>
      <c r="D421" s="13">
        <v>121.568740408162</v>
      </c>
      <c r="E421" s="13">
        <v>114.1</v>
      </c>
    </row>
    <row r="422" spans="1:5" x14ac:dyDescent="0.55000000000000004">
      <c r="A422" s="393">
        <v>41153</v>
      </c>
      <c r="B422" s="13">
        <v>109</v>
      </c>
      <c r="C422" s="13">
        <v>104.83361582663601</v>
      </c>
      <c r="D422" s="13">
        <v>103.464615755477</v>
      </c>
      <c r="E422" s="13">
        <v>104.7</v>
      </c>
    </row>
    <row r="423" spans="1:5" x14ac:dyDescent="0.55000000000000004">
      <c r="A423" s="393">
        <v>41183</v>
      </c>
      <c r="B423" s="13">
        <v>112.4</v>
      </c>
      <c r="C423" s="13">
        <v>104.794070588371</v>
      </c>
      <c r="D423" s="13">
        <v>103.34923562069601</v>
      </c>
      <c r="E423" s="13">
        <v>104.5</v>
      </c>
    </row>
    <row r="424" spans="1:5" x14ac:dyDescent="0.55000000000000004">
      <c r="A424" s="393">
        <v>41214</v>
      </c>
      <c r="B424" s="13">
        <v>107.5</v>
      </c>
      <c r="C424" s="13">
        <v>104.63207059582901</v>
      </c>
      <c r="D424" s="13">
        <v>102.895429506824</v>
      </c>
      <c r="E424" s="13">
        <v>102.9</v>
      </c>
    </row>
    <row r="425" spans="1:5" x14ac:dyDescent="0.55000000000000004">
      <c r="A425" s="393">
        <v>41244</v>
      </c>
      <c r="B425" s="13">
        <v>99.1</v>
      </c>
      <c r="C425" s="13">
        <v>107.37817617888101</v>
      </c>
      <c r="D425" s="13">
        <v>107.26410836780801</v>
      </c>
      <c r="E425" s="13">
        <v>106.9</v>
      </c>
    </row>
    <row r="426" spans="1:5" x14ac:dyDescent="0.55000000000000004">
      <c r="A426" s="393">
        <v>41275</v>
      </c>
      <c r="B426" s="13">
        <v>108.8</v>
      </c>
      <c r="C426" s="13">
        <v>111.69495154906301</v>
      </c>
      <c r="D426" s="13">
        <v>109.720783784828</v>
      </c>
      <c r="E426" s="13">
        <v>109.4</v>
      </c>
    </row>
    <row r="427" spans="1:5" x14ac:dyDescent="0.55000000000000004">
      <c r="A427" s="393">
        <v>41306</v>
      </c>
      <c r="B427" s="13">
        <v>116.8</v>
      </c>
      <c r="C427" s="13">
        <v>111.558743747349</v>
      </c>
      <c r="D427" s="13">
        <v>112.051245478216</v>
      </c>
      <c r="E427" s="13">
        <v>112.4</v>
      </c>
    </row>
    <row r="428" spans="1:5" x14ac:dyDescent="0.55000000000000004">
      <c r="A428" s="393">
        <v>41334</v>
      </c>
      <c r="B428" s="13">
        <v>118.4</v>
      </c>
      <c r="C428" s="13">
        <v>107.157885192341</v>
      </c>
      <c r="D428" s="13">
        <v>105.968922552115</v>
      </c>
      <c r="E428" s="13">
        <v>109.8</v>
      </c>
    </row>
    <row r="429" spans="1:5" x14ac:dyDescent="0.55000000000000004">
      <c r="A429" s="393">
        <v>41365</v>
      </c>
      <c r="B429" s="13">
        <v>108.4</v>
      </c>
      <c r="C429" s="13">
        <v>116.61616542815599</v>
      </c>
      <c r="D429" s="13">
        <v>117.645885987154</v>
      </c>
      <c r="E429" s="13">
        <v>116.2</v>
      </c>
    </row>
    <row r="430" spans="1:5" x14ac:dyDescent="0.55000000000000004">
      <c r="A430" s="393">
        <v>41395</v>
      </c>
      <c r="B430" s="13">
        <v>105.9</v>
      </c>
      <c r="C430" s="13">
        <v>116.310569967823</v>
      </c>
      <c r="D430" s="13">
        <v>117.371631295112</v>
      </c>
      <c r="E430" s="13">
        <v>113.7</v>
      </c>
    </row>
    <row r="431" spans="1:5" x14ac:dyDescent="0.55000000000000004">
      <c r="A431" s="393">
        <v>41426</v>
      </c>
      <c r="B431" s="13">
        <v>115.6</v>
      </c>
      <c r="C431" s="13">
        <v>113.806040702095</v>
      </c>
      <c r="D431" s="13">
        <v>114.738095559237</v>
      </c>
      <c r="E431" s="13">
        <v>115.1</v>
      </c>
    </row>
    <row r="432" spans="1:5" x14ac:dyDescent="0.55000000000000004">
      <c r="A432" s="393">
        <v>41456</v>
      </c>
      <c r="B432" s="13">
        <v>131.5</v>
      </c>
      <c r="C432" s="13">
        <v>118.634492330916</v>
      </c>
      <c r="D432" s="13">
        <v>119.55536389914</v>
      </c>
      <c r="E432" s="13">
        <v>115</v>
      </c>
    </row>
    <row r="433" spans="1:5" x14ac:dyDescent="0.55000000000000004">
      <c r="A433" s="393">
        <v>41487</v>
      </c>
      <c r="B433" s="13">
        <v>97.6</v>
      </c>
      <c r="C433" s="13">
        <v>116.351357865382</v>
      </c>
      <c r="D433" s="13">
        <v>118.250332776913</v>
      </c>
      <c r="E433" s="13">
        <v>114.9</v>
      </c>
    </row>
    <row r="434" spans="1:5" x14ac:dyDescent="0.55000000000000004">
      <c r="A434" s="393">
        <v>41518</v>
      </c>
      <c r="B434" s="13">
        <v>127.3</v>
      </c>
      <c r="C434" s="13">
        <v>120.20443939521</v>
      </c>
      <c r="D434" s="13">
        <v>119.59538526609801</v>
      </c>
      <c r="E434" s="13">
        <v>122.1</v>
      </c>
    </row>
    <row r="435" spans="1:5" x14ac:dyDescent="0.55000000000000004">
      <c r="A435" s="393">
        <v>41548</v>
      </c>
      <c r="B435" s="13">
        <v>127.8</v>
      </c>
      <c r="C435" s="13">
        <v>120.152964142672</v>
      </c>
      <c r="D435" s="13">
        <v>119.601150888077</v>
      </c>
      <c r="E435" s="13">
        <v>121</v>
      </c>
    </row>
    <row r="436" spans="1:5" x14ac:dyDescent="0.55000000000000004">
      <c r="A436" s="393">
        <v>41579</v>
      </c>
      <c r="B436" s="13">
        <v>120.5</v>
      </c>
      <c r="C436" s="13">
        <v>119.835332530773</v>
      </c>
      <c r="D436" s="13">
        <v>119.252915441063</v>
      </c>
      <c r="E436" s="13">
        <v>121.2</v>
      </c>
    </row>
    <row r="437" spans="1:5" x14ac:dyDescent="0.55000000000000004">
      <c r="A437" s="393">
        <v>41609</v>
      </c>
      <c r="B437" s="13">
        <v>111.2</v>
      </c>
      <c r="C437" s="13">
        <v>116.37590865688701</v>
      </c>
      <c r="D437" s="13">
        <v>116.667854211001</v>
      </c>
      <c r="E437" s="13">
        <v>117.7</v>
      </c>
    </row>
    <row r="438" spans="1:5" x14ac:dyDescent="0.55000000000000004">
      <c r="A438" s="393">
        <v>41640</v>
      </c>
      <c r="B438" s="13">
        <v>123.3</v>
      </c>
      <c r="C438" s="13">
        <v>125.613558027853</v>
      </c>
      <c r="D438" s="13">
        <v>123.499904834174</v>
      </c>
      <c r="E438" s="13">
        <v>122.9</v>
      </c>
    </row>
    <row r="439" spans="1:5" x14ac:dyDescent="0.55000000000000004">
      <c r="A439" s="393">
        <v>41671</v>
      </c>
      <c r="B439" s="13">
        <v>124</v>
      </c>
      <c r="C439" s="13">
        <v>119.218188264072</v>
      </c>
      <c r="D439" s="13">
        <v>118.97305138162</v>
      </c>
      <c r="E439" s="13">
        <v>118.9</v>
      </c>
    </row>
    <row r="440" spans="1:5" x14ac:dyDescent="0.55000000000000004">
      <c r="A440" s="393">
        <v>41699</v>
      </c>
      <c r="B440" s="13">
        <v>132.30000000000001</v>
      </c>
      <c r="C440" s="13">
        <v>120.941844438578</v>
      </c>
      <c r="D440" s="13">
        <v>120.01589465478899</v>
      </c>
      <c r="E440" s="13">
        <v>122.5</v>
      </c>
    </row>
    <row r="441" spans="1:5" x14ac:dyDescent="0.55000000000000004">
      <c r="A441" s="393">
        <v>41730</v>
      </c>
      <c r="B441" s="13">
        <v>109.6</v>
      </c>
      <c r="C441" s="13">
        <v>117.52603607616599</v>
      </c>
      <c r="D441" s="13">
        <v>118.018561959743</v>
      </c>
      <c r="E441" s="13">
        <v>118</v>
      </c>
    </row>
    <row r="442" spans="1:5" x14ac:dyDescent="0.55000000000000004">
      <c r="A442" s="393">
        <v>41760</v>
      </c>
      <c r="B442" s="13">
        <v>109.6</v>
      </c>
      <c r="C442" s="13">
        <v>123.39698840299501</v>
      </c>
      <c r="D442" s="13">
        <v>124.00775904937301</v>
      </c>
      <c r="E442" s="13">
        <v>122.7</v>
      </c>
    </row>
    <row r="443" spans="1:5" x14ac:dyDescent="0.55000000000000004">
      <c r="A443" s="393">
        <v>41791</v>
      </c>
      <c r="B443" s="13">
        <v>122.1</v>
      </c>
      <c r="C443" s="13">
        <v>117.561391419279</v>
      </c>
      <c r="D443" s="13">
        <v>118.39460257476399</v>
      </c>
      <c r="E443" s="13">
        <v>117.4</v>
      </c>
    </row>
    <row r="444" spans="1:5" x14ac:dyDescent="0.55000000000000004">
      <c r="A444" s="393">
        <v>41821</v>
      </c>
      <c r="B444" s="13">
        <v>129.1</v>
      </c>
      <c r="C444" s="13">
        <v>116.616983726187</v>
      </c>
      <c r="D444" s="13">
        <v>117.15666194198199</v>
      </c>
      <c r="E444" s="13">
        <v>114</v>
      </c>
    </row>
    <row r="445" spans="1:5" x14ac:dyDescent="0.55000000000000004">
      <c r="A445" s="393">
        <v>41852</v>
      </c>
      <c r="B445" s="13">
        <v>91.2</v>
      </c>
      <c r="C445" s="13">
        <v>113.347523766192</v>
      </c>
      <c r="D445" s="13">
        <v>114.719013073567</v>
      </c>
      <c r="E445" s="13">
        <v>113.2</v>
      </c>
    </row>
    <row r="446" spans="1:5" x14ac:dyDescent="0.55000000000000004">
      <c r="A446" s="393">
        <v>41883</v>
      </c>
      <c r="B446" s="13">
        <v>123.3</v>
      </c>
      <c r="C446" s="13">
        <v>113.302753368418</v>
      </c>
      <c r="D446" s="13">
        <v>113.42013598664001</v>
      </c>
      <c r="E446" s="13">
        <v>113.4</v>
      </c>
    </row>
    <row r="447" spans="1:5" x14ac:dyDescent="0.55000000000000004">
      <c r="A447" s="393">
        <v>41913</v>
      </c>
      <c r="B447" s="13">
        <v>116.8</v>
      </c>
      <c r="C447" s="13">
        <v>108.954216947888</v>
      </c>
      <c r="D447" s="13">
        <v>109.252642407016</v>
      </c>
      <c r="E447" s="13">
        <v>109.7</v>
      </c>
    </row>
    <row r="448" spans="1:5" x14ac:dyDescent="0.55000000000000004">
      <c r="A448" s="393">
        <v>41944</v>
      </c>
      <c r="B448" s="13">
        <v>105.4</v>
      </c>
      <c r="C448" s="13">
        <v>106.783399405327</v>
      </c>
      <c r="D448" s="13">
        <v>106.480357906603</v>
      </c>
      <c r="E448" s="13">
        <v>109.9</v>
      </c>
    </row>
    <row r="449" spans="1:5" x14ac:dyDescent="0.55000000000000004">
      <c r="A449" s="393">
        <v>41974</v>
      </c>
      <c r="B449" s="13">
        <v>108.4</v>
      </c>
      <c r="C449" s="13">
        <v>110.166434475177</v>
      </c>
      <c r="D449" s="13">
        <v>110.841116052442</v>
      </c>
      <c r="E449" s="13">
        <v>109.9</v>
      </c>
    </row>
    <row r="450" spans="1:5" x14ac:dyDescent="0.55000000000000004">
      <c r="A450" s="393">
        <v>42005</v>
      </c>
      <c r="B450" s="13">
        <v>110.3</v>
      </c>
      <c r="C450" s="13">
        <v>115.589792598915</v>
      </c>
      <c r="D450" s="13">
        <v>113.024937062912</v>
      </c>
      <c r="E450" s="13">
        <v>113.2</v>
      </c>
    </row>
    <row r="451" spans="1:5" x14ac:dyDescent="0.55000000000000004">
      <c r="A451" s="393">
        <v>42036</v>
      </c>
      <c r="B451" s="13">
        <v>118.1</v>
      </c>
      <c r="C451" s="13">
        <v>113.809890913104</v>
      </c>
      <c r="D451" s="13">
        <v>113.081998149101</v>
      </c>
      <c r="E451" s="13">
        <v>113.3</v>
      </c>
    </row>
    <row r="452" spans="1:5" x14ac:dyDescent="0.55000000000000004">
      <c r="A452" s="393">
        <v>42064</v>
      </c>
      <c r="B452" s="13">
        <v>125.5</v>
      </c>
      <c r="C452" s="13">
        <v>111.21432369883399</v>
      </c>
      <c r="D452" s="13">
        <v>110.470142257719</v>
      </c>
      <c r="E452" s="13">
        <v>111.1</v>
      </c>
    </row>
    <row r="453" spans="1:5" x14ac:dyDescent="0.55000000000000004">
      <c r="A453" s="393">
        <v>42095</v>
      </c>
      <c r="B453" s="13">
        <v>102.5</v>
      </c>
      <c r="C453" s="13">
        <v>110.111979773104</v>
      </c>
      <c r="D453" s="13">
        <v>110.103725685165</v>
      </c>
      <c r="E453" s="13">
        <v>111.5</v>
      </c>
    </row>
    <row r="454" spans="1:5" x14ac:dyDescent="0.55000000000000004">
      <c r="A454" s="393">
        <v>42125</v>
      </c>
      <c r="B454" s="13">
        <v>94.4</v>
      </c>
      <c r="C454" s="13">
        <v>112.097237643542</v>
      </c>
      <c r="D454" s="13">
        <v>112.04481320892</v>
      </c>
      <c r="E454" s="13">
        <v>110.8</v>
      </c>
    </row>
    <row r="455" spans="1:5" x14ac:dyDescent="0.55000000000000004">
      <c r="A455" s="393">
        <v>42156</v>
      </c>
      <c r="B455" s="13">
        <v>120.2</v>
      </c>
      <c r="C455" s="13">
        <v>112.92722690463</v>
      </c>
      <c r="D455" s="13">
        <v>113.79775406303899</v>
      </c>
      <c r="E455" s="13">
        <v>111.8</v>
      </c>
    </row>
    <row r="456" spans="1:5" x14ac:dyDescent="0.55000000000000004">
      <c r="A456" s="393">
        <v>42186</v>
      </c>
      <c r="B456" s="13">
        <v>125.5</v>
      </c>
      <c r="C456" s="13">
        <v>113.52692556549501</v>
      </c>
      <c r="D456" s="13">
        <v>114.140420481993</v>
      </c>
      <c r="E456" s="13">
        <v>111.6</v>
      </c>
    </row>
    <row r="457" spans="1:5" x14ac:dyDescent="0.55000000000000004">
      <c r="A457" s="393">
        <v>42217</v>
      </c>
      <c r="B457" s="13">
        <v>89.4</v>
      </c>
      <c r="C457" s="13">
        <v>111.798666434711</v>
      </c>
      <c r="D457" s="13">
        <v>112.903244387694</v>
      </c>
      <c r="E457" s="13">
        <v>111.8</v>
      </c>
    </row>
    <row r="458" spans="1:5" x14ac:dyDescent="0.55000000000000004">
      <c r="A458" s="393">
        <v>42248</v>
      </c>
      <c r="B458" s="13">
        <v>123.2</v>
      </c>
      <c r="C458" s="13">
        <v>113.07760121550599</v>
      </c>
      <c r="D458" s="13">
        <v>113.779767415029</v>
      </c>
      <c r="E458" s="13">
        <v>113.9</v>
      </c>
    </row>
    <row r="459" spans="1:5" x14ac:dyDescent="0.55000000000000004">
      <c r="A459" s="393">
        <v>42278</v>
      </c>
      <c r="B459" s="13">
        <v>121.8</v>
      </c>
      <c r="C459" s="13">
        <v>116.35390095486299</v>
      </c>
      <c r="D459" s="13">
        <v>117.10164341639199</v>
      </c>
      <c r="E459" s="13">
        <v>118.1</v>
      </c>
    </row>
    <row r="460" spans="1:5" x14ac:dyDescent="0.55000000000000004">
      <c r="A460" s="393">
        <v>42309</v>
      </c>
      <c r="B460" s="13">
        <v>117.6</v>
      </c>
      <c r="C460" s="13">
        <v>114.75515229712801</v>
      </c>
      <c r="D460" s="13">
        <v>115.024435260893</v>
      </c>
      <c r="E460" s="13">
        <v>117.3</v>
      </c>
    </row>
    <row r="461" spans="1:5" x14ac:dyDescent="0.55000000000000004">
      <c r="A461" s="393">
        <v>42339</v>
      </c>
      <c r="B461" s="13">
        <v>112.5</v>
      </c>
      <c r="C461" s="13">
        <v>113.450359567555</v>
      </c>
      <c r="D461" s="13">
        <v>114.07175201888499</v>
      </c>
      <c r="E461" s="13">
        <v>113</v>
      </c>
    </row>
    <row r="462" spans="1:5" x14ac:dyDescent="0.55000000000000004">
      <c r="A462" s="393">
        <v>42370</v>
      </c>
      <c r="B462" s="13">
        <v>110.8</v>
      </c>
      <c r="C462" s="13">
        <v>119.525506409653</v>
      </c>
      <c r="D462" s="13">
        <v>117.170632282498</v>
      </c>
      <c r="E462" s="13">
        <v>117.7</v>
      </c>
    </row>
    <row r="463" spans="1:5" x14ac:dyDescent="0.55000000000000004">
      <c r="A463" s="393">
        <v>42401</v>
      </c>
      <c r="B463" s="13">
        <v>113</v>
      </c>
      <c r="C463" s="13">
        <v>108.378016904581</v>
      </c>
      <c r="D463" s="13">
        <v>106.155285168144</v>
      </c>
      <c r="E463" s="13">
        <v>107.4</v>
      </c>
    </row>
    <row r="464" spans="1:5" x14ac:dyDescent="0.55000000000000004">
      <c r="A464" s="393">
        <v>42430</v>
      </c>
      <c r="B464" s="13">
        <v>132.6</v>
      </c>
      <c r="C464" s="13">
        <v>115.374503594769</v>
      </c>
      <c r="D464" s="13">
        <v>114.943049862498</v>
      </c>
      <c r="E464" s="13">
        <v>113.9</v>
      </c>
    </row>
    <row r="465" spans="1:5" x14ac:dyDescent="0.55000000000000004">
      <c r="A465" s="393">
        <v>42461</v>
      </c>
      <c r="B465" s="13">
        <v>97.1</v>
      </c>
      <c r="C465" s="13">
        <v>106.99208337026801</v>
      </c>
      <c r="D465" s="13">
        <v>106.368924160597</v>
      </c>
      <c r="E465" s="13">
        <v>110.5</v>
      </c>
    </row>
    <row r="466" spans="1:5" x14ac:dyDescent="0.55000000000000004">
      <c r="A466" s="393">
        <v>42491</v>
      </c>
      <c r="B466" s="13">
        <v>99.9</v>
      </c>
      <c r="C466" s="13">
        <v>115.868036898781</v>
      </c>
      <c r="D466" s="13">
        <v>115.584325030728</v>
      </c>
      <c r="E466" s="13">
        <v>113.5</v>
      </c>
    </row>
    <row r="467" spans="1:5" x14ac:dyDescent="0.55000000000000004">
      <c r="A467" s="393">
        <v>42522</v>
      </c>
      <c r="B467" s="13">
        <v>123.5</v>
      </c>
      <c r="C467" s="13">
        <v>116.508569572529</v>
      </c>
      <c r="D467" s="13">
        <v>117.269836769611</v>
      </c>
      <c r="E467" s="13">
        <v>115.4</v>
      </c>
    </row>
    <row r="468" spans="1:5" x14ac:dyDescent="0.55000000000000004">
      <c r="A468" s="393">
        <v>42552</v>
      </c>
      <c r="B468" s="13">
        <v>124.1</v>
      </c>
      <c r="C468" s="13">
        <v>118.584354240034</v>
      </c>
      <c r="D468" s="13">
        <v>118.54486412563401</v>
      </c>
      <c r="E468" s="13">
        <v>119.7</v>
      </c>
    </row>
    <row r="469" spans="1:5" x14ac:dyDescent="0.55000000000000004">
      <c r="A469" s="393">
        <v>42583</v>
      </c>
      <c r="B469" s="13">
        <v>100.7</v>
      </c>
      <c r="C469" s="13">
        <v>117.530465263466</v>
      </c>
      <c r="D469" s="13">
        <v>118.75880412083799</v>
      </c>
      <c r="E469" s="13">
        <v>118.1</v>
      </c>
    </row>
    <row r="470" spans="1:5" x14ac:dyDescent="0.55000000000000004">
      <c r="A470" s="393">
        <v>42614</v>
      </c>
      <c r="B470" s="13">
        <v>129.4</v>
      </c>
      <c r="C470" s="13">
        <v>119.216640042937</v>
      </c>
      <c r="D470" s="13">
        <v>120.560590586331</v>
      </c>
      <c r="E470" s="13">
        <v>118.8</v>
      </c>
    </row>
    <row r="471" spans="1:5" x14ac:dyDescent="0.55000000000000004">
      <c r="A471" s="393">
        <v>42644</v>
      </c>
      <c r="B471" s="13">
        <v>121.2</v>
      </c>
      <c r="C471" s="13">
        <v>118.30666689095</v>
      </c>
      <c r="D471" s="13">
        <v>118.607523359411</v>
      </c>
      <c r="E471" s="13">
        <v>121.2</v>
      </c>
    </row>
    <row r="472" spans="1:5" x14ac:dyDescent="0.55000000000000004">
      <c r="A472" s="393">
        <v>42675</v>
      </c>
      <c r="B472" s="13">
        <v>130.80000000000001</v>
      </c>
      <c r="C472" s="13">
        <v>123.83172392457099</v>
      </c>
      <c r="D472" s="13">
        <v>124.279055894039</v>
      </c>
      <c r="E472" s="13">
        <v>124.7</v>
      </c>
    </row>
    <row r="473" spans="1:5" x14ac:dyDescent="0.55000000000000004">
      <c r="A473" s="393">
        <v>42705</v>
      </c>
      <c r="B473" s="13">
        <v>119.2</v>
      </c>
      <c r="C473" s="13">
        <v>122.20496230681999</v>
      </c>
      <c r="D473" s="13">
        <v>122.615265115879</v>
      </c>
      <c r="E473" s="13">
        <v>123.2</v>
      </c>
    </row>
    <row r="474" spans="1:5" x14ac:dyDescent="0.55000000000000004">
      <c r="A474" s="393">
        <v>42736</v>
      </c>
      <c r="B474" s="13">
        <v>113.9</v>
      </c>
      <c r="C474" s="13">
        <v>120.79660724165799</v>
      </c>
      <c r="D474" s="13">
        <v>119.296162337737</v>
      </c>
      <c r="E474" s="13">
        <v>116.5</v>
      </c>
    </row>
    <row r="475" spans="1:5" x14ac:dyDescent="0.55000000000000004">
      <c r="A475" s="393">
        <v>42767</v>
      </c>
      <c r="B475" s="13">
        <v>125.5</v>
      </c>
      <c r="C475" s="13">
        <v>121.717045310274</v>
      </c>
      <c r="D475" s="13">
        <v>120.774959554829</v>
      </c>
      <c r="E475" s="13">
        <v>120</v>
      </c>
    </row>
    <row r="476" spans="1:5" x14ac:dyDescent="0.55000000000000004">
      <c r="A476" s="393">
        <v>42795</v>
      </c>
      <c r="B476" s="13">
        <v>139.1</v>
      </c>
      <c r="C476" s="13">
        <v>121.88182553134401</v>
      </c>
      <c r="D476" s="13">
        <v>121.735546513888</v>
      </c>
      <c r="E476" s="13">
        <v>119.6</v>
      </c>
    </row>
    <row r="477" spans="1:5" x14ac:dyDescent="0.55000000000000004">
      <c r="A477" s="393">
        <v>42826</v>
      </c>
      <c r="B477" s="13">
        <v>113.1</v>
      </c>
      <c r="C477" s="13">
        <v>124.575003489305</v>
      </c>
      <c r="D477" s="13">
        <v>124.04008091789299</v>
      </c>
      <c r="E477" s="13">
        <v>133.5</v>
      </c>
    </row>
    <row r="478" spans="1:5" x14ac:dyDescent="0.55000000000000004">
      <c r="A478" s="393">
        <v>42856</v>
      </c>
      <c r="B478" s="13">
        <v>104.5</v>
      </c>
      <c r="C478" s="13">
        <v>118.650104691275</v>
      </c>
      <c r="D478" s="13">
        <v>118.021684843076</v>
      </c>
      <c r="E478" s="13">
        <v>115</v>
      </c>
    </row>
    <row r="479" spans="1:5" x14ac:dyDescent="0.55000000000000004">
      <c r="A479" s="393">
        <v>42887</v>
      </c>
      <c r="B479" s="13">
        <v>130.30000000000001</v>
      </c>
      <c r="C479" s="13">
        <v>123.56011852060701</v>
      </c>
      <c r="D479" s="13">
        <v>124.615854002657</v>
      </c>
      <c r="E479" s="13">
        <v>121.9</v>
      </c>
    </row>
    <row r="480" spans="1:5" x14ac:dyDescent="0.55000000000000004">
      <c r="A480" s="393">
        <v>42917</v>
      </c>
      <c r="B480" s="13">
        <v>125</v>
      </c>
      <c r="C480" s="13">
        <v>120.23268738278701</v>
      </c>
      <c r="D480" s="13">
        <v>119.942710664383</v>
      </c>
      <c r="E480" s="13">
        <v>120.6</v>
      </c>
    </row>
    <row r="481" spans="1:5" x14ac:dyDescent="0.55000000000000004">
      <c r="A481" s="393">
        <v>42948</v>
      </c>
      <c r="B481" s="13">
        <v>105.3</v>
      </c>
      <c r="C481" s="13">
        <v>122.28175181128999</v>
      </c>
      <c r="D481" s="13">
        <v>123.081619942556</v>
      </c>
      <c r="E481" s="13">
        <v>123.3</v>
      </c>
    </row>
    <row r="482" spans="1:5" x14ac:dyDescent="0.55000000000000004">
      <c r="A482" s="393">
        <v>42979</v>
      </c>
      <c r="B482" s="13">
        <v>130.5</v>
      </c>
      <c r="C482" s="13">
        <v>123.266165403771</v>
      </c>
      <c r="D482" s="13">
        <v>124.38922086201801</v>
      </c>
      <c r="E482" s="13">
        <v>123.6</v>
      </c>
    </row>
    <row r="483" spans="1:5" x14ac:dyDescent="0.55000000000000004">
      <c r="A483" s="393">
        <v>43009</v>
      </c>
      <c r="B483" s="13">
        <v>127.7</v>
      </c>
      <c r="C483" s="13">
        <v>121.561858847887</v>
      </c>
      <c r="D483" s="13">
        <v>121.487441019854</v>
      </c>
      <c r="E483" s="13">
        <v>122.7</v>
      </c>
    </row>
    <row r="484" spans="1:5" x14ac:dyDescent="0.55000000000000004">
      <c r="A484" s="393">
        <v>43040</v>
      </c>
      <c r="B484" s="13">
        <v>130.1</v>
      </c>
      <c r="C484" s="13">
        <v>122.24645672293001</v>
      </c>
      <c r="D484" s="13">
        <v>122.23462894509299</v>
      </c>
      <c r="E484" s="13">
        <v>123.8</v>
      </c>
    </row>
    <row r="485" spans="1:5" x14ac:dyDescent="0.55000000000000004">
      <c r="A485" s="393">
        <v>43070</v>
      </c>
      <c r="B485" s="13">
        <v>121.4</v>
      </c>
      <c r="C485" s="13">
        <v>126.68773710019499</v>
      </c>
      <c r="D485" s="13">
        <v>126.84973547792799</v>
      </c>
      <c r="E485" s="13">
        <v>128.30000000000001</v>
      </c>
    </row>
    <row r="486" spans="1:5" x14ac:dyDescent="0.55000000000000004">
      <c r="A486" s="393">
        <v>43101</v>
      </c>
      <c r="B486" s="13">
        <v>110.7</v>
      </c>
      <c r="C486" s="13">
        <v>115.739599720773</v>
      </c>
      <c r="D486" s="13">
        <v>115.382101176441</v>
      </c>
      <c r="E486" s="13">
        <v>113.8</v>
      </c>
    </row>
    <row r="487" spans="1:5" x14ac:dyDescent="0.55000000000000004">
      <c r="A487" s="393">
        <v>43132</v>
      </c>
      <c r="B487" s="13">
        <v>130.6</v>
      </c>
      <c r="C487" s="13">
        <v>126.856465980934</v>
      </c>
      <c r="D487" s="13">
        <v>126.19694911675801</v>
      </c>
      <c r="E487" s="13">
        <v>125.4</v>
      </c>
    </row>
    <row r="488" spans="1:5" x14ac:dyDescent="0.55000000000000004">
      <c r="A488" s="393">
        <v>43160</v>
      </c>
      <c r="B488" s="13">
        <v>142.69999999999999</v>
      </c>
      <c r="C488" s="13">
        <v>128.52640756605601</v>
      </c>
      <c r="D488" s="13">
        <v>128.63000702127101</v>
      </c>
      <c r="E488" s="13">
        <v>127.2</v>
      </c>
    </row>
    <row r="489" spans="1:5" x14ac:dyDescent="0.55000000000000004">
      <c r="A489" s="393">
        <v>43191</v>
      </c>
      <c r="B489" s="13">
        <v>118.1</v>
      </c>
      <c r="C489" s="13">
        <v>125.457185760966</v>
      </c>
      <c r="D489" s="13">
        <v>125.686123703547</v>
      </c>
      <c r="E489" s="13">
        <v>126.7</v>
      </c>
    </row>
    <row r="490" spans="1:5" x14ac:dyDescent="0.55000000000000004">
      <c r="A490" s="393">
        <v>43221</v>
      </c>
      <c r="B490" s="13">
        <v>108.1</v>
      </c>
      <c r="C490" s="13">
        <v>123.048819631717</v>
      </c>
      <c r="D490" s="13">
        <v>121.89030379220701</v>
      </c>
      <c r="E490" s="13">
        <v>126.8</v>
      </c>
    </row>
    <row r="491" spans="1:5" x14ac:dyDescent="0.55000000000000004">
      <c r="A491" s="393">
        <v>43252</v>
      </c>
      <c r="B491" s="13">
        <v>123.9</v>
      </c>
      <c r="C491" s="13">
        <v>120.37609354779801</v>
      </c>
      <c r="D491" s="13">
        <v>121.475301339808</v>
      </c>
      <c r="E491" s="13">
        <v>121.7</v>
      </c>
    </row>
    <row r="492" spans="1:5" x14ac:dyDescent="0.55000000000000004">
      <c r="A492" s="393">
        <v>43282</v>
      </c>
      <c r="B492" s="13">
        <v>119.6</v>
      </c>
      <c r="C492" s="13">
        <v>112.291380600773</v>
      </c>
      <c r="D492" s="13">
        <v>111.798826331992</v>
      </c>
      <c r="E492" s="13">
        <v>112.5</v>
      </c>
    </row>
    <row r="493" spans="1:5" x14ac:dyDescent="0.55000000000000004">
      <c r="A493" s="393">
        <v>43313</v>
      </c>
      <c r="B493" s="13">
        <v>104.7</v>
      </c>
      <c r="C493" s="13">
        <v>121.771481696837</v>
      </c>
      <c r="D493" s="13">
        <v>122.590683327371</v>
      </c>
      <c r="E493" s="13">
        <v>121.4</v>
      </c>
    </row>
    <row r="494" spans="1:5" x14ac:dyDescent="0.55000000000000004">
      <c r="A494" s="393">
        <v>43344</v>
      </c>
      <c r="B494" s="13">
        <v>120.3</v>
      </c>
      <c r="C494" s="13">
        <v>115.901086602492</v>
      </c>
      <c r="D494" s="13">
        <v>116.428411909755</v>
      </c>
      <c r="E494" s="13">
        <v>117.9</v>
      </c>
    </row>
    <row r="495" spans="1:5" x14ac:dyDescent="0.55000000000000004">
      <c r="A495" s="393">
        <v>43374</v>
      </c>
      <c r="B495" s="13">
        <v>133.9</v>
      </c>
      <c r="C495" s="13">
        <v>124.460408136414</v>
      </c>
      <c r="D495" s="13">
        <v>123.706382685679</v>
      </c>
      <c r="E495" s="13">
        <v>123</v>
      </c>
    </row>
    <row r="496" spans="1:5" x14ac:dyDescent="0.55000000000000004">
      <c r="A496" s="393">
        <v>43405</v>
      </c>
      <c r="B496" s="13">
        <v>134.4</v>
      </c>
      <c r="C496" s="13">
        <v>125.76254816933501</v>
      </c>
      <c r="D496" s="13">
        <v>125.613122936808</v>
      </c>
      <c r="E496" s="13">
        <v>124</v>
      </c>
    </row>
    <row r="497" spans="1:5" x14ac:dyDescent="0.55000000000000004">
      <c r="A497" s="393">
        <v>43435</v>
      </c>
      <c r="B497" s="13">
        <v>119.6</v>
      </c>
      <c r="C497" s="13">
        <v>124.67339927316399</v>
      </c>
      <c r="D497" s="13">
        <v>124.530560950911</v>
      </c>
      <c r="E497" s="13">
        <v>125.4</v>
      </c>
    </row>
    <row r="498" spans="1:5" x14ac:dyDescent="0.55000000000000004">
      <c r="A498" s="393">
        <v>43466</v>
      </c>
      <c r="B498" s="13">
        <v>117.8</v>
      </c>
      <c r="C498" s="13">
        <v>123.362102222638</v>
      </c>
      <c r="D498" s="13">
        <v>124.091276849979</v>
      </c>
      <c r="E498" s="13">
        <v>122</v>
      </c>
    </row>
    <row r="499" spans="1:5" x14ac:dyDescent="0.55000000000000004">
      <c r="A499" s="393">
        <v>43497</v>
      </c>
      <c r="B499" s="13">
        <v>131.9</v>
      </c>
      <c r="C499" s="13">
        <v>128.68245624777299</v>
      </c>
      <c r="D499" s="13">
        <v>127.965040018298</v>
      </c>
      <c r="E499" s="13">
        <v>127.1</v>
      </c>
    </row>
    <row r="500" spans="1:5" x14ac:dyDescent="0.55000000000000004">
      <c r="A500" s="393">
        <v>43525</v>
      </c>
      <c r="B500" s="13">
        <v>136.6</v>
      </c>
      <c r="C500" s="13">
        <v>125.92630685752199</v>
      </c>
      <c r="D500" s="13">
        <v>126.195955639128</v>
      </c>
      <c r="E500" s="13">
        <v>126.7</v>
      </c>
    </row>
    <row r="501" spans="1:5" x14ac:dyDescent="0.55000000000000004">
      <c r="A501" s="393">
        <v>43556</v>
      </c>
      <c r="B501" s="13">
        <v>123.6</v>
      </c>
      <c r="C501" s="13">
        <v>127.195807934154</v>
      </c>
      <c r="D501" s="13">
        <v>128.46390591385801</v>
      </c>
      <c r="E501" s="13">
        <v>127.7</v>
      </c>
    </row>
    <row r="502" spans="1:5" x14ac:dyDescent="0.55000000000000004">
      <c r="A502" s="393">
        <v>43586</v>
      </c>
      <c r="B502" s="13">
        <v>118.7</v>
      </c>
      <c r="C502" s="13">
        <v>134.61146585626199</v>
      </c>
      <c r="D502" s="13">
        <v>132.40352853940701</v>
      </c>
      <c r="E502" s="13">
        <v>142.80000000000001</v>
      </c>
    </row>
    <row r="503" spans="1:5" x14ac:dyDescent="0.55000000000000004">
      <c r="A503" s="393">
        <v>43617</v>
      </c>
      <c r="B503" s="13">
        <v>123</v>
      </c>
      <c r="C503" s="13">
        <v>122.498367215507</v>
      </c>
      <c r="D503" s="13">
        <v>123.72465258530001</v>
      </c>
      <c r="E503" s="13">
        <v>125.5</v>
      </c>
    </row>
    <row r="504" spans="1:5" x14ac:dyDescent="0.55000000000000004">
      <c r="A504" s="393">
        <v>43647</v>
      </c>
      <c r="B504" s="13">
        <v>137.9</v>
      </c>
      <c r="C504" s="13">
        <v>127.206467086462</v>
      </c>
      <c r="D504" s="13">
        <v>126.94385136042401</v>
      </c>
      <c r="E504" s="13">
        <v>125.4</v>
      </c>
    </row>
    <row r="505" spans="1:5" x14ac:dyDescent="0.55000000000000004">
      <c r="A505" s="393">
        <v>43678</v>
      </c>
      <c r="B505" s="13">
        <v>103.1</v>
      </c>
      <c r="C505" s="13">
        <v>123.089630389014</v>
      </c>
      <c r="D505" s="13">
        <v>123.929326301038</v>
      </c>
      <c r="E505" s="13">
        <v>122.5</v>
      </c>
    </row>
    <row r="506" spans="1:5" x14ac:dyDescent="0.55000000000000004">
      <c r="A506" s="393">
        <v>43709</v>
      </c>
      <c r="B506" s="13">
        <v>126.5</v>
      </c>
      <c r="C506" s="13">
        <v>118.451641876633</v>
      </c>
      <c r="D506" s="13">
        <v>119.312923651768</v>
      </c>
      <c r="E506" s="13">
        <v>118.7</v>
      </c>
    </row>
    <row r="507" spans="1:5" x14ac:dyDescent="0.55000000000000004">
      <c r="A507" s="393">
        <v>43739</v>
      </c>
      <c r="B507" s="13">
        <v>118.5</v>
      </c>
      <c r="C507" s="13">
        <v>108.39068954775399</v>
      </c>
      <c r="D507" s="13">
        <v>107.178170585476</v>
      </c>
      <c r="E507" s="13">
        <v>108.4</v>
      </c>
    </row>
    <row r="508" spans="1:5" x14ac:dyDescent="0.55000000000000004">
      <c r="A508" s="393">
        <v>43770</v>
      </c>
      <c r="B508" s="13">
        <v>122.4</v>
      </c>
      <c r="C508" s="13">
        <v>115.877699359749</v>
      </c>
      <c r="D508" s="13">
        <v>115.28547378149101</v>
      </c>
      <c r="E508" s="13">
        <v>115.4</v>
      </c>
    </row>
    <row r="509" spans="1:5" x14ac:dyDescent="0.55000000000000004">
      <c r="A509" s="393">
        <v>43800</v>
      </c>
      <c r="B509" s="13">
        <v>109.7</v>
      </c>
      <c r="C509" s="13">
        <v>111.713881778694</v>
      </c>
      <c r="D509" s="13">
        <v>111.440096203096</v>
      </c>
      <c r="E509" s="13">
        <v>110.4</v>
      </c>
    </row>
    <row r="510" spans="1:5" x14ac:dyDescent="0.55000000000000004">
      <c r="A510" s="393">
        <v>43831</v>
      </c>
      <c r="B510" s="13">
        <v>115.6</v>
      </c>
      <c r="C510" s="13">
        <v>121.592262603528</v>
      </c>
      <c r="D510" s="13">
        <v>123.16521364489699</v>
      </c>
      <c r="E510" s="13">
        <v>120.6</v>
      </c>
    </row>
    <row r="511" spans="1:5" x14ac:dyDescent="0.55000000000000004">
      <c r="A511" s="393">
        <v>43862</v>
      </c>
      <c r="B511" s="13">
        <v>116.4</v>
      </c>
      <c r="C511" s="13">
        <v>116.23671995145401</v>
      </c>
      <c r="D511" s="13">
        <v>113.966436424496</v>
      </c>
      <c r="E511" s="13">
        <v>111.2</v>
      </c>
    </row>
    <row r="512" spans="1:5" x14ac:dyDescent="0.55000000000000004">
      <c r="A512" s="393">
        <v>43891</v>
      </c>
      <c r="B512" s="13">
        <v>123.6</v>
      </c>
      <c r="C512" s="13">
        <v>110.934954034009</v>
      </c>
      <c r="D512" s="13">
        <v>111.78638805208</v>
      </c>
      <c r="E512" s="13">
        <v>111.7</v>
      </c>
    </row>
    <row r="513" spans="1:5" x14ac:dyDescent="0.55000000000000004">
      <c r="A513" s="393">
        <v>43922</v>
      </c>
      <c r="B513" s="13">
        <v>61</v>
      </c>
      <c r="C513" s="13">
        <v>64.203799037377195</v>
      </c>
      <c r="D513" s="13">
        <v>65.898237814200101</v>
      </c>
      <c r="E513" s="13">
        <v>63.2</v>
      </c>
    </row>
    <row r="514" spans="1:5" x14ac:dyDescent="0.55000000000000004">
      <c r="A514" s="393">
        <v>43952</v>
      </c>
      <c r="B514" s="13">
        <v>40.6</v>
      </c>
      <c r="C514" s="13">
        <v>63.962203460060898</v>
      </c>
      <c r="D514" s="13">
        <v>59.454252205250597</v>
      </c>
      <c r="E514" s="13">
        <v>53.9</v>
      </c>
    </row>
    <row r="515" spans="1:5" x14ac:dyDescent="0.55000000000000004">
      <c r="A515" s="393">
        <v>43983</v>
      </c>
      <c r="B515" s="13">
        <v>69</v>
      </c>
      <c r="C515" s="13">
        <v>62.778653103557403</v>
      </c>
      <c r="D515" s="13">
        <v>64.904230345988495</v>
      </c>
      <c r="E515" s="13">
        <v>65.900000000000006</v>
      </c>
    </row>
    <row r="516" spans="1:5" x14ac:dyDescent="0.55000000000000004">
      <c r="A516" s="393">
        <v>44013</v>
      </c>
      <c r="B516" s="13">
        <v>102.9</v>
      </c>
      <c r="C516" s="13">
        <v>91.883923715911706</v>
      </c>
      <c r="D516" s="13">
        <v>90.973873057725001</v>
      </c>
      <c r="E516" s="13">
        <v>93.3</v>
      </c>
    </row>
    <row r="517" spans="1:5" x14ac:dyDescent="0.55000000000000004">
      <c r="A517" s="393">
        <v>44044</v>
      </c>
      <c r="B517" s="13">
        <v>83.5</v>
      </c>
      <c r="C517" s="13">
        <v>106.537907045195</v>
      </c>
      <c r="D517" s="13">
        <v>107.648020660596</v>
      </c>
      <c r="E517" s="13">
        <v>101.8</v>
      </c>
    </row>
    <row r="518" spans="1:5" x14ac:dyDescent="0.55000000000000004">
      <c r="A518" s="393">
        <v>44075</v>
      </c>
      <c r="B518" s="13">
        <v>125.1</v>
      </c>
      <c r="C518" s="13">
        <v>113.311277584915</v>
      </c>
      <c r="D518" s="13">
        <v>114.162453600475</v>
      </c>
      <c r="E518" s="13">
        <v>112.4</v>
      </c>
    </row>
    <row r="519" spans="1:5" x14ac:dyDescent="0.55000000000000004">
      <c r="A519" s="393">
        <v>44105</v>
      </c>
      <c r="B519" s="13">
        <v>128.30000000000001</v>
      </c>
      <c r="C519" s="13">
        <v>119.820918571036</v>
      </c>
      <c r="D519" s="13">
        <v>118.966150855604</v>
      </c>
      <c r="E519" s="13">
        <v>120.8</v>
      </c>
    </row>
    <row r="520" spans="1:5" x14ac:dyDescent="0.55000000000000004">
      <c r="A520" s="393">
        <v>44136</v>
      </c>
      <c r="B520" s="13">
        <v>120.3</v>
      </c>
      <c r="C520" s="13">
        <v>112.916130793344</v>
      </c>
      <c r="D520" s="13">
        <v>112.333890373644</v>
      </c>
      <c r="E520" s="13">
        <v>111.9</v>
      </c>
    </row>
    <row r="521" spans="1:5" x14ac:dyDescent="0.55000000000000004">
      <c r="A521" s="393">
        <v>44166</v>
      </c>
      <c r="B521" s="13">
        <v>113.7</v>
      </c>
      <c r="C521" s="13">
        <v>112.110904388059</v>
      </c>
      <c r="D521" s="13">
        <v>112.263012027264</v>
      </c>
      <c r="E521" s="13">
        <v>109.9</v>
      </c>
    </row>
    <row r="522" spans="1:5" x14ac:dyDescent="0.55000000000000004">
      <c r="A522" s="393">
        <v>44197</v>
      </c>
      <c r="B522" s="13">
        <v>101.3</v>
      </c>
      <c r="C522" s="13">
        <v>113.801107444755</v>
      </c>
      <c r="D522" s="13">
        <v>114.75490615711099</v>
      </c>
      <c r="E522" s="13">
        <v>113.7</v>
      </c>
    </row>
    <row r="523" spans="1:5" x14ac:dyDescent="0.55000000000000004">
      <c r="A523" s="393">
        <v>44228</v>
      </c>
      <c r="B523" s="13">
        <v>103.1</v>
      </c>
      <c r="C523" s="13">
        <v>101.676266994472</v>
      </c>
      <c r="D523" s="13">
        <v>101.220076289123</v>
      </c>
      <c r="E523" s="13">
        <v>99.8</v>
      </c>
    </row>
    <row r="524" spans="1:5" x14ac:dyDescent="0.55000000000000004">
      <c r="A524" s="393">
        <v>44256</v>
      </c>
      <c r="B524" s="13">
        <v>128.19999999999999</v>
      </c>
      <c r="C524" s="13">
        <v>113.181278814558</v>
      </c>
      <c r="D524" s="13">
        <v>114.90353258117599</v>
      </c>
      <c r="E524" s="13">
        <v>113.1</v>
      </c>
    </row>
    <row r="525" spans="1:5" x14ac:dyDescent="0.55000000000000004">
      <c r="A525" s="393">
        <v>44287</v>
      </c>
      <c r="B525" s="13">
        <v>106.2</v>
      </c>
      <c r="C525" s="13">
        <v>109.384226918091</v>
      </c>
      <c r="D525" s="13">
        <v>111.273247555932</v>
      </c>
      <c r="E525" s="13">
        <v>111</v>
      </c>
    </row>
    <row r="526" spans="1:5" x14ac:dyDescent="0.55000000000000004">
      <c r="A526" s="393">
        <v>44317</v>
      </c>
      <c r="B526" s="13">
        <v>74.900000000000006</v>
      </c>
      <c r="C526" s="13">
        <v>98.891861770978593</v>
      </c>
      <c r="D526" s="13">
        <v>93.716275380089101</v>
      </c>
      <c r="E526" s="13">
        <v>101.9</v>
      </c>
    </row>
    <row r="527" spans="1:5" x14ac:dyDescent="0.55000000000000004">
      <c r="A527" s="393">
        <v>44348</v>
      </c>
      <c r="B527" s="13">
        <v>112</v>
      </c>
      <c r="C527" s="13">
        <v>105.839801109059</v>
      </c>
      <c r="D527" s="13">
        <v>107.904044915181</v>
      </c>
      <c r="E527" s="13">
        <v>107.4</v>
      </c>
    </row>
    <row r="528" spans="1:5" x14ac:dyDescent="0.55000000000000004">
      <c r="A528" s="393">
        <v>44378</v>
      </c>
      <c r="B528" s="13">
        <v>109</v>
      </c>
      <c r="C528" s="13">
        <v>100.24489937070599</v>
      </c>
      <c r="D528" s="13">
        <v>98.706563992494097</v>
      </c>
      <c r="E528" s="13">
        <v>101.7</v>
      </c>
    </row>
    <row r="529" spans="1:5" x14ac:dyDescent="0.55000000000000004">
      <c r="A529" s="393">
        <v>44409</v>
      </c>
      <c r="B529" s="13">
        <v>71.2</v>
      </c>
      <c r="C529" s="13">
        <v>91.787375369608498</v>
      </c>
      <c r="D529" s="13">
        <v>93.744605115612003</v>
      </c>
      <c r="E529" s="13">
        <v>83.4</v>
      </c>
    </row>
    <row r="530" spans="1:5" x14ac:dyDescent="0.55000000000000004">
      <c r="A530" s="393">
        <v>44440</v>
      </c>
      <c r="B530" s="13">
        <v>60.1</v>
      </c>
      <c r="C530" s="13">
        <v>47.914738792382202</v>
      </c>
      <c r="D530" s="13">
        <v>47.955686788750299</v>
      </c>
      <c r="E530" s="13">
        <v>53.5</v>
      </c>
    </row>
    <row r="531" spans="1:5" x14ac:dyDescent="0.55000000000000004">
      <c r="A531" s="393">
        <v>44470</v>
      </c>
      <c r="B531" s="13">
        <v>72.599999999999994</v>
      </c>
      <c r="C531" s="13">
        <v>66.545070069645803</v>
      </c>
      <c r="D531" s="13">
        <v>65.585737248052794</v>
      </c>
      <c r="E531" s="13">
        <v>70.400000000000006</v>
      </c>
    </row>
    <row r="532" spans="1:5" x14ac:dyDescent="0.55000000000000004">
      <c r="A532" s="393">
        <v>44501</v>
      </c>
      <c r="B532" s="13">
        <v>113.9</v>
      </c>
      <c r="C532" s="13">
        <v>103.073900765606</v>
      </c>
      <c r="D532" s="13">
        <v>102.61687731016499</v>
      </c>
      <c r="E532" s="13">
        <v>101.2</v>
      </c>
    </row>
    <row r="533" spans="1:5" x14ac:dyDescent="0.55000000000000004">
      <c r="A533" s="393">
        <v>44531</v>
      </c>
      <c r="B533" s="13">
        <v>105.9</v>
      </c>
      <c r="C533" s="13">
        <v>103.800616023983</v>
      </c>
      <c r="D533" s="13">
        <v>104.215499534093</v>
      </c>
      <c r="E533" s="13">
        <v>101.7</v>
      </c>
    </row>
    <row r="534" spans="1:5" x14ac:dyDescent="0.55000000000000004">
      <c r="A534" s="393">
        <v>44562</v>
      </c>
      <c r="B534" s="13">
        <v>81</v>
      </c>
      <c r="C534" s="13">
        <v>94.710333789105903</v>
      </c>
      <c r="D534" s="13">
        <v>94.517829873845102</v>
      </c>
      <c r="E534" s="13">
        <v>91.3</v>
      </c>
    </row>
    <row r="535" spans="1:5" x14ac:dyDescent="0.55000000000000004">
      <c r="A535" s="393">
        <v>44593</v>
      </c>
      <c r="B535" s="13">
        <v>99.4</v>
      </c>
      <c r="C535" s="13">
        <v>98.334650851445502</v>
      </c>
      <c r="D535" s="13">
        <v>98.709173715097805</v>
      </c>
      <c r="E535" s="13">
        <v>96.5</v>
      </c>
    </row>
    <row r="536" spans="1:5" x14ac:dyDescent="0.55000000000000004">
      <c r="A536" s="393">
        <v>44621</v>
      </c>
      <c r="B536" s="13">
        <v>103.7</v>
      </c>
      <c r="C536" s="13">
        <v>89.458570801453106</v>
      </c>
      <c r="D536" s="13">
        <v>91.259346249728395</v>
      </c>
      <c r="E536" s="13">
        <v>92.2</v>
      </c>
    </row>
    <row r="537" spans="1:5" x14ac:dyDescent="0.55000000000000004">
      <c r="A537" s="393">
        <v>44652</v>
      </c>
      <c r="B537" s="13">
        <v>84.1</v>
      </c>
      <c r="C537" s="13">
        <v>90.365842096241806</v>
      </c>
      <c r="D537" s="13">
        <v>91.7714895034877</v>
      </c>
      <c r="E537" s="13">
        <v>91.6</v>
      </c>
    </row>
    <row r="538" spans="1:5" x14ac:dyDescent="0.55000000000000004">
      <c r="A538" s="393">
        <v>44682</v>
      </c>
      <c r="B538" s="13">
        <v>62.1</v>
      </c>
      <c r="C538" s="13">
        <v>82.868743466059996</v>
      </c>
      <c r="D538" s="13">
        <v>78.456129297472998</v>
      </c>
      <c r="E538" s="13">
        <v>83.4</v>
      </c>
    </row>
    <row r="539" spans="1:5" x14ac:dyDescent="0.55000000000000004">
      <c r="A539" s="393">
        <v>44713</v>
      </c>
      <c r="B539" s="13">
        <v>98.5</v>
      </c>
      <c r="C539" s="13">
        <v>92.473597011849293</v>
      </c>
      <c r="D539" s="13">
        <v>94.032342885466306</v>
      </c>
      <c r="E539" s="13">
        <v>94.6</v>
      </c>
    </row>
    <row r="540" spans="1:5" x14ac:dyDescent="0.55000000000000004">
      <c r="A540" s="393">
        <v>44743</v>
      </c>
      <c r="B540" s="13">
        <v>103.7</v>
      </c>
      <c r="C540" s="13">
        <v>97.056619048563704</v>
      </c>
      <c r="D540" s="13">
        <v>95.263639376575</v>
      </c>
      <c r="E540" s="13">
        <v>99.7</v>
      </c>
    </row>
    <row r="541" spans="1:5" x14ac:dyDescent="0.55000000000000004">
      <c r="A541" s="393">
        <v>44774</v>
      </c>
      <c r="B541" s="13">
        <v>86.3</v>
      </c>
      <c r="C541" s="13">
        <v>104.188693529783</v>
      </c>
      <c r="D541" s="13">
        <v>107.110433809745</v>
      </c>
      <c r="E541" s="13">
        <v>97.3</v>
      </c>
    </row>
    <row r="542" spans="1:5" x14ac:dyDescent="0.55000000000000004">
      <c r="A542" s="393">
        <v>44805</v>
      </c>
      <c r="B542" s="13">
        <v>110.7</v>
      </c>
      <c r="C542" s="13">
        <v>98.056572811911295</v>
      </c>
      <c r="D542" s="13">
        <v>97.761110934883007</v>
      </c>
      <c r="E542" s="13">
        <v>97.8</v>
      </c>
    </row>
    <row r="543" spans="1:5" x14ac:dyDescent="0.55000000000000004">
      <c r="A543" s="393">
        <v>44835</v>
      </c>
      <c r="B543" s="13">
        <v>99.3</v>
      </c>
      <c r="C543" s="13">
        <v>93.076776788440498</v>
      </c>
      <c r="D543" s="13">
        <v>92.3583123841088</v>
      </c>
      <c r="E543" s="13">
        <v>96</v>
      </c>
    </row>
    <row r="544" spans="1:5" x14ac:dyDescent="0.55000000000000004">
      <c r="A544" s="393">
        <v>44866</v>
      </c>
      <c r="B544" s="13">
        <v>112.6</v>
      </c>
      <c r="C544" s="13">
        <v>101.277192960815</v>
      </c>
      <c r="D544" s="13">
        <v>101.01660176797699</v>
      </c>
      <c r="E544" s="13">
        <v>99.4</v>
      </c>
    </row>
    <row r="545" spans="1:5" x14ac:dyDescent="0.55000000000000004">
      <c r="A545" s="393">
        <v>44896</v>
      </c>
      <c r="B545" s="13">
        <v>100.3</v>
      </c>
      <c r="C545" s="13">
        <v>101.00040340095499</v>
      </c>
      <c r="D545" s="13">
        <v>100.999346798144</v>
      </c>
      <c r="E545" s="13">
        <v>98.9</v>
      </c>
    </row>
    <row r="546" spans="1:5" x14ac:dyDescent="0.55000000000000004">
      <c r="A546" s="393">
        <v>44927</v>
      </c>
      <c r="B546" s="13">
        <v>88.9</v>
      </c>
      <c r="C546" s="13">
        <v>100.700890958446</v>
      </c>
      <c r="D546" s="13">
        <v>99.600806913228894</v>
      </c>
      <c r="E546" s="13">
        <v>102.4</v>
      </c>
    </row>
    <row r="547" spans="1:5" x14ac:dyDescent="0.55000000000000004">
      <c r="A547" s="393">
        <v>44958</v>
      </c>
      <c r="B547" s="13">
        <v>110.8</v>
      </c>
      <c r="C547" s="13">
        <v>110.238657149099</v>
      </c>
      <c r="D547" s="13">
        <v>110.741190376837</v>
      </c>
      <c r="E547" s="13">
        <v>109.6</v>
      </c>
    </row>
    <row r="548" spans="1:5" x14ac:dyDescent="0.55000000000000004">
      <c r="A548" s="393">
        <v>44986</v>
      </c>
      <c r="B548" s="13">
        <v>130.19999999999999</v>
      </c>
      <c r="C548" s="13">
        <v>116.63853440391</v>
      </c>
      <c r="D548" s="13">
        <v>118.48365016325199</v>
      </c>
      <c r="E548" s="13">
        <v>113.5</v>
      </c>
    </row>
    <row r="549" spans="1:5" x14ac:dyDescent="0.55000000000000004">
      <c r="A549" s="393">
        <v>45017</v>
      </c>
      <c r="B549" s="13">
        <v>109.4</v>
      </c>
      <c r="C549" s="13">
        <v>118.79236907180299</v>
      </c>
      <c r="D549" s="13">
        <v>119.746943513266</v>
      </c>
      <c r="E549" s="13">
        <v>116.4</v>
      </c>
    </row>
    <row r="550" spans="1:5" x14ac:dyDescent="0.55000000000000004">
      <c r="A550" s="393">
        <v>45047</v>
      </c>
      <c r="B550" s="13">
        <v>97.5</v>
      </c>
      <c r="C550" s="13">
        <v>114.083828414761</v>
      </c>
      <c r="D550" s="13">
        <v>110.97640436313699</v>
      </c>
      <c r="E550" s="13">
        <v>117.4</v>
      </c>
    </row>
    <row r="551" spans="1:5" x14ac:dyDescent="0.55000000000000004">
      <c r="A551" s="393">
        <v>45078</v>
      </c>
      <c r="B551" s="13">
        <v>120.5</v>
      </c>
      <c r="C551" s="13">
        <v>114.610578146102</v>
      </c>
      <c r="D551" s="13">
        <v>115.69380645403599</v>
      </c>
      <c r="E551" s="13">
        <v>114.6</v>
      </c>
    </row>
    <row r="552" spans="1:5" x14ac:dyDescent="0.55000000000000004">
      <c r="A552" s="393">
        <v>45108</v>
      </c>
      <c r="B552" s="13">
        <v>122.8</v>
      </c>
      <c r="C552" s="13">
        <v>115.46129137814</v>
      </c>
      <c r="D552" s="13">
        <v>114.023139242646</v>
      </c>
      <c r="E552" s="13">
        <v>117</v>
      </c>
    </row>
    <row r="553" spans="1:5" x14ac:dyDescent="0.55000000000000004">
      <c r="A553" s="393">
        <v>45139</v>
      </c>
      <c r="B553" s="13">
        <v>94.9</v>
      </c>
      <c r="C553" s="13">
        <v>113.276705575669</v>
      </c>
      <c r="D553" s="13">
        <v>116.186848454971</v>
      </c>
      <c r="E553" s="13">
        <v>109.9</v>
      </c>
    </row>
    <row r="554" spans="1:5" x14ac:dyDescent="0.55000000000000004">
      <c r="A554" s="393">
        <v>45170</v>
      </c>
      <c r="B554" s="13">
        <v>130.19999999999999</v>
      </c>
      <c r="C554" s="13">
        <v>120.026840929879</v>
      </c>
      <c r="D554" s="13">
        <v>119.646034840211</v>
      </c>
      <c r="E554" s="13">
        <v>119.5</v>
      </c>
    </row>
    <row r="555" spans="1:5" x14ac:dyDescent="0.55000000000000004">
      <c r="A555" s="393">
        <v>45200</v>
      </c>
      <c r="B555" s="13">
        <v>124.8</v>
      </c>
      <c r="C555" s="13">
        <v>115.105575001959</v>
      </c>
      <c r="D555" s="13">
        <v>115.494650460442</v>
      </c>
      <c r="E555" s="13">
        <v>116.5</v>
      </c>
    </row>
    <row r="556" spans="1:5" x14ac:dyDescent="0.55000000000000004">
      <c r="A556" s="393">
        <v>45231</v>
      </c>
      <c r="B556" s="13">
        <v>131.1</v>
      </c>
      <c r="C556" s="13">
        <v>119.354812037245</v>
      </c>
      <c r="D556" s="13">
        <v>119.33364675119</v>
      </c>
      <c r="E556" s="13">
        <v>119.7</v>
      </c>
    </row>
    <row r="557" spans="1:5" x14ac:dyDescent="0.55000000000000004">
      <c r="A557" s="393">
        <v>45261</v>
      </c>
      <c r="B557" s="13">
        <v>114.6</v>
      </c>
      <c r="C557" s="13">
        <v>118.06333191301999</v>
      </c>
      <c r="D557" s="13">
        <v>118.091825026488</v>
      </c>
      <c r="E557" s="13">
        <v>120.9</v>
      </c>
    </row>
    <row r="558" spans="1:5" x14ac:dyDescent="0.55000000000000004">
      <c r="A558" s="393">
        <v>45292</v>
      </c>
      <c r="B558" s="13">
        <v>93</v>
      </c>
      <c r="C558" s="13">
        <v>102.26083614554101</v>
      </c>
      <c r="D558" s="13">
        <v>100.516704727204</v>
      </c>
      <c r="E558" s="13">
        <v>100.5</v>
      </c>
    </row>
    <row r="559" spans="1:5" x14ac:dyDescent="0.55000000000000004">
      <c r="A559" s="393">
        <v>45323</v>
      </c>
      <c r="B559" s="13">
        <v>102</v>
      </c>
      <c r="C559" s="13">
        <v>101.169960445781</v>
      </c>
      <c r="D559" s="13">
        <v>100.40075841008</v>
      </c>
      <c r="E559" s="13">
        <v>97.7</v>
      </c>
    </row>
    <row r="560" spans="1:5" x14ac:dyDescent="0.55000000000000004">
      <c r="A560" s="393">
        <v>45352</v>
      </c>
      <c r="B560" s="13">
        <v>110.6</v>
      </c>
      <c r="C560" s="13">
        <v>103.81802189308399</v>
      </c>
      <c r="D560" s="13">
        <v>104.47996496528999</v>
      </c>
      <c r="E560" s="13">
        <v>102.8</v>
      </c>
    </row>
    <row r="561" spans="1:5" x14ac:dyDescent="0.55000000000000004">
      <c r="A561" s="393">
        <v>45383</v>
      </c>
      <c r="B561" s="13">
        <v>100</v>
      </c>
      <c r="C561" s="13">
        <v>104.30170279325</v>
      </c>
      <c r="D561" s="13">
        <v>105.07003208838201</v>
      </c>
      <c r="E561" s="13">
        <v>101.5</v>
      </c>
    </row>
    <row r="562" spans="1:5" x14ac:dyDescent="0.55000000000000004">
      <c r="A562" s="393">
        <v>45413</v>
      </c>
      <c r="B562" s="13">
        <v>100.4</v>
      </c>
      <c r="C562" s="13">
        <v>115.836654730405</v>
      </c>
      <c r="D562" s="13">
        <v>113.4558778774</v>
      </c>
      <c r="E562" s="13">
        <v>116.6</v>
      </c>
    </row>
    <row r="563" spans="1:5" x14ac:dyDescent="0.55000000000000004">
      <c r="A563" s="393">
        <v>45444</v>
      </c>
      <c r="B563" s="13">
        <v>106.1</v>
      </c>
      <c r="C563" s="13">
        <v>106.23894183289001</v>
      </c>
      <c r="D563" s="13">
        <v>106.320544414766</v>
      </c>
      <c r="E563" s="13">
        <v>109.6</v>
      </c>
    </row>
    <row r="564" spans="1:5" x14ac:dyDescent="0.55000000000000004">
      <c r="A564" s="393">
        <v>45474</v>
      </c>
      <c r="B564" s="13">
        <v>123.8</v>
      </c>
      <c r="C564" s="13">
        <v>110.2887835416</v>
      </c>
      <c r="D564" s="13">
        <v>109.809516086204</v>
      </c>
      <c r="E564" s="13">
        <v>108.7</v>
      </c>
    </row>
    <row r="565" spans="1:5" x14ac:dyDescent="0.55000000000000004">
      <c r="A565" s="393">
        <v>45505</v>
      </c>
      <c r="B565" s="13">
        <v>80.5</v>
      </c>
      <c r="C565" s="13">
        <v>102.299389250394</v>
      </c>
      <c r="D565" s="13">
        <v>104.4744517189</v>
      </c>
      <c r="E565" s="13">
        <v>100.4</v>
      </c>
    </row>
    <row r="566" spans="1:5" x14ac:dyDescent="0.55000000000000004">
      <c r="A566" s="393">
        <v>45536</v>
      </c>
      <c r="B566" s="13">
        <v>115.9</v>
      </c>
      <c r="C566" s="13">
        <v>105.78458120278</v>
      </c>
      <c r="D566" s="13">
        <v>105.363520752726</v>
      </c>
      <c r="E566" s="13">
        <v>107.4</v>
      </c>
    </row>
    <row r="567" spans="1:5" x14ac:dyDescent="0.55000000000000004">
      <c r="A567" s="393">
        <v>45566</v>
      </c>
      <c r="B567" s="13">
        <v>125.6</v>
      </c>
      <c r="C567" s="13">
        <v>112.54554433311</v>
      </c>
      <c r="D567" s="13">
        <v>114.00276506932499</v>
      </c>
      <c r="E567" s="13">
        <v>112.2</v>
      </c>
    </row>
    <row r="568" spans="1:5" x14ac:dyDescent="0.55000000000000004">
      <c r="A568" s="393">
        <v>45597</v>
      </c>
      <c r="B568" s="13">
        <v>115.4</v>
      </c>
      <c r="C568" s="13">
        <v>106.527562728177</v>
      </c>
      <c r="D568" s="13">
        <v>106.18222379065</v>
      </c>
      <c r="E568" s="13">
        <v>108.3</v>
      </c>
    </row>
    <row r="569" spans="1:5" x14ac:dyDescent="0.55000000000000004">
      <c r="A569" s="393">
        <v>45627</v>
      </c>
      <c r="B569" s="13">
        <v>105</v>
      </c>
      <c r="C569" s="13">
        <v>105.65598495507</v>
      </c>
      <c r="D569" s="13">
        <v>106.288863431218</v>
      </c>
      <c r="E569" s="13">
        <v>107.3</v>
      </c>
    </row>
    <row r="570" spans="1:5" x14ac:dyDescent="0.55000000000000004">
      <c r="A570" s="393">
        <v>45658</v>
      </c>
      <c r="B570" s="13">
        <v>106</v>
      </c>
      <c r="C570" s="13">
        <v>114.896650751099</v>
      </c>
      <c r="D570" s="13">
        <v>112.975946293972</v>
      </c>
      <c r="E570" s="13">
        <v>114.6</v>
      </c>
    </row>
    <row r="571" spans="1:5" x14ac:dyDescent="0.55000000000000004">
      <c r="A571" s="393">
        <v>45689</v>
      </c>
      <c r="B571" s="13">
        <v>112.4</v>
      </c>
      <c r="C571" s="13">
        <v>112.34478305916799</v>
      </c>
      <c r="D571" s="13">
        <v>112.87223515577099</v>
      </c>
      <c r="E571" s="13">
        <v>112.7</v>
      </c>
    </row>
    <row r="572" spans="1:5" x14ac:dyDescent="0.55000000000000004">
      <c r="A572" s="393">
        <v>45717</v>
      </c>
      <c r="B572" s="13">
        <v>111.7</v>
      </c>
      <c r="C572" s="13">
        <v>105.446445576111</v>
      </c>
      <c r="D572" s="13">
        <v>105.858155079562</v>
      </c>
      <c r="E572" s="13">
        <v>103.8</v>
      </c>
    </row>
    <row r="573" spans="1:5" x14ac:dyDescent="0.55000000000000004">
      <c r="A573" s="393">
        <v>45748</v>
      </c>
      <c r="B573" s="13">
        <v>103</v>
      </c>
      <c r="C573" s="13">
        <v>107.611146055578</v>
      </c>
      <c r="D573" s="13">
        <v>108.035904083589</v>
      </c>
      <c r="E573" s="13">
        <v>104.6</v>
      </c>
    </row>
    <row r="574" spans="1:5" x14ac:dyDescent="0.55000000000000004">
      <c r="A574" s="393">
        <v>45778</v>
      </c>
      <c r="B574" s="13">
        <v>96.2</v>
      </c>
      <c r="C574" s="13">
        <v>113.999630124813</v>
      </c>
      <c r="D574" s="13">
        <v>111.324261729631</v>
      </c>
      <c r="E574" s="13">
        <v>115.9</v>
      </c>
    </row>
    <row r="575" spans="1:5" x14ac:dyDescent="0.55000000000000004">
      <c r="A575" s="393">
        <v>45809</v>
      </c>
      <c r="B575" s="13"/>
      <c r="C575" s="13">
        <v>110.756102268155</v>
      </c>
      <c r="D575" s="13">
        <v>110.768409661946</v>
      </c>
      <c r="E575" s="13"/>
    </row>
    <row r="576" spans="1:5" x14ac:dyDescent="0.55000000000000004">
      <c r="A576" s="393">
        <v>45839</v>
      </c>
      <c r="B576" s="13"/>
      <c r="C576" s="13">
        <v>111.85291679138901</v>
      </c>
      <c r="D576" s="13">
        <v>108.944916388397</v>
      </c>
      <c r="E576" s="13"/>
    </row>
    <row r="577" spans="1:5" x14ac:dyDescent="0.55000000000000004">
      <c r="A577" s="393">
        <v>45870</v>
      </c>
      <c r="B577" s="13"/>
      <c r="C577" s="13">
        <v>111.46988678647899</v>
      </c>
      <c r="D577" s="13">
        <v>112.35288449167101</v>
      </c>
      <c r="E577" s="13"/>
    </row>
    <row r="578" spans="1:5" x14ac:dyDescent="0.55000000000000004">
      <c r="A578" s="393">
        <v>45901</v>
      </c>
      <c r="B578" s="13"/>
      <c r="C578" s="13">
        <v>111.55194796735999</v>
      </c>
      <c r="D578" s="13">
        <v>109.494526987738</v>
      </c>
      <c r="E578" s="13"/>
    </row>
    <row r="579" spans="1:5" x14ac:dyDescent="0.55000000000000004">
      <c r="A579" s="393">
        <v>45931</v>
      </c>
      <c r="B579" s="13"/>
      <c r="C579" s="13">
        <v>111.50449449185101</v>
      </c>
      <c r="D579" s="13">
        <v>111.33618523198299</v>
      </c>
      <c r="E579" s="13"/>
    </row>
    <row r="580" spans="1:5" x14ac:dyDescent="0.55000000000000004">
      <c r="A580" s="393">
        <v>45962</v>
      </c>
      <c r="B580" s="13"/>
      <c r="C580" s="13">
        <v>111.497435011391</v>
      </c>
      <c r="D580" s="13">
        <v>110.098845737471</v>
      </c>
      <c r="E580" s="13"/>
    </row>
    <row r="581" spans="1:5" x14ac:dyDescent="0.55000000000000004">
      <c r="A581" s="393">
        <v>45992</v>
      </c>
      <c r="B581" s="13"/>
      <c r="C581" s="13">
        <v>111.48394770281099</v>
      </c>
      <c r="D581" s="13">
        <v>111.326515064959</v>
      </c>
      <c r="E581" s="13"/>
    </row>
    <row r="582" spans="1:5" x14ac:dyDescent="0.55000000000000004">
      <c r="A582" s="393">
        <v>46023</v>
      </c>
      <c r="B582" s="13"/>
      <c r="C582" s="13">
        <v>111.476068363167</v>
      </c>
      <c r="D582" s="13">
        <v>111.68316780526</v>
      </c>
      <c r="E582" s="13"/>
    </row>
    <row r="583" spans="1:5" x14ac:dyDescent="0.55000000000000004">
      <c r="A583" s="393">
        <v>46054</v>
      </c>
      <c r="B583" s="13"/>
      <c r="C583" s="13">
        <v>111.470422802811</v>
      </c>
      <c r="D583" s="13">
        <v>112.39290122321501</v>
      </c>
      <c r="E583" s="13"/>
    </row>
    <row r="584" spans="1:5" x14ac:dyDescent="0.55000000000000004">
      <c r="A584" s="393">
        <v>46082</v>
      </c>
      <c r="B584" s="13"/>
      <c r="C584" s="13">
        <v>111.467581752977</v>
      </c>
      <c r="D584" s="13">
        <v>112.83594146943</v>
      </c>
      <c r="E584" s="13"/>
    </row>
    <row r="585" spans="1:5" x14ac:dyDescent="0.55000000000000004">
      <c r="A585" s="393">
        <v>46113</v>
      </c>
      <c r="B585" s="13"/>
      <c r="C585" s="13">
        <v>111.467158186997</v>
      </c>
      <c r="D585" s="13">
        <v>111.908337874103</v>
      </c>
      <c r="E585" s="13"/>
    </row>
    <row r="586" spans="1:5" x14ac:dyDescent="0.55000000000000004">
      <c r="A586" s="393">
        <v>46143</v>
      </c>
      <c r="B586" s="13"/>
      <c r="C586" s="13">
        <v>111.469014884746</v>
      </c>
      <c r="D586" s="13">
        <v>113.125713705225</v>
      </c>
      <c r="E586" s="13"/>
    </row>
    <row r="587" spans="1:5" x14ac:dyDescent="0.55000000000000004">
      <c r="A587" s="393">
        <v>46174</v>
      </c>
      <c r="B587" s="13"/>
      <c r="C587" s="13">
        <v>111.47297279126199</v>
      </c>
      <c r="D587" s="13"/>
      <c r="E587" s="13"/>
    </row>
    <row r="588" spans="1:5" x14ac:dyDescent="0.55000000000000004">
      <c r="A588" s="393">
        <v>46204</v>
      </c>
      <c r="B588" s="13"/>
      <c r="C588" s="13">
        <v>111.478878058186</v>
      </c>
      <c r="D588" s="13"/>
      <c r="E588" s="13"/>
    </row>
    <row r="589" spans="1:5" x14ac:dyDescent="0.55000000000000004">
      <c r="A589" s="393">
        <v>46235</v>
      </c>
      <c r="B589" s="13"/>
      <c r="C589" s="13">
        <v>111.486585617499</v>
      </c>
      <c r="D589" s="13"/>
      <c r="E589" s="13"/>
    </row>
    <row r="590" spans="1:5" x14ac:dyDescent="0.55000000000000004">
      <c r="A590" s="393">
        <v>46266</v>
      </c>
      <c r="B590" s="13"/>
      <c r="C590" s="13">
        <v>111.495961738684</v>
      </c>
      <c r="D590" s="13"/>
      <c r="E590" s="13"/>
    </row>
    <row r="591" spans="1:5" x14ac:dyDescent="0.55000000000000004">
      <c r="A591" s="393">
        <v>46296</v>
      </c>
      <c r="B591" s="13"/>
      <c r="C591" s="13">
        <v>111.506882506035</v>
      </c>
      <c r="D591" s="13"/>
      <c r="E591" s="13"/>
    </row>
    <row r="592" spans="1:5" x14ac:dyDescent="0.55000000000000004">
      <c r="A592" s="393">
        <v>46327</v>
      </c>
      <c r="B592" s="13"/>
      <c r="C592" s="13">
        <v>111.51923322710699</v>
      </c>
      <c r="D592" s="13"/>
      <c r="E592" s="13"/>
    </row>
    <row r="593" spans="1:5" x14ac:dyDescent="0.55000000000000004">
      <c r="A593" s="393">
        <v>46357</v>
      </c>
      <c r="B593" s="13"/>
      <c r="C593" s="13">
        <v>111.53290772211</v>
      </c>
      <c r="D593" s="13"/>
      <c r="E593" s="13"/>
    </row>
    <row r="594" spans="1:5" x14ac:dyDescent="0.55000000000000004">
      <c r="A594" s="393">
        <v>46388</v>
      </c>
      <c r="B594" s="13"/>
      <c r="C594" s="13">
        <v>111.54780769602399</v>
      </c>
      <c r="D594" s="13"/>
      <c r="E594" s="13"/>
    </row>
    <row r="595" spans="1:5" x14ac:dyDescent="0.55000000000000004">
      <c r="A595" s="393">
        <v>46419</v>
      </c>
      <c r="B595" s="13"/>
      <c r="C595" s="13">
        <v>111.563842152608</v>
      </c>
      <c r="D595" s="13"/>
      <c r="E595" s="13"/>
    </row>
    <row r="596" spans="1:5" x14ac:dyDescent="0.55000000000000004">
      <c r="A596" s="393">
        <v>46447</v>
      </c>
      <c r="B596" s="13"/>
      <c r="C596" s="13">
        <v>111.58092685242799</v>
      </c>
      <c r="D596" s="13"/>
      <c r="E596" s="13"/>
    </row>
    <row r="597" spans="1:5" x14ac:dyDescent="0.55000000000000004">
      <c r="A597" s="393">
        <v>46478</v>
      </c>
      <c r="B597" s="13"/>
      <c r="C597" s="13">
        <v>111.59898381114</v>
      </c>
      <c r="D597" s="13"/>
      <c r="E597" s="13"/>
    </row>
    <row r="598" spans="1:5" x14ac:dyDescent="0.55000000000000004">
      <c r="A598" s="393">
        <v>46508</v>
      </c>
      <c r="B598" s="13"/>
      <c r="C598" s="13">
        <v>111.617940835033</v>
      </c>
      <c r="D598" s="13"/>
      <c r="E598" s="13"/>
    </row>
  </sheetData>
  <phoneticPr fontId="3"/>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07985-9E83-46B1-B1B6-715A2FD015C8}">
  <dimension ref="C3:C9"/>
  <sheetViews>
    <sheetView workbookViewId="0">
      <selection activeCell="A9" sqref="A9"/>
    </sheetView>
  </sheetViews>
  <sheetFormatPr defaultRowHeight="16" x14ac:dyDescent="0.55000000000000004"/>
  <cols>
    <col min="1" max="1" width="2" style="22" customWidth="1"/>
    <col min="2" max="2" width="3.25" style="22" customWidth="1"/>
    <col min="3" max="3" width="81.9140625" style="21" customWidth="1"/>
    <col min="4" max="16384" width="8.6640625" style="22"/>
  </cols>
  <sheetData>
    <row r="3" spans="3:3" ht="172" customHeight="1" x14ac:dyDescent="0.55000000000000004">
      <c r="C3" s="21" t="s">
        <v>15</v>
      </c>
    </row>
    <row r="4" spans="3:3" ht="131.5" customHeight="1" x14ac:dyDescent="0.55000000000000004">
      <c r="C4" s="21" t="s">
        <v>82</v>
      </c>
    </row>
    <row r="7" spans="3:3" ht="54" customHeight="1" x14ac:dyDescent="0.55000000000000004">
      <c r="C7" s="21" t="s">
        <v>16</v>
      </c>
    </row>
    <row r="8" spans="3:3" ht="51.5" customHeight="1" x14ac:dyDescent="0.55000000000000004">
      <c r="C8" s="21" t="s">
        <v>17</v>
      </c>
    </row>
    <row r="9" spans="3:3" ht="32" customHeight="1" x14ac:dyDescent="0.55000000000000004"/>
  </sheetData>
  <phoneticPr fontId="3"/>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1C8B9-8883-4FE0-BD8B-50748944AA26}">
  <dimension ref="B1:M438"/>
  <sheetViews>
    <sheetView zoomScale="70" zoomScaleNormal="70" workbookViewId="0">
      <selection activeCell="A39" sqref="A39"/>
    </sheetView>
  </sheetViews>
  <sheetFormatPr defaultRowHeight="18" x14ac:dyDescent="0.55000000000000004"/>
  <cols>
    <col min="1" max="1" width="3.25" customWidth="1"/>
    <col min="2" max="2" width="6.75" style="1" customWidth="1"/>
    <col min="3" max="3" width="5.6640625" style="1" customWidth="1"/>
    <col min="4" max="9" width="7.08203125" customWidth="1"/>
  </cols>
  <sheetData>
    <row r="1" spans="2:13" s="201" customFormat="1" ht="48" customHeight="1" thickBot="1" x14ac:dyDescent="0.6">
      <c r="B1" s="200"/>
      <c r="C1" s="200"/>
      <c r="D1" s="351" t="s">
        <v>2</v>
      </c>
      <c r="E1" s="352" t="s">
        <v>65</v>
      </c>
      <c r="F1" s="352" t="s">
        <v>66</v>
      </c>
      <c r="G1" s="352" t="s">
        <v>67</v>
      </c>
      <c r="H1" s="352" t="s">
        <v>68</v>
      </c>
      <c r="I1" s="353" t="s">
        <v>69</v>
      </c>
      <c r="J1" s="353" t="s">
        <v>70</v>
      </c>
      <c r="K1" s="226" t="s">
        <v>74</v>
      </c>
      <c r="L1" s="213" t="s">
        <v>75</v>
      </c>
      <c r="M1" s="354" t="s">
        <v>4</v>
      </c>
    </row>
    <row r="2" spans="2:13" x14ac:dyDescent="0.55000000000000004">
      <c r="B2" s="355">
        <v>1989</v>
      </c>
      <c r="C2" s="366">
        <v>1</v>
      </c>
      <c r="D2" s="356">
        <v>81.7</v>
      </c>
      <c r="E2" s="356">
        <v>92.246857833443201</v>
      </c>
      <c r="F2" s="356">
        <v>91.737701637729316</v>
      </c>
      <c r="G2" s="356"/>
      <c r="H2" s="356"/>
      <c r="I2" s="357"/>
      <c r="J2" s="357"/>
      <c r="K2" s="356">
        <v>88.799000000000007</v>
      </c>
      <c r="L2" s="356">
        <v>88.322999999999993</v>
      </c>
      <c r="M2" s="358">
        <v>88.9</v>
      </c>
    </row>
    <row r="3" spans="2:13" x14ac:dyDescent="0.55000000000000004">
      <c r="B3" s="359"/>
      <c r="C3" s="367">
        <v>2</v>
      </c>
      <c r="D3" s="25">
        <v>84.6</v>
      </c>
      <c r="E3" s="25">
        <v>87.345207956600362</v>
      </c>
      <c r="F3" s="25">
        <v>86.480158062888819</v>
      </c>
      <c r="G3" s="25"/>
      <c r="H3" s="25"/>
      <c r="I3" s="195"/>
      <c r="J3" s="195"/>
      <c r="K3" s="25">
        <v>82.778000000000006</v>
      </c>
      <c r="L3" s="25">
        <v>82.816000000000003</v>
      </c>
      <c r="M3" s="360">
        <v>83.6</v>
      </c>
    </row>
    <row r="4" spans="2:13" x14ac:dyDescent="0.55000000000000004">
      <c r="B4" s="359"/>
      <c r="C4" s="367">
        <v>3</v>
      </c>
      <c r="D4" s="25">
        <v>103</v>
      </c>
      <c r="E4" s="25">
        <v>96.447536263576055</v>
      </c>
      <c r="F4" s="25">
        <v>95.26154977432931</v>
      </c>
      <c r="G4" s="25"/>
      <c r="H4" s="25"/>
      <c r="I4" s="195"/>
      <c r="J4" s="195"/>
      <c r="K4" s="25">
        <v>90.795000000000002</v>
      </c>
      <c r="L4" s="25">
        <v>90.935000000000002</v>
      </c>
      <c r="M4" s="360">
        <v>92.8</v>
      </c>
    </row>
    <row r="5" spans="2:13" x14ac:dyDescent="0.55000000000000004">
      <c r="B5" s="359"/>
      <c r="C5" s="367">
        <v>4</v>
      </c>
      <c r="D5" s="25">
        <v>91.1</v>
      </c>
      <c r="E5" s="25">
        <v>89.832536941086161</v>
      </c>
      <c r="F5" s="25">
        <v>90.153358836616178</v>
      </c>
      <c r="G5" s="25"/>
      <c r="H5" s="25"/>
      <c r="I5" s="195"/>
      <c r="J5" s="195"/>
      <c r="K5" s="25">
        <v>98.646000000000001</v>
      </c>
      <c r="L5" s="25">
        <v>98.805999999999997</v>
      </c>
      <c r="M5" s="360">
        <v>92.6</v>
      </c>
    </row>
    <row r="6" spans="2:13" x14ac:dyDescent="0.55000000000000004">
      <c r="B6" s="359"/>
      <c r="C6" s="367">
        <v>5</v>
      </c>
      <c r="D6" s="25">
        <v>83.6</v>
      </c>
      <c r="E6" s="25">
        <v>86.657508270798033</v>
      </c>
      <c r="F6" s="25">
        <v>88.155825383058669</v>
      </c>
      <c r="G6" s="25"/>
      <c r="H6" s="25"/>
      <c r="I6" s="195"/>
      <c r="J6" s="195"/>
      <c r="K6" s="25">
        <v>91.18</v>
      </c>
      <c r="L6" s="25">
        <v>90.89</v>
      </c>
      <c r="M6" s="360">
        <v>92.6</v>
      </c>
    </row>
    <row r="7" spans="2:13" x14ac:dyDescent="0.55000000000000004">
      <c r="B7" s="359"/>
      <c r="C7" s="367">
        <v>6</v>
      </c>
      <c r="D7" s="25">
        <v>101</v>
      </c>
      <c r="E7" s="25">
        <v>95.011075717633304</v>
      </c>
      <c r="F7" s="25">
        <v>95.178396114297499</v>
      </c>
      <c r="G7" s="25"/>
      <c r="H7" s="25"/>
      <c r="I7" s="195"/>
      <c r="J7" s="195"/>
      <c r="K7" s="25">
        <v>96.096000000000004</v>
      </c>
      <c r="L7" s="25">
        <v>94.846000000000004</v>
      </c>
      <c r="M7" s="360">
        <v>97.3</v>
      </c>
    </row>
    <row r="8" spans="2:13" x14ac:dyDescent="0.55000000000000004">
      <c r="B8" s="359"/>
      <c r="C8" s="367">
        <v>7</v>
      </c>
      <c r="D8" s="25">
        <v>95.9</v>
      </c>
      <c r="E8" s="25">
        <v>89.194568129163059</v>
      </c>
      <c r="F8" s="25">
        <v>89.115268011821044</v>
      </c>
      <c r="G8" s="25"/>
      <c r="H8" s="25"/>
      <c r="I8" s="195"/>
      <c r="J8" s="195"/>
      <c r="K8" s="25">
        <v>93.191000000000003</v>
      </c>
      <c r="L8" s="25">
        <v>92.326999999999998</v>
      </c>
      <c r="M8" s="360">
        <v>91.8</v>
      </c>
    </row>
    <row r="9" spans="2:13" x14ac:dyDescent="0.55000000000000004">
      <c r="B9" s="359"/>
      <c r="C9" s="367">
        <v>8</v>
      </c>
      <c r="D9" s="25">
        <v>80.8</v>
      </c>
      <c r="E9" s="25">
        <v>102.50106157112529</v>
      </c>
      <c r="F9" s="25">
        <v>102.2474326949764</v>
      </c>
      <c r="G9" s="25"/>
      <c r="H9" s="25"/>
      <c r="I9" s="195"/>
      <c r="J9" s="195"/>
      <c r="K9" s="25">
        <v>96.789000000000001</v>
      </c>
      <c r="L9" s="25">
        <v>98.356999999999999</v>
      </c>
      <c r="M9" s="360">
        <v>97.3</v>
      </c>
    </row>
    <row r="10" spans="2:13" x14ac:dyDescent="0.55000000000000004">
      <c r="B10" s="359"/>
      <c r="C10" s="367">
        <v>9</v>
      </c>
      <c r="D10" s="25">
        <v>100.8</v>
      </c>
      <c r="E10" s="25">
        <v>95.209881989632763</v>
      </c>
      <c r="F10" s="25">
        <v>94.872271249419398</v>
      </c>
      <c r="G10" s="25"/>
      <c r="H10" s="25"/>
      <c r="I10" s="195"/>
      <c r="J10" s="195"/>
      <c r="K10" s="25">
        <v>95.182000000000002</v>
      </c>
      <c r="L10" s="25">
        <v>94.536000000000001</v>
      </c>
      <c r="M10" s="360">
        <v>96.2</v>
      </c>
    </row>
    <row r="11" spans="2:13" x14ac:dyDescent="0.55000000000000004">
      <c r="B11" s="359"/>
      <c r="C11" s="367">
        <v>10</v>
      </c>
      <c r="D11" s="25">
        <v>100.3</v>
      </c>
      <c r="E11" s="25">
        <v>93.909032105243995</v>
      </c>
      <c r="F11" s="25">
        <v>94.636103781882127</v>
      </c>
      <c r="G11" s="25"/>
      <c r="H11" s="25"/>
      <c r="I11" s="195"/>
      <c r="J11" s="195"/>
      <c r="K11" s="25">
        <v>94.667000000000002</v>
      </c>
      <c r="L11" s="25">
        <v>93.832999999999998</v>
      </c>
      <c r="M11" s="360">
        <v>94.2</v>
      </c>
    </row>
    <row r="12" spans="2:13" x14ac:dyDescent="0.55000000000000004">
      <c r="B12" s="359"/>
      <c r="C12" s="367">
        <v>11</v>
      </c>
      <c r="D12" s="25">
        <v>102</v>
      </c>
      <c r="E12" s="25">
        <v>97.341765099175404</v>
      </c>
      <c r="F12" s="25">
        <v>97.312460765850588</v>
      </c>
      <c r="G12" s="25"/>
      <c r="H12" s="25"/>
      <c r="I12" s="195"/>
      <c r="J12" s="195"/>
      <c r="K12" s="25">
        <v>95.515000000000001</v>
      </c>
      <c r="L12" s="25">
        <v>94.656000000000006</v>
      </c>
      <c r="M12" s="360">
        <v>96.3</v>
      </c>
    </row>
    <row r="13" spans="2:13" x14ac:dyDescent="0.55000000000000004">
      <c r="B13" s="359"/>
      <c r="C13" s="367">
        <v>12</v>
      </c>
      <c r="D13" s="25">
        <v>96.1</v>
      </c>
      <c r="E13" s="25">
        <v>96.30428465558937</v>
      </c>
      <c r="F13" s="25">
        <v>96.771230191596231</v>
      </c>
      <c r="G13" s="25"/>
      <c r="H13" s="25"/>
      <c r="I13" s="195"/>
      <c r="J13" s="195"/>
      <c r="K13" s="25">
        <v>99.563000000000002</v>
      </c>
      <c r="L13" s="25">
        <v>99.540999999999997</v>
      </c>
      <c r="M13" s="360">
        <v>97.4</v>
      </c>
    </row>
    <row r="14" spans="2:13" x14ac:dyDescent="0.55000000000000004">
      <c r="B14" s="359">
        <v>1990</v>
      </c>
      <c r="C14" s="367">
        <v>1</v>
      </c>
      <c r="D14" s="25">
        <v>86.7</v>
      </c>
      <c r="E14" s="25">
        <v>98.500470632530124</v>
      </c>
      <c r="F14" s="25">
        <v>98.228796523876412</v>
      </c>
      <c r="G14" s="25">
        <v>95.818420128439058</v>
      </c>
      <c r="H14" s="25">
        <v>95.082532810763325</v>
      </c>
      <c r="I14" s="195">
        <v>96.030102359772513</v>
      </c>
      <c r="J14" s="195">
        <v>95.390123514884607</v>
      </c>
      <c r="K14" s="25">
        <v>91.206999999999994</v>
      </c>
      <c r="L14" s="25">
        <v>91.338999999999999</v>
      </c>
      <c r="M14" s="360">
        <v>93.4</v>
      </c>
    </row>
    <row r="15" spans="2:13" x14ac:dyDescent="0.55000000000000004">
      <c r="B15" s="359"/>
      <c r="C15" s="367">
        <v>2</v>
      </c>
      <c r="D15" s="25">
        <v>103.1</v>
      </c>
      <c r="E15" s="25">
        <v>105.73385634983572</v>
      </c>
      <c r="F15" s="25">
        <v>105.15999025341129</v>
      </c>
      <c r="G15" s="25">
        <v>103.44464691909585</v>
      </c>
      <c r="H15" s="25">
        <v>102.36055294595423</v>
      </c>
      <c r="I15" s="195">
        <v>103.67670258130168</v>
      </c>
      <c r="J15" s="195">
        <v>102.76026887169776</v>
      </c>
      <c r="K15" s="25">
        <v>100.861</v>
      </c>
      <c r="L15" s="25">
        <v>100.646</v>
      </c>
      <c r="M15" s="360">
        <v>102.4</v>
      </c>
    </row>
    <row r="16" spans="2:13" x14ac:dyDescent="0.55000000000000004">
      <c r="B16" s="359"/>
      <c r="C16" s="367">
        <v>3</v>
      </c>
      <c r="D16" s="25">
        <v>112.6</v>
      </c>
      <c r="E16" s="25">
        <v>105.40966907962772</v>
      </c>
      <c r="F16" s="25">
        <v>104.41941610384634</v>
      </c>
      <c r="G16" s="25">
        <v>104.09780355004237</v>
      </c>
      <c r="H16" s="25">
        <v>102.9104147675653</v>
      </c>
      <c r="I16" s="195">
        <v>104.00444636731685</v>
      </c>
      <c r="J16" s="195">
        <v>102.71979538038431</v>
      </c>
      <c r="K16" s="25">
        <v>102.435</v>
      </c>
      <c r="L16" s="25">
        <v>101.9</v>
      </c>
      <c r="M16" s="360">
        <v>102.1</v>
      </c>
    </row>
    <row r="17" spans="2:13" x14ac:dyDescent="0.55000000000000004">
      <c r="B17" s="359"/>
      <c r="C17" s="367">
        <v>4</v>
      </c>
      <c r="D17" s="25">
        <v>101.2</v>
      </c>
      <c r="E17" s="25">
        <v>100.12163934426231</v>
      </c>
      <c r="F17" s="25">
        <v>101.15950536968195</v>
      </c>
      <c r="G17" s="25">
        <v>98.996658861365077</v>
      </c>
      <c r="H17" s="25">
        <v>100.1751638303799</v>
      </c>
      <c r="I17" s="195">
        <v>98.81713905776931</v>
      </c>
      <c r="J17" s="195">
        <v>99.792847070193147</v>
      </c>
      <c r="K17" s="25">
        <v>106.51600000000001</v>
      </c>
      <c r="L17" s="25">
        <v>107.07</v>
      </c>
      <c r="M17" s="360">
        <v>103.6</v>
      </c>
    </row>
    <row r="18" spans="2:13" x14ac:dyDescent="0.55000000000000004">
      <c r="B18" s="359"/>
      <c r="C18" s="367">
        <v>5</v>
      </c>
      <c r="D18" s="25">
        <v>98.8</v>
      </c>
      <c r="E18" s="25">
        <v>102.92140391254317</v>
      </c>
      <c r="F18" s="25">
        <v>104.30190850100878</v>
      </c>
      <c r="G18" s="25">
        <v>102.23737732534357</v>
      </c>
      <c r="H18" s="25">
        <v>103.8000331330993</v>
      </c>
      <c r="I18" s="195">
        <v>101.74262803600386</v>
      </c>
      <c r="J18" s="195">
        <v>103.27105297128062</v>
      </c>
      <c r="K18" s="25">
        <v>106.738</v>
      </c>
      <c r="L18" s="25">
        <v>107.08799999999999</v>
      </c>
      <c r="M18" s="360">
        <v>109.1</v>
      </c>
    </row>
    <row r="19" spans="2:13" x14ac:dyDescent="0.55000000000000004">
      <c r="B19" s="359"/>
      <c r="C19" s="367">
        <v>6</v>
      </c>
      <c r="D19" s="25">
        <v>107</v>
      </c>
      <c r="E19" s="25">
        <v>101.08719474013776</v>
      </c>
      <c r="F19" s="25">
        <v>101.63608821509173</v>
      </c>
      <c r="G19" s="25">
        <v>101.03993356147612</v>
      </c>
      <c r="H19" s="25">
        <v>101.46343201647731</v>
      </c>
      <c r="I19" s="195">
        <v>100.78828480041091</v>
      </c>
      <c r="J19" s="195">
        <v>101.46053260999992</v>
      </c>
      <c r="K19" s="25">
        <v>104.825</v>
      </c>
      <c r="L19" s="25">
        <v>103.88200000000001</v>
      </c>
      <c r="M19" s="360">
        <v>103.9</v>
      </c>
    </row>
    <row r="20" spans="2:13" x14ac:dyDescent="0.55000000000000004">
      <c r="B20" s="359"/>
      <c r="C20" s="367">
        <v>7</v>
      </c>
      <c r="D20" s="25">
        <v>110.6</v>
      </c>
      <c r="E20" s="25">
        <v>102.62469249692498</v>
      </c>
      <c r="F20" s="25">
        <v>103.09806201550388</v>
      </c>
      <c r="G20" s="25">
        <v>102.86462195966355</v>
      </c>
      <c r="H20" s="25">
        <v>103.02868941091796</v>
      </c>
      <c r="I20" s="195">
        <v>102.69611120632054</v>
      </c>
      <c r="J20" s="195">
        <v>103.2651672987289</v>
      </c>
      <c r="K20" s="25">
        <v>105.33199999999999</v>
      </c>
      <c r="L20" s="25">
        <v>103.584</v>
      </c>
      <c r="M20" s="360">
        <v>104.4</v>
      </c>
    </row>
    <row r="21" spans="2:13" x14ac:dyDescent="0.55000000000000004">
      <c r="B21" s="359"/>
      <c r="C21" s="367">
        <v>8</v>
      </c>
      <c r="D21" s="25">
        <v>90.1</v>
      </c>
      <c r="E21" s="25">
        <v>113.39222160433755</v>
      </c>
      <c r="F21" s="25">
        <v>111.66753248831699</v>
      </c>
      <c r="G21" s="25">
        <v>115.09751308004002</v>
      </c>
      <c r="H21" s="25">
        <v>113.04002599419185</v>
      </c>
      <c r="I21" s="195">
        <v>114.77020110681586</v>
      </c>
      <c r="J21" s="195">
        <v>113.17935060779085</v>
      </c>
      <c r="K21" s="25">
        <v>104.834</v>
      </c>
      <c r="L21" s="25">
        <v>108.154</v>
      </c>
      <c r="M21" s="360">
        <v>109.2</v>
      </c>
    </row>
    <row r="22" spans="2:13" x14ac:dyDescent="0.55000000000000004">
      <c r="B22" s="359"/>
      <c r="C22" s="367">
        <v>9</v>
      </c>
      <c r="D22" s="25">
        <v>105</v>
      </c>
      <c r="E22" s="25">
        <v>99.613550618319024</v>
      </c>
      <c r="F22" s="25">
        <v>99.604402469498766</v>
      </c>
      <c r="G22" s="25">
        <v>100.52514288079333</v>
      </c>
      <c r="H22" s="25">
        <v>100.71989310708591</v>
      </c>
      <c r="I22" s="195">
        <v>100.80315043061951</v>
      </c>
      <c r="J22" s="195">
        <v>100.86355499347617</v>
      </c>
      <c r="K22" s="25">
        <v>103.43600000000001</v>
      </c>
      <c r="L22" s="25">
        <v>102.429</v>
      </c>
      <c r="M22" s="360">
        <v>100.8</v>
      </c>
    </row>
    <row r="23" spans="2:13" x14ac:dyDescent="0.55000000000000004">
      <c r="B23" s="359"/>
      <c r="C23" s="367">
        <v>10</v>
      </c>
      <c r="D23" s="25">
        <v>118.3</v>
      </c>
      <c r="E23" s="25">
        <v>109.89335556695742</v>
      </c>
      <c r="F23" s="25">
        <v>109.73683939437497</v>
      </c>
      <c r="G23" s="25">
        <v>111.25736422930149</v>
      </c>
      <c r="H23" s="25">
        <v>111.30554453364512</v>
      </c>
      <c r="I23" s="195">
        <v>111.85976773988702</v>
      </c>
      <c r="J23" s="195">
        <v>111.91107615133835</v>
      </c>
      <c r="K23" s="25">
        <v>109.464</v>
      </c>
      <c r="L23" s="25">
        <v>107.711</v>
      </c>
      <c r="M23" s="360">
        <v>110.9</v>
      </c>
    </row>
    <row r="24" spans="2:13" x14ac:dyDescent="0.55000000000000004">
      <c r="B24" s="359"/>
      <c r="C24" s="367">
        <v>11</v>
      </c>
      <c r="D24" s="25">
        <v>109</v>
      </c>
      <c r="E24" s="25">
        <v>104.17256123310811</v>
      </c>
      <c r="F24" s="25">
        <v>103.85684580934102</v>
      </c>
      <c r="G24" s="25">
        <v>105.90915949432163</v>
      </c>
      <c r="H24" s="25">
        <v>106.02421774746109</v>
      </c>
      <c r="I24" s="195">
        <v>106.24387626700735</v>
      </c>
      <c r="J24" s="195">
        <v>106.05637230582555</v>
      </c>
      <c r="K24" s="25">
        <v>101.306</v>
      </c>
      <c r="L24" s="25">
        <v>99.927999999999997</v>
      </c>
      <c r="M24" s="360">
        <v>102.4</v>
      </c>
    </row>
    <row r="25" spans="2:13" x14ac:dyDescent="0.55000000000000004">
      <c r="B25" s="359"/>
      <c r="C25" s="367">
        <v>12</v>
      </c>
      <c r="D25" s="25">
        <v>103</v>
      </c>
      <c r="E25" s="25">
        <v>103.19950193691201</v>
      </c>
      <c r="F25" s="25">
        <v>103.32689517591585</v>
      </c>
      <c r="G25" s="25">
        <v>105.72945100853983</v>
      </c>
      <c r="H25" s="25">
        <v>106.60308692755642</v>
      </c>
      <c r="I25" s="195">
        <v>105.52293699358688</v>
      </c>
      <c r="J25" s="195">
        <v>105.83211464644033</v>
      </c>
      <c r="K25" s="25">
        <v>107.604</v>
      </c>
      <c r="L25" s="25">
        <v>107.958</v>
      </c>
      <c r="M25" s="360">
        <v>104.6</v>
      </c>
    </row>
    <row r="26" spans="2:13" x14ac:dyDescent="0.55000000000000004">
      <c r="B26" s="359">
        <v>1991</v>
      </c>
      <c r="C26" s="367">
        <v>1</v>
      </c>
      <c r="D26" s="25">
        <v>99.3</v>
      </c>
      <c r="E26" s="25">
        <v>111.58193475948468</v>
      </c>
      <c r="F26" s="25">
        <v>111.1706358999671</v>
      </c>
      <c r="G26" s="25">
        <v>108.19859843610263</v>
      </c>
      <c r="H26" s="25">
        <v>106.87125646790452</v>
      </c>
      <c r="I26" s="195">
        <v>109.28532349172957</v>
      </c>
      <c r="J26" s="195">
        <v>108.31437992586834</v>
      </c>
      <c r="K26" s="25">
        <v>104.14</v>
      </c>
      <c r="L26" s="25">
        <v>104.206</v>
      </c>
      <c r="M26" s="360">
        <v>105.9</v>
      </c>
    </row>
    <row r="27" spans="2:13" x14ac:dyDescent="0.55000000000000004">
      <c r="B27" s="359"/>
      <c r="C27" s="367">
        <v>2</v>
      </c>
      <c r="D27" s="25">
        <v>105.8</v>
      </c>
      <c r="E27" s="25">
        <v>107.66279567590711</v>
      </c>
      <c r="F27" s="25">
        <v>107.3073359169275</v>
      </c>
      <c r="G27" s="25">
        <v>104.83491957840378</v>
      </c>
      <c r="H27" s="25">
        <v>103.72126873326954</v>
      </c>
      <c r="I27" s="195">
        <v>105.83660269659711</v>
      </c>
      <c r="J27" s="195">
        <v>105.02359838591664</v>
      </c>
      <c r="K27" s="25">
        <v>103.352</v>
      </c>
      <c r="L27" s="25">
        <v>103.125</v>
      </c>
      <c r="M27" s="360">
        <v>105.4</v>
      </c>
    </row>
    <row r="28" spans="2:13" x14ac:dyDescent="0.55000000000000004">
      <c r="B28" s="359"/>
      <c r="C28" s="367">
        <v>3</v>
      </c>
      <c r="D28" s="25">
        <v>106.7</v>
      </c>
      <c r="E28" s="25">
        <v>99.935991527928266</v>
      </c>
      <c r="F28" s="25">
        <v>100.13088424585115</v>
      </c>
      <c r="G28" s="25">
        <v>98.053677766595612</v>
      </c>
      <c r="H28" s="25">
        <v>98.10751342068653</v>
      </c>
      <c r="I28" s="195">
        <v>98.568140812315306</v>
      </c>
      <c r="J28" s="195">
        <v>98.421877194597755</v>
      </c>
      <c r="K28" s="25">
        <v>98.953000000000003</v>
      </c>
      <c r="L28" s="25">
        <v>99.369</v>
      </c>
      <c r="M28" s="360">
        <v>97.3</v>
      </c>
    </row>
    <row r="29" spans="2:13" x14ac:dyDescent="0.55000000000000004">
      <c r="B29" s="359"/>
      <c r="C29" s="367">
        <v>4</v>
      </c>
      <c r="D29" s="25">
        <v>95.3</v>
      </c>
      <c r="E29" s="25">
        <v>94.995255818829946</v>
      </c>
      <c r="F29" s="25">
        <v>96.470811018546058</v>
      </c>
      <c r="G29" s="25">
        <v>93.366282473822849</v>
      </c>
      <c r="H29" s="25">
        <v>94.790803182867805</v>
      </c>
      <c r="I29" s="195">
        <v>93.565696298814629</v>
      </c>
      <c r="J29" s="195">
        <v>94.842125854864477</v>
      </c>
      <c r="K29" s="25">
        <v>98.878</v>
      </c>
      <c r="L29" s="25">
        <v>98.787999999999997</v>
      </c>
      <c r="M29" s="360">
        <v>98.5</v>
      </c>
    </row>
    <row r="30" spans="2:13" x14ac:dyDescent="0.55000000000000004">
      <c r="B30" s="359"/>
      <c r="C30" s="367">
        <v>5</v>
      </c>
      <c r="D30" s="25">
        <v>95.3</v>
      </c>
      <c r="E30" s="25">
        <v>100.36162494461674</v>
      </c>
      <c r="F30" s="25">
        <v>101.43544371447936</v>
      </c>
      <c r="G30" s="25">
        <v>99.309839955296411</v>
      </c>
      <c r="H30" s="25">
        <v>100.24698581625091</v>
      </c>
      <c r="I30" s="195">
        <v>99.358538404314757</v>
      </c>
      <c r="J30" s="195">
        <v>100.29446615647689</v>
      </c>
      <c r="K30" s="25">
        <v>101.77</v>
      </c>
      <c r="L30" s="25">
        <v>102.063</v>
      </c>
      <c r="M30" s="360">
        <v>104.9</v>
      </c>
    </row>
    <row r="31" spans="2:13" x14ac:dyDescent="0.55000000000000004">
      <c r="B31" s="359"/>
      <c r="C31" s="367">
        <v>6</v>
      </c>
      <c r="D31" s="25">
        <v>99</v>
      </c>
      <c r="E31" s="25">
        <v>94.568722998091033</v>
      </c>
      <c r="F31" s="25">
        <v>95.662276341948299</v>
      </c>
      <c r="G31" s="25">
        <v>93.914916240131731</v>
      </c>
      <c r="H31" s="25">
        <v>94.899103764541721</v>
      </c>
      <c r="I31" s="195">
        <v>94.051299508746169</v>
      </c>
      <c r="J31" s="195">
        <v>95.146388299350477</v>
      </c>
      <c r="K31" s="25">
        <v>100.899</v>
      </c>
      <c r="L31" s="25">
        <v>99.855000000000004</v>
      </c>
      <c r="M31" s="360">
        <v>96.8</v>
      </c>
    </row>
    <row r="32" spans="2:13" x14ac:dyDescent="0.55000000000000004">
      <c r="B32" s="359"/>
      <c r="C32" s="367">
        <v>7</v>
      </c>
      <c r="D32" s="25">
        <v>117.7</v>
      </c>
      <c r="E32" s="25">
        <v>108.50700572093477</v>
      </c>
      <c r="F32" s="25">
        <v>108.95108942094045</v>
      </c>
      <c r="G32" s="25">
        <v>109.10872510626109</v>
      </c>
      <c r="H32" s="25">
        <v>109.5368171663366</v>
      </c>
      <c r="I32" s="195">
        <v>108.66002298402131</v>
      </c>
      <c r="J32" s="195">
        <v>109.1759688423284</v>
      </c>
      <c r="K32" s="25">
        <v>108.905</v>
      </c>
      <c r="L32" s="25">
        <v>107.077</v>
      </c>
      <c r="M32" s="360">
        <v>109.4</v>
      </c>
    </row>
    <row r="33" spans="2:13" x14ac:dyDescent="0.55000000000000004">
      <c r="B33" s="359"/>
      <c r="C33" s="367">
        <v>8</v>
      </c>
      <c r="D33" s="25">
        <v>87.9</v>
      </c>
      <c r="E33" s="25">
        <v>110.35378977947974</v>
      </c>
      <c r="F33" s="25">
        <v>107.92545561169253</v>
      </c>
      <c r="G33" s="25">
        <v>112.81371197665291</v>
      </c>
      <c r="H33" s="25">
        <v>109.67070615760632</v>
      </c>
      <c r="I33" s="195">
        <v>111.90914275839002</v>
      </c>
      <c r="J33" s="195">
        <v>109.3064776747983</v>
      </c>
      <c r="K33" s="25">
        <v>105.767</v>
      </c>
      <c r="L33" s="25">
        <v>108.53</v>
      </c>
      <c r="M33" s="360">
        <v>106.6</v>
      </c>
    </row>
    <row r="34" spans="2:13" x14ac:dyDescent="0.55000000000000004">
      <c r="B34" s="359"/>
      <c r="C34" s="367">
        <v>9</v>
      </c>
      <c r="D34" s="25">
        <v>106.4</v>
      </c>
      <c r="E34" s="25">
        <v>101.0385537355174</v>
      </c>
      <c r="F34" s="25">
        <v>101.85814106171449</v>
      </c>
      <c r="G34" s="25">
        <v>102.19002292579624</v>
      </c>
      <c r="H34" s="25">
        <v>103.93522889135771</v>
      </c>
      <c r="I34" s="195">
        <v>101.88542535999406</v>
      </c>
      <c r="J34" s="195">
        <v>103.07477570721402</v>
      </c>
      <c r="K34" s="25">
        <v>101.616</v>
      </c>
      <c r="L34" s="25">
        <v>100.655</v>
      </c>
      <c r="M34" s="360">
        <v>102.5</v>
      </c>
    </row>
    <row r="35" spans="2:13" x14ac:dyDescent="0.55000000000000004">
      <c r="B35" s="359"/>
      <c r="C35" s="367">
        <v>10</v>
      </c>
      <c r="D35" s="25">
        <v>117.4</v>
      </c>
      <c r="E35" s="25">
        <v>108.98071665690298</v>
      </c>
      <c r="F35" s="25">
        <v>107.3157016836826</v>
      </c>
      <c r="G35" s="25">
        <v>111.03225632265034</v>
      </c>
      <c r="H35" s="25">
        <v>109.8316998486488</v>
      </c>
      <c r="I35" s="195">
        <v>110.92144706459466</v>
      </c>
      <c r="J35" s="195">
        <v>109.41425264031986</v>
      </c>
      <c r="K35" s="25">
        <v>108.96</v>
      </c>
      <c r="L35" s="25">
        <v>106.747</v>
      </c>
      <c r="M35" s="360">
        <v>109.7</v>
      </c>
    </row>
    <row r="36" spans="2:13" x14ac:dyDescent="0.55000000000000004">
      <c r="B36" s="359"/>
      <c r="C36" s="367">
        <v>11</v>
      </c>
      <c r="D36" s="25">
        <v>117.4</v>
      </c>
      <c r="E36" s="25">
        <v>111.92023463351049</v>
      </c>
      <c r="F36" s="25">
        <v>111.0759292732666</v>
      </c>
      <c r="G36" s="25">
        <v>114.64320148652622</v>
      </c>
      <c r="H36" s="25">
        <v>114.15507233483399</v>
      </c>
      <c r="I36" s="195">
        <v>114.17080677528617</v>
      </c>
      <c r="J36" s="195">
        <v>113.80263610060469</v>
      </c>
      <c r="K36" s="25">
        <v>111.98099999999999</v>
      </c>
      <c r="L36" s="25">
        <v>110.962</v>
      </c>
      <c r="M36" s="360">
        <v>110.1</v>
      </c>
    </row>
    <row r="37" spans="2:13" x14ac:dyDescent="0.55000000000000004">
      <c r="B37" s="359"/>
      <c r="C37" s="367">
        <v>12</v>
      </c>
      <c r="D37" s="25">
        <v>108.8</v>
      </c>
      <c r="E37" s="25">
        <v>108.85152057245082</v>
      </c>
      <c r="F37" s="25">
        <v>108.50632664028529</v>
      </c>
      <c r="G37" s="25">
        <v>112.17853309988624</v>
      </c>
      <c r="H37" s="25">
        <v>112.52215566708088</v>
      </c>
      <c r="I37" s="195">
        <v>111.10482236531043</v>
      </c>
      <c r="J37" s="195">
        <v>111.35023945357368</v>
      </c>
      <c r="K37" s="25">
        <v>111.843</v>
      </c>
      <c r="L37" s="25">
        <v>111.465</v>
      </c>
      <c r="M37" s="360">
        <v>110.1</v>
      </c>
    </row>
    <row r="38" spans="2:13" x14ac:dyDescent="0.55000000000000004">
      <c r="B38" s="359">
        <v>1992</v>
      </c>
      <c r="C38" s="367">
        <v>1</v>
      </c>
      <c r="D38" s="25">
        <v>104.6</v>
      </c>
      <c r="E38" s="25">
        <v>115.66672446582389</v>
      </c>
      <c r="F38" s="25">
        <v>115.34492151431211</v>
      </c>
      <c r="G38" s="25">
        <v>112.70023288213793</v>
      </c>
      <c r="H38" s="25">
        <v>112.27138785741712</v>
      </c>
      <c r="I38" s="195">
        <v>114.00646521410025</v>
      </c>
      <c r="J38" s="195">
        <v>112.90697524024421</v>
      </c>
      <c r="K38" s="25">
        <v>107.837</v>
      </c>
      <c r="L38" s="25">
        <v>108.288</v>
      </c>
      <c r="M38" s="360">
        <v>111.1</v>
      </c>
    </row>
    <row r="39" spans="2:13" x14ac:dyDescent="0.55000000000000004">
      <c r="B39" s="359"/>
      <c r="C39" s="367">
        <v>2</v>
      </c>
      <c r="D39" s="25">
        <v>105.8</v>
      </c>
      <c r="E39" s="25">
        <v>107.43851962194371</v>
      </c>
      <c r="F39" s="25">
        <v>107.42665438571632</v>
      </c>
      <c r="G39" s="25">
        <v>104.99812060442899</v>
      </c>
      <c r="H39" s="25">
        <v>105.00759198241254</v>
      </c>
      <c r="I39" s="195">
        <v>106.02003004610437</v>
      </c>
      <c r="J39" s="195">
        <v>105.39747051247774</v>
      </c>
      <c r="K39" s="25">
        <v>105.20399999999999</v>
      </c>
      <c r="L39" s="25">
        <v>105.36199999999999</v>
      </c>
      <c r="M39" s="360">
        <v>105.3</v>
      </c>
    </row>
    <row r="40" spans="2:13" x14ac:dyDescent="0.55000000000000004">
      <c r="B40" s="359"/>
      <c r="C40" s="367">
        <v>3</v>
      </c>
      <c r="D40" s="25">
        <v>117.5</v>
      </c>
      <c r="E40" s="25">
        <v>109.03662457754413</v>
      </c>
      <c r="F40" s="25">
        <v>109.37207716289944</v>
      </c>
      <c r="G40" s="25">
        <v>107.15627253174533</v>
      </c>
      <c r="H40" s="25">
        <v>107.94575756010616</v>
      </c>
      <c r="I40" s="195">
        <v>107.80190588537968</v>
      </c>
      <c r="J40" s="195">
        <v>107.76886396085359</v>
      </c>
      <c r="K40" s="25">
        <v>107.66200000000001</v>
      </c>
      <c r="L40" s="25">
        <v>107.077</v>
      </c>
      <c r="M40" s="360">
        <v>107.8</v>
      </c>
    </row>
    <row r="41" spans="2:13" x14ac:dyDescent="0.55000000000000004">
      <c r="B41" s="359"/>
      <c r="C41" s="367">
        <v>4</v>
      </c>
      <c r="D41" s="25">
        <v>102.1</v>
      </c>
      <c r="E41" s="25">
        <v>102.43940062931382</v>
      </c>
      <c r="F41" s="25">
        <v>103.74327141236527</v>
      </c>
      <c r="G41" s="25">
        <v>100.68162542304357</v>
      </c>
      <c r="H41" s="25">
        <v>102.66042049998003</v>
      </c>
      <c r="I41" s="195">
        <v>100.99230566743319</v>
      </c>
      <c r="J41" s="195">
        <v>102.16498083484662</v>
      </c>
      <c r="K41" s="25">
        <v>106.005</v>
      </c>
      <c r="L41" s="25">
        <v>105.848</v>
      </c>
      <c r="M41" s="360">
        <v>106.2</v>
      </c>
    </row>
    <row r="42" spans="2:13" x14ac:dyDescent="0.55000000000000004">
      <c r="B42" s="359"/>
      <c r="C42" s="367">
        <v>5</v>
      </c>
      <c r="D42" s="25">
        <v>93.6</v>
      </c>
      <c r="E42" s="25">
        <v>99.495924292934717</v>
      </c>
      <c r="F42" s="25">
        <v>101.58903362617389</v>
      </c>
      <c r="G42" s="25">
        <v>98.42391215564362</v>
      </c>
      <c r="H42" s="25">
        <v>101.00663375677729</v>
      </c>
      <c r="I42" s="195">
        <v>98.440465086797985</v>
      </c>
      <c r="J42" s="195">
        <v>100.74844624623158</v>
      </c>
      <c r="K42" s="25">
        <v>106.221</v>
      </c>
      <c r="L42" s="25">
        <v>106.72199999999999</v>
      </c>
      <c r="M42" s="360">
        <v>102.8</v>
      </c>
    </row>
    <row r="43" spans="2:13" x14ac:dyDescent="0.55000000000000004">
      <c r="B43" s="359"/>
      <c r="C43" s="367">
        <v>6</v>
      </c>
      <c r="D43" s="25">
        <v>108.7</v>
      </c>
      <c r="E43" s="25">
        <v>104.05503825295371</v>
      </c>
      <c r="F43" s="25">
        <v>105.35504531313404</v>
      </c>
      <c r="G43" s="25">
        <v>103.2329345516338</v>
      </c>
      <c r="H43" s="25">
        <v>104.53923378093819</v>
      </c>
      <c r="I43" s="195">
        <v>103.43883710847813</v>
      </c>
      <c r="J43" s="195">
        <v>104.95707742002354</v>
      </c>
      <c r="K43" s="25">
        <v>104.86199999999999</v>
      </c>
      <c r="L43" s="25">
        <v>103.498</v>
      </c>
      <c r="M43" s="360">
        <v>106.7</v>
      </c>
    </row>
    <row r="44" spans="2:13" x14ac:dyDescent="0.55000000000000004">
      <c r="B44" s="359"/>
      <c r="C44" s="367">
        <v>7</v>
      </c>
      <c r="D44" s="25">
        <v>115.7</v>
      </c>
      <c r="E44" s="25">
        <v>106.78483426704015</v>
      </c>
      <c r="F44" s="25">
        <v>106.65744886144344</v>
      </c>
      <c r="G44" s="25">
        <v>107.37592621822702</v>
      </c>
      <c r="H44" s="25">
        <v>106.89649429718938</v>
      </c>
      <c r="I44" s="195">
        <v>106.87907221223188</v>
      </c>
      <c r="J44" s="195">
        <v>106.87927879127899</v>
      </c>
      <c r="K44" s="25">
        <v>105.223</v>
      </c>
      <c r="L44" s="25">
        <v>103.468</v>
      </c>
      <c r="M44" s="360">
        <v>106.1</v>
      </c>
    </row>
    <row r="45" spans="2:13" x14ac:dyDescent="0.55000000000000004">
      <c r="B45" s="359"/>
      <c r="C45" s="367">
        <v>8</v>
      </c>
      <c r="D45" s="25">
        <v>80.3</v>
      </c>
      <c r="E45" s="25">
        <v>100.98542302798982</v>
      </c>
      <c r="F45" s="25">
        <v>99.324987053340251</v>
      </c>
      <c r="G45" s="25">
        <v>102.96195151981642</v>
      </c>
      <c r="H45" s="25">
        <v>100.74057150348483</v>
      </c>
      <c r="I45" s="195">
        <v>102.08470020817084</v>
      </c>
      <c r="J45" s="195">
        <v>100.38489285189401</v>
      </c>
      <c r="K45" s="25">
        <v>102.595</v>
      </c>
      <c r="L45" s="25">
        <v>103.517</v>
      </c>
      <c r="M45" s="360">
        <v>98.3</v>
      </c>
    </row>
    <row r="46" spans="2:13" x14ac:dyDescent="0.55000000000000004">
      <c r="B46" s="359"/>
      <c r="C46" s="367">
        <v>9</v>
      </c>
      <c r="D46" s="25">
        <v>114.5</v>
      </c>
      <c r="E46" s="25">
        <v>108.66012624807988</v>
      </c>
      <c r="F46" s="25">
        <v>108.18166534810128</v>
      </c>
      <c r="G46" s="25">
        <v>109.94839706641588</v>
      </c>
      <c r="H46" s="25">
        <v>109.42268698690565</v>
      </c>
      <c r="I46" s="195">
        <v>109.59351821144195</v>
      </c>
      <c r="J46" s="195">
        <v>109.33068173733335</v>
      </c>
      <c r="K46" s="25">
        <v>106.97199999999999</v>
      </c>
      <c r="L46" s="25">
        <v>105.486</v>
      </c>
      <c r="M46" s="360">
        <v>110.3</v>
      </c>
    </row>
    <row r="47" spans="2:13" x14ac:dyDescent="0.55000000000000004">
      <c r="B47" s="359"/>
      <c r="C47" s="367">
        <v>10</v>
      </c>
      <c r="D47" s="25">
        <v>106.6</v>
      </c>
      <c r="E47" s="25">
        <v>99.651442216758085</v>
      </c>
      <c r="F47" s="25">
        <v>98.003887605850664</v>
      </c>
      <c r="G47" s="25">
        <v>101.39060983844811</v>
      </c>
      <c r="H47" s="25">
        <v>99.387034138982528</v>
      </c>
      <c r="I47" s="195">
        <v>101.16890745396414</v>
      </c>
      <c r="J47" s="195">
        <v>99.530056711046598</v>
      </c>
      <c r="K47" s="25">
        <v>99.504999999999995</v>
      </c>
      <c r="L47" s="25">
        <v>98.701999999999998</v>
      </c>
      <c r="M47" s="360">
        <v>99.3</v>
      </c>
    </row>
    <row r="48" spans="2:13" x14ac:dyDescent="0.55000000000000004">
      <c r="B48" s="359"/>
      <c r="C48" s="367">
        <v>11</v>
      </c>
      <c r="D48" s="25">
        <v>109.8</v>
      </c>
      <c r="E48" s="25">
        <v>104.12986184399884</v>
      </c>
      <c r="F48" s="25">
        <v>103.86427722772279</v>
      </c>
      <c r="G48" s="25">
        <v>106.35865434188479</v>
      </c>
      <c r="H48" s="25">
        <v>105.8268021070631</v>
      </c>
      <c r="I48" s="195">
        <v>105.88609241666109</v>
      </c>
      <c r="J48" s="195">
        <v>106.09701661524001</v>
      </c>
      <c r="K48" s="25">
        <v>105.13500000000001</v>
      </c>
      <c r="L48" s="25">
        <v>104.39</v>
      </c>
      <c r="M48" s="360">
        <v>102.7</v>
      </c>
    </row>
    <row r="49" spans="2:13" x14ac:dyDescent="0.55000000000000004">
      <c r="B49" s="359"/>
      <c r="C49" s="367">
        <v>12</v>
      </c>
      <c r="D49" s="25">
        <v>100.4</v>
      </c>
      <c r="E49" s="25">
        <v>100.93865947925144</v>
      </c>
      <c r="F49" s="25">
        <v>100.37898702385937</v>
      </c>
      <c r="G49" s="25">
        <v>103.81365653436751</v>
      </c>
      <c r="H49" s="25">
        <v>102.94404105627797</v>
      </c>
      <c r="I49" s="195">
        <v>102.72024204097664</v>
      </c>
      <c r="J49" s="195">
        <v>102.47840842497634</v>
      </c>
      <c r="K49" s="25">
        <v>101.119</v>
      </c>
      <c r="L49" s="25">
        <v>100.11</v>
      </c>
      <c r="M49" s="360">
        <v>101.6</v>
      </c>
    </row>
    <row r="50" spans="2:13" x14ac:dyDescent="0.55000000000000004">
      <c r="B50" s="359">
        <v>1993</v>
      </c>
      <c r="C50" s="367">
        <v>1</v>
      </c>
      <c r="D50" s="25">
        <v>95.9</v>
      </c>
      <c r="E50" s="25">
        <v>105.68826292344724</v>
      </c>
      <c r="F50" s="25">
        <v>104.72652928788324</v>
      </c>
      <c r="G50" s="25">
        <v>103.9452567258448</v>
      </c>
      <c r="H50" s="25">
        <v>102.78812748061104</v>
      </c>
      <c r="I50" s="195">
        <v>104.46139250807114</v>
      </c>
      <c r="J50" s="195">
        <v>103.39633809593327</v>
      </c>
      <c r="K50" s="25">
        <v>105.018</v>
      </c>
      <c r="L50" s="25">
        <v>105.44</v>
      </c>
      <c r="M50" s="360">
        <v>106.9</v>
      </c>
    </row>
    <row r="51" spans="2:13" x14ac:dyDescent="0.55000000000000004">
      <c r="B51" s="359"/>
      <c r="C51" s="367">
        <v>2</v>
      </c>
      <c r="D51" s="25">
        <v>112.2</v>
      </c>
      <c r="E51" s="25">
        <v>112.31074295223182</v>
      </c>
      <c r="F51" s="25">
        <v>111.7701581557432</v>
      </c>
      <c r="G51" s="25">
        <v>110.63613970883817</v>
      </c>
      <c r="H51" s="25">
        <v>110.07016018370879</v>
      </c>
      <c r="I51" s="195">
        <v>111.20909305782267</v>
      </c>
      <c r="J51" s="195">
        <v>110.64933427511723</v>
      </c>
      <c r="K51" s="25">
        <v>109.41</v>
      </c>
      <c r="L51" s="25">
        <v>109.057</v>
      </c>
      <c r="M51" s="360">
        <v>106.1</v>
      </c>
    </row>
    <row r="52" spans="2:13" x14ac:dyDescent="0.55000000000000004">
      <c r="B52" s="359"/>
      <c r="C52" s="367">
        <v>3</v>
      </c>
      <c r="D52" s="25">
        <v>125.1</v>
      </c>
      <c r="E52" s="25">
        <v>114.3033439063617</v>
      </c>
      <c r="F52" s="25">
        <v>113.77818465491923</v>
      </c>
      <c r="G52" s="25">
        <v>113.31437694490198</v>
      </c>
      <c r="H52" s="25">
        <v>113.02754219738623</v>
      </c>
      <c r="I52" s="195">
        <v>113.48957394094286</v>
      </c>
      <c r="J52" s="195">
        <v>113.00687803913402</v>
      </c>
      <c r="K52" s="25">
        <v>111.459</v>
      </c>
      <c r="L52" s="25">
        <v>110.458</v>
      </c>
      <c r="M52" s="360">
        <v>102.1</v>
      </c>
    </row>
    <row r="53" spans="2:13" x14ac:dyDescent="0.55000000000000004">
      <c r="B53" s="359"/>
      <c r="C53" s="367">
        <v>4</v>
      </c>
      <c r="D53" s="25">
        <v>97.1</v>
      </c>
      <c r="E53" s="25">
        <v>98.312147689768992</v>
      </c>
      <c r="F53" s="25">
        <v>99.59807594994939</v>
      </c>
      <c r="G53" s="25">
        <v>96.490016765749061</v>
      </c>
      <c r="H53" s="25">
        <v>98.359943667039587</v>
      </c>
      <c r="I53" s="195">
        <v>97.176125172548268</v>
      </c>
      <c r="J53" s="195">
        <v>98.661608008774394</v>
      </c>
      <c r="K53" s="25">
        <v>100.629</v>
      </c>
      <c r="L53" s="25">
        <v>100.047</v>
      </c>
      <c r="M53" s="360">
        <v>101.5</v>
      </c>
    </row>
    <row r="54" spans="2:13" x14ac:dyDescent="0.55000000000000004">
      <c r="B54" s="359"/>
      <c r="C54" s="367">
        <v>5</v>
      </c>
      <c r="D54" s="25">
        <v>90.4</v>
      </c>
      <c r="E54" s="25">
        <v>96.84034499615899</v>
      </c>
      <c r="F54" s="25">
        <v>99.436209363129606</v>
      </c>
      <c r="G54" s="25">
        <v>95.566476156571284</v>
      </c>
      <c r="H54" s="25">
        <v>98.860165480721804</v>
      </c>
      <c r="I54" s="195">
        <v>95.93529387636552</v>
      </c>
      <c r="J54" s="195">
        <v>99.076721779736857</v>
      </c>
      <c r="K54" s="25">
        <v>104.166</v>
      </c>
      <c r="L54" s="25">
        <v>104.25</v>
      </c>
      <c r="M54" s="360">
        <v>105.5</v>
      </c>
    </row>
    <row r="55" spans="2:13" x14ac:dyDescent="0.55000000000000004">
      <c r="B55" s="359"/>
      <c r="C55" s="367">
        <v>6</v>
      </c>
      <c r="D55" s="25">
        <v>102.9</v>
      </c>
      <c r="E55" s="25">
        <v>99.017970734920496</v>
      </c>
      <c r="F55" s="25">
        <v>99.790667406054297</v>
      </c>
      <c r="G55" s="25">
        <v>97.980224421404174</v>
      </c>
      <c r="H55" s="25">
        <v>98.833337086784624</v>
      </c>
      <c r="I55" s="195">
        <v>98.523712977157857</v>
      </c>
      <c r="J55" s="195">
        <v>99.434508355332994</v>
      </c>
      <c r="K55" s="25">
        <v>98.978999999999999</v>
      </c>
      <c r="L55" s="25">
        <v>97.947999999999993</v>
      </c>
      <c r="M55" s="360">
        <v>99.6</v>
      </c>
    </row>
    <row r="56" spans="2:13" x14ac:dyDescent="0.55000000000000004">
      <c r="B56" s="359"/>
      <c r="C56" s="367">
        <v>7</v>
      </c>
      <c r="D56" s="25">
        <v>107.5</v>
      </c>
      <c r="E56" s="25">
        <v>99.421539145639287</v>
      </c>
      <c r="F56" s="25">
        <v>99.302111815394795</v>
      </c>
      <c r="G56" s="25">
        <v>99.59363617322164</v>
      </c>
      <c r="H56" s="25">
        <v>99.403501372350249</v>
      </c>
      <c r="I56" s="195">
        <v>99.500820684021235</v>
      </c>
      <c r="J56" s="195">
        <v>99.329264289375857</v>
      </c>
      <c r="K56" s="25">
        <v>99.576999999999998</v>
      </c>
      <c r="L56" s="25">
        <v>98.805000000000007</v>
      </c>
      <c r="M56" s="360">
        <v>101</v>
      </c>
    </row>
    <row r="57" spans="2:13" x14ac:dyDescent="0.55000000000000004">
      <c r="B57" s="359"/>
      <c r="C57" s="367">
        <v>8</v>
      </c>
      <c r="D57" s="25">
        <v>79.400000000000006</v>
      </c>
      <c r="E57" s="25">
        <v>99.248382430835719</v>
      </c>
      <c r="F57" s="25">
        <v>98.437678621073161</v>
      </c>
      <c r="G57" s="25">
        <v>100.6468673251982</v>
      </c>
      <c r="H57" s="25">
        <v>99.684686128330682</v>
      </c>
      <c r="I57" s="195">
        <v>100.04823052332215</v>
      </c>
      <c r="J57" s="195">
        <v>99.089259258749067</v>
      </c>
      <c r="K57" s="25">
        <v>99.891000000000005</v>
      </c>
      <c r="L57" s="25">
        <v>99.725999999999999</v>
      </c>
      <c r="M57" s="360">
        <v>102.1</v>
      </c>
    </row>
    <row r="58" spans="2:13" x14ac:dyDescent="0.55000000000000004">
      <c r="B58" s="359"/>
      <c r="C58" s="367">
        <v>9</v>
      </c>
      <c r="D58" s="25">
        <v>109.6</v>
      </c>
      <c r="E58" s="25">
        <v>103.64145860304545</v>
      </c>
      <c r="F58" s="25">
        <v>102.60648276441195</v>
      </c>
      <c r="G58" s="25">
        <v>104.78776844594198</v>
      </c>
      <c r="H58" s="25">
        <v>103.13957311861168</v>
      </c>
      <c r="I58" s="195">
        <v>104.38571536196581</v>
      </c>
      <c r="J58" s="195">
        <v>103.05019261465486</v>
      </c>
      <c r="K58" s="25">
        <v>101.193</v>
      </c>
      <c r="L58" s="25">
        <v>100.167</v>
      </c>
      <c r="M58" s="360">
        <v>101.4</v>
      </c>
    </row>
    <row r="59" spans="2:13" x14ac:dyDescent="0.55000000000000004">
      <c r="B59" s="359"/>
      <c r="C59" s="367">
        <v>10</v>
      </c>
      <c r="D59" s="25">
        <v>100.3</v>
      </c>
      <c r="E59" s="25">
        <v>94.367113656576834</v>
      </c>
      <c r="F59" s="25">
        <v>93.640421010760775</v>
      </c>
      <c r="G59" s="25">
        <v>95.923877414740105</v>
      </c>
      <c r="H59" s="25">
        <v>95.096635053680473</v>
      </c>
      <c r="I59" s="195">
        <v>95.481126376481328</v>
      </c>
      <c r="J59" s="195">
        <v>94.523044139435953</v>
      </c>
      <c r="K59" s="25">
        <v>96.382000000000005</v>
      </c>
      <c r="L59" s="25">
        <v>96.070999999999998</v>
      </c>
      <c r="M59" s="360">
        <v>100.5</v>
      </c>
    </row>
    <row r="60" spans="2:13" x14ac:dyDescent="0.55000000000000004">
      <c r="B60" s="359"/>
      <c r="C60" s="367">
        <v>11</v>
      </c>
      <c r="D60" s="25">
        <v>105</v>
      </c>
      <c r="E60" s="25">
        <v>99.567762425816056</v>
      </c>
      <c r="F60" s="25">
        <v>99.617532550421245</v>
      </c>
      <c r="G60" s="25">
        <v>101.51071784103519</v>
      </c>
      <c r="H60" s="25">
        <v>101.43672973879856</v>
      </c>
      <c r="I60" s="195">
        <v>100.8939795476512</v>
      </c>
      <c r="J60" s="195">
        <v>100.98015189066776</v>
      </c>
      <c r="K60" s="25">
        <v>97.616</v>
      </c>
      <c r="L60" s="25">
        <v>97.132999999999996</v>
      </c>
      <c r="M60" s="360">
        <v>98</v>
      </c>
    </row>
    <row r="61" spans="2:13" x14ac:dyDescent="0.55000000000000004">
      <c r="B61" s="359"/>
      <c r="C61" s="367">
        <v>12</v>
      </c>
      <c r="D61" s="25">
        <v>88.9</v>
      </c>
      <c r="E61" s="25">
        <v>90.475597963110431</v>
      </c>
      <c r="F61" s="25">
        <v>90.413497765006397</v>
      </c>
      <c r="G61" s="25">
        <v>92.35571700765081</v>
      </c>
      <c r="H61" s="25">
        <v>91.872211125555097</v>
      </c>
      <c r="I61" s="195">
        <v>91.679914845120024</v>
      </c>
      <c r="J61" s="195">
        <v>91.462338506937357</v>
      </c>
      <c r="K61" s="25">
        <v>88.394999999999996</v>
      </c>
      <c r="L61" s="25">
        <v>87.786000000000001</v>
      </c>
      <c r="M61" s="360">
        <v>91.8</v>
      </c>
    </row>
    <row r="62" spans="2:13" x14ac:dyDescent="0.55000000000000004">
      <c r="B62" s="359">
        <v>1994</v>
      </c>
      <c r="C62" s="367">
        <v>1</v>
      </c>
      <c r="D62" s="25">
        <v>86.9</v>
      </c>
      <c r="E62" s="25">
        <v>95.497917320227288</v>
      </c>
      <c r="F62" s="25">
        <v>95.14184511832903</v>
      </c>
      <c r="G62" s="25">
        <v>93.553940680981</v>
      </c>
      <c r="H62" s="25">
        <v>93.779871665258312</v>
      </c>
      <c r="I62" s="195">
        <v>94.461950975062209</v>
      </c>
      <c r="J62" s="195">
        <v>94.112017168916793</v>
      </c>
      <c r="K62" s="25">
        <v>96.852999999999994</v>
      </c>
      <c r="L62" s="25">
        <v>96.375</v>
      </c>
      <c r="M62" s="360">
        <v>92.9</v>
      </c>
    </row>
    <row r="63" spans="2:13" x14ac:dyDescent="0.55000000000000004">
      <c r="B63" s="359"/>
      <c r="C63" s="367">
        <v>2</v>
      </c>
      <c r="D63" s="25">
        <v>98.7</v>
      </c>
      <c r="E63" s="25">
        <v>98.299350833965136</v>
      </c>
      <c r="F63" s="25">
        <v>97.800256893860563</v>
      </c>
      <c r="G63" s="25">
        <v>96.466168092851973</v>
      </c>
      <c r="H63" s="25">
        <v>96.380066105038864</v>
      </c>
      <c r="I63" s="195">
        <v>97.394015405182017</v>
      </c>
      <c r="J63" s="195">
        <v>96.823730779806539</v>
      </c>
      <c r="K63" s="25">
        <v>95.683999999999997</v>
      </c>
      <c r="L63" s="25">
        <v>95.77</v>
      </c>
      <c r="M63" s="360">
        <v>93.1</v>
      </c>
    </row>
    <row r="64" spans="2:13" x14ac:dyDescent="0.55000000000000004">
      <c r="B64" s="359"/>
      <c r="C64" s="367">
        <v>3</v>
      </c>
      <c r="D64" s="25">
        <v>115.4</v>
      </c>
      <c r="E64" s="25">
        <v>104.49404043885346</v>
      </c>
      <c r="F64" s="25">
        <v>103.04859727269178</v>
      </c>
      <c r="G64" s="25">
        <v>103.29963948054591</v>
      </c>
      <c r="H64" s="25">
        <v>101.86589434303622</v>
      </c>
      <c r="I64" s="195">
        <v>103.87305016507888</v>
      </c>
      <c r="J64" s="195">
        <v>102.15375638346941</v>
      </c>
      <c r="K64" s="25">
        <v>101.48399999999999</v>
      </c>
      <c r="L64" s="25">
        <v>101.251</v>
      </c>
      <c r="M64" s="360">
        <v>96</v>
      </c>
    </row>
    <row r="65" spans="2:13" x14ac:dyDescent="0.55000000000000004">
      <c r="B65" s="359"/>
      <c r="C65" s="367">
        <v>4</v>
      </c>
      <c r="D65" s="25">
        <v>88.4</v>
      </c>
      <c r="E65" s="25">
        <v>90.32672176308543</v>
      </c>
      <c r="F65" s="25">
        <v>91.834697031683277</v>
      </c>
      <c r="G65" s="25">
        <v>88.439049208223665</v>
      </c>
      <c r="H65" s="25">
        <v>89.811848540521638</v>
      </c>
      <c r="I65" s="195">
        <v>89.327931610743377</v>
      </c>
      <c r="J65" s="195">
        <v>90.969080770899978</v>
      </c>
      <c r="K65" s="25">
        <v>95.043999999999997</v>
      </c>
      <c r="L65" s="25">
        <v>94.480999999999995</v>
      </c>
      <c r="M65" s="360">
        <v>95.3</v>
      </c>
    </row>
    <row r="66" spans="2:13" x14ac:dyDescent="0.55000000000000004">
      <c r="B66" s="359"/>
      <c r="C66" s="367">
        <v>5</v>
      </c>
      <c r="D66" s="25">
        <v>78</v>
      </c>
      <c r="E66" s="25">
        <v>84.62884575676236</v>
      </c>
      <c r="F66" s="25">
        <v>87.652677386045156</v>
      </c>
      <c r="G66" s="25">
        <v>83.309039421735804</v>
      </c>
      <c r="H66" s="25">
        <v>86.618143674906136</v>
      </c>
      <c r="I66" s="195">
        <v>83.786579535022724</v>
      </c>
      <c r="J66" s="195">
        <v>87.423541512608679</v>
      </c>
      <c r="K66" s="25">
        <v>90.221000000000004</v>
      </c>
      <c r="L66" s="25">
        <v>87.885000000000005</v>
      </c>
      <c r="M66" s="360">
        <v>88.7</v>
      </c>
    </row>
    <row r="67" spans="2:13" x14ac:dyDescent="0.55000000000000004">
      <c r="B67" s="359"/>
      <c r="C67" s="367">
        <v>6</v>
      </c>
      <c r="D67" s="25">
        <v>102.8</v>
      </c>
      <c r="E67" s="25">
        <v>98.860023182040024</v>
      </c>
      <c r="F67" s="25">
        <v>99.267566653990798</v>
      </c>
      <c r="G67" s="25">
        <v>98.22144894477195</v>
      </c>
      <c r="H67" s="25">
        <v>98.075163871936439</v>
      </c>
      <c r="I67" s="195">
        <v>98.489480996072487</v>
      </c>
      <c r="J67" s="195">
        <v>98.894978874287688</v>
      </c>
      <c r="K67" s="25">
        <v>97.781000000000006</v>
      </c>
      <c r="L67" s="25">
        <v>96.912999999999997</v>
      </c>
      <c r="M67" s="360">
        <v>99.1</v>
      </c>
    </row>
    <row r="68" spans="2:13" x14ac:dyDescent="0.55000000000000004">
      <c r="B68" s="359"/>
      <c r="C68" s="367">
        <v>7</v>
      </c>
      <c r="D68" s="25">
        <v>98</v>
      </c>
      <c r="E68" s="25">
        <v>91.044760726072624</v>
      </c>
      <c r="F68" s="25">
        <v>91.523333741980295</v>
      </c>
      <c r="G68" s="25">
        <v>91.493857045933112</v>
      </c>
      <c r="H68" s="25">
        <v>91.903556019114347</v>
      </c>
      <c r="I68" s="195">
        <v>91.105581553897423</v>
      </c>
      <c r="J68" s="195">
        <v>91.636521270951917</v>
      </c>
      <c r="K68" s="25">
        <v>93.117000000000004</v>
      </c>
      <c r="L68" s="25">
        <v>93.009</v>
      </c>
      <c r="M68" s="360">
        <v>94.5</v>
      </c>
    </row>
    <row r="69" spans="2:13" x14ac:dyDescent="0.55000000000000004">
      <c r="B69" s="359"/>
      <c r="C69" s="367">
        <v>8</v>
      </c>
      <c r="D69" s="25">
        <v>74.400000000000006</v>
      </c>
      <c r="E69" s="25">
        <v>92.782959534828564</v>
      </c>
      <c r="F69" s="25">
        <v>92.023542782919307</v>
      </c>
      <c r="G69" s="25">
        <v>94.110879168245347</v>
      </c>
      <c r="H69" s="25">
        <v>93.361090810337387</v>
      </c>
      <c r="I69" s="195">
        <v>93.373189652391915</v>
      </c>
      <c r="J69" s="195">
        <v>92.477435314531519</v>
      </c>
      <c r="K69" s="25">
        <v>92.05</v>
      </c>
      <c r="L69" s="25">
        <v>90.956000000000003</v>
      </c>
      <c r="M69" s="360">
        <v>93.6</v>
      </c>
    </row>
    <row r="70" spans="2:13" x14ac:dyDescent="0.55000000000000004">
      <c r="B70" s="359"/>
      <c r="C70" s="367">
        <v>9</v>
      </c>
      <c r="D70" s="25">
        <v>101.8</v>
      </c>
      <c r="E70" s="25">
        <v>96.156135778057433</v>
      </c>
      <c r="F70" s="25">
        <v>95.037244689542476</v>
      </c>
      <c r="G70" s="25">
        <v>97.487458140968045</v>
      </c>
      <c r="H70" s="25">
        <v>95.82176293127344</v>
      </c>
      <c r="I70" s="195">
        <v>96.831539039473981</v>
      </c>
      <c r="J70" s="195">
        <v>95.386496402319494</v>
      </c>
      <c r="K70" s="25">
        <v>92.221000000000004</v>
      </c>
      <c r="L70" s="25">
        <v>91.947999999999993</v>
      </c>
      <c r="M70" s="360">
        <v>94.5</v>
      </c>
    </row>
    <row r="71" spans="2:13" x14ac:dyDescent="0.55000000000000004">
      <c r="B71" s="359"/>
      <c r="C71" s="367">
        <v>10</v>
      </c>
      <c r="D71" s="25">
        <v>96.3</v>
      </c>
      <c r="E71" s="25">
        <v>90.659567320612766</v>
      </c>
      <c r="F71" s="25">
        <v>90.334364610269674</v>
      </c>
      <c r="G71" s="25">
        <v>92.262042535427653</v>
      </c>
      <c r="H71" s="25">
        <v>92.275108229408971</v>
      </c>
      <c r="I71" s="195">
        <v>91.594241179944262</v>
      </c>
      <c r="J71" s="195">
        <v>91.190513366346195</v>
      </c>
      <c r="K71" s="25">
        <v>93.058999999999997</v>
      </c>
      <c r="L71" s="25">
        <v>93.131</v>
      </c>
      <c r="M71" s="360">
        <v>96.1</v>
      </c>
    </row>
    <row r="72" spans="2:13" x14ac:dyDescent="0.55000000000000004">
      <c r="B72" s="359"/>
      <c r="C72" s="367">
        <v>11</v>
      </c>
      <c r="D72" s="25">
        <v>101.9</v>
      </c>
      <c r="E72" s="25">
        <v>96.35451532601526</v>
      </c>
      <c r="F72" s="25">
        <v>95.43468260798295</v>
      </c>
      <c r="G72" s="25">
        <v>98.408921794829254</v>
      </c>
      <c r="H72" s="25">
        <v>97.321025579056737</v>
      </c>
      <c r="I72" s="195">
        <v>97.631676656639499</v>
      </c>
      <c r="J72" s="195">
        <v>96.634733946355894</v>
      </c>
      <c r="K72" s="25">
        <v>94.811999999999998</v>
      </c>
      <c r="L72" s="25">
        <v>94.450999999999993</v>
      </c>
      <c r="M72" s="360">
        <v>95.5</v>
      </c>
    </row>
    <row r="73" spans="2:13" x14ac:dyDescent="0.55000000000000004">
      <c r="B73" s="359"/>
      <c r="C73" s="367">
        <v>12</v>
      </c>
      <c r="D73" s="25">
        <v>93.4</v>
      </c>
      <c r="E73" s="25">
        <v>94.854674011081073</v>
      </c>
      <c r="F73" s="25">
        <v>94.792621458388851</v>
      </c>
      <c r="G73" s="25">
        <v>96.964640545198151</v>
      </c>
      <c r="H73" s="25">
        <v>96.57034119814098</v>
      </c>
      <c r="I73" s="195">
        <v>96.043673313587703</v>
      </c>
      <c r="J73" s="195">
        <v>96.049670103799315</v>
      </c>
      <c r="K73" s="25">
        <v>95.676000000000002</v>
      </c>
      <c r="L73" s="25">
        <v>94.95</v>
      </c>
      <c r="M73" s="360">
        <v>98.8</v>
      </c>
    </row>
    <row r="74" spans="2:13" x14ac:dyDescent="0.55000000000000004">
      <c r="B74" s="359">
        <v>1995</v>
      </c>
      <c r="C74" s="367">
        <v>1</v>
      </c>
      <c r="D74" s="25">
        <v>82.4</v>
      </c>
      <c r="E74" s="25">
        <v>90.493057828696138</v>
      </c>
      <c r="F74" s="25">
        <v>90.267268538110685</v>
      </c>
      <c r="G74" s="25">
        <v>88.259177653655811</v>
      </c>
      <c r="H74" s="25">
        <v>88.351702060747726</v>
      </c>
      <c r="I74" s="195">
        <v>89.790286437893343</v>
      </c>
      <c r="J74" s="195">
        <v>89.829836615352022</v>
      </c>
      <c r="K74" s="25">
        <v>90.522999999999996</v>
      </c>
      <c r="L74" s="25">
        <v>89.046999999999997</v>
      </c>
      <c r="M74" s="360">
        <v>90.2</v>
      </c>
    </row>
    <row r="75" spans="2:13" x14ac:dyDescent="0.55000000000000004">
      <c r="B75" s="359"/>
      <c r="C75" s="367">
        <v>2</v>
      </c>
      <c r="D75" s="25">
        <v>103.5</v>
      </c>
      <c r="E75" s="25">
        <v>101.84155897717898</v>
      </c>
      <c r="F75" s="25">
        <v>100.89929073562638</v>
      </c>
      <c r="G75" s="25">
        <v>99.89675719637367</v>
      </c>
      <c r="H75" s="25">
        <v>98.978569185004048</v>
      </c>
      <c r="I75" s="195">
        <v>101.23768583998518</v>
      </c>
      <c r="J75" s="195">
        <v>100.37929989141534</v>
      </c>
      <c r="K75" s="25">
        <v>100.062</v>
      </c>
      <c r="L75" s="25">
        <v>100.146</v>
      </c>
      <c r="M75" s="360">
        <v>94.4</v>
      </c>
    </row>
    <row r="76" spans="2:13" x14ac:dyDescent="0.55000000000000004">
      <c r="B76" s="359"/>
      <c r="C76" s="367">
        <v>3</v>
      </c>
      <c r="D76" s="25">
        <v>117.3</v>
      </c>
      <c r="E76" s="25">
        <v>104.91105881372873</v>
      </c>
      <c r="F76" s="25">
        <v>102.6633889327172</v>
      </c>
      <c r="G76" s="25">
        <v>103.81590865569703</v>
      </c>
      <c r="H76" s="25">
        <v>100.86492309977449</v>
      </c>
      <c r="I76" s="195">
        <v>104.63839563574342</v>
      </c>
      <c r="J76" s="195">
        <v>102.09534667975097</v>
      </c>
      <c r="K76" s="25">
        <v>101.49</v>
      </c>
      <c r="L76" s="25">
        <v>101.46299999999999</v>
      </c>
      <c r="M76" s="360">
        <v>96.9</v>
      </c>
    </row>
    <row r="77" spans="2:13" x14ac:dyDescent="0.55000000000000004">
      <c r="B77" s="359"/>
      <c r="C77" s="367">
        <v>4</v>
      </c>
      <c r="D77" s="25">
        <v>95.7</v>
      </c>
      <c r="E77" s="25">
        <v>97.342600663192798</v>
      </c>
      <c r="F77" s="25">
        <v>98.697244355909675</v>
      </c>
      <c r="G77" s="25">
        <v>95.411692804204179</v>
      </c>
      <c r="H77" s="25">
        <v>96.533359557797951</v>
      </c>
      <c r="I77" s="195">
        <v>96.464178880348399</v>
      </c>
      <c r="J77" s="195">
        <v>98.088724599328543</v>
      </c>
      <c r="K77" s="25">
        <v>106.83</v>
      </c>
      <c r="L77" s="25">
        <v>106.658</v>
      </c>
      <c r="M77" s="360">
        <v>104.1</v>
      </c>
    </row>
    <row r="78" spans="2:13" x14ac:dyDescent="0.55000000000000004">
      <c r="B78" s="359"/>
      <c r="C78" s="367">
        <v>5</v>
      </c>
      <c r="D78" s="25">
        <v>81.400000000000006</v>
      </c>
      <c r="E78" s="25">
        <v>88.930901258437629</v>
      </c>
      <c r="F78" s="25">
        <v>91.389161968097909</v>
      </c>
      <c r="G78" s="25">
        <v>87.75674510666434</v>
      </c>
      <c r="H78" s="25">
        <v>90.231132864582307</v>
      </c>
      <c r="I78" s="195">
        <v>88.175968859292979</v>
      </c>
      <c r="J78" s="195">
        <v>91.247126918102509</v>
      </c>
      <c r="K78" s="25">
        <v>90.828999999999994</v>
      </c>
      <c r="L78" s="25">
        <v>89.355999999999995</v>
      </c>
      <c r="M78" s="360">
        <v>90.3</v>
      </c>
    </row>
    <row r="79" spans="2:13" x14ac:dyDescent="0.55000000000000004">
      <c r="B79" s="359"/>
      <c r="C79" s="367">
        <v>6</v>
      </c>
      <c r="D79" s="25">
        <v>96.5</v>
      </c>
      <c r="E79" s="25">
        <v>92.91006038322422</v>
      </c>
      <c r="F79" s="25">
        <v>93.267320058079221</v>
      </c>
      <c r="G79" s="25">
        <v>92.384970174099209</v>
      </c>
      <c r="H79" s="25">
        <v>92.24138910162651</v>
      </c>
      <c r="I79" s="195">
        <v>92.565234775522157</v>
      </c>
      <c r="J79" s="195">
        <v>92.961581286977619</v>
      </c>
      <c r="K79" s="25">
        <v>90.247</v>
      </c>
      <c r="L79" s="25">
        <v>89.88</v>
      </c>
      <c r="M79" s="360">
        <v>92.7</v>
      </c>
    </row>
    <row r="80" spans="2:13" x14ac:dyDescent="0.55000000000000004">
      <c r="B80" s="359"/>
      <c r="C80" s="367">
        <v>7</v>
      </c>
      <c r="D80" s="25">
        <v>93.4</v>
      </c>
      <c r="E80" s="25">
        <v>87.219097735641157</v>
      </c>
      <c r="F80" s="25">
        <v>88.110888402980223</v>
      </c>
      <c r="G80" s="25">
        <v>87.726927115919281</v>
      </c>
      <c r="H80" s="25">
        <v>88.93223659145535</v>
      </c>
      <c r="I80" s="195">
        <v>87.171247703526191</v>
      </c>
      <c r="J80" s="195">
        <v>88.267931711860868</v>
      </c>
      <c r="K80" s="25">
        <v>89.12</v>
      </c>
      <c r="L80" s="25">
        <v>89.376999999999995</v>
      </c>
      <c r="M80" s="360">
        <v>89.5</v>
      </c>
    </row>
    <row r="81" spans="2:13" x14ac:dyDescent="0.55000000000000004">
      <c r="B81" s="359"/>
      <c r="C81" s="367">
        <v>8</v>
      </c>
      <c r="D81" s="25">
        <v>72.8</v>
      </c>
      <c r="E81" s="25">
        <v>90.766802152285848</v>
      </c>
      <c r="F81" s="25">
        <v>90.211052603584903</v>
      </c>
      <c r="G81" s="25">
        <v>91.984860577216793</v>
      </c>
      <c r="H81" s="25">
        <v>91.580779631131676</v>
      </c>
      <c r="I81" s="195">
        <v>91.186401270313709</v>
      </c>
      <c r="J81" s="195">
        <v>90.537513945198995</v>
      </c>
      <c r="K81" s="25">
        <v>90.887</v>
      </c>
      <c r="L81" s="25">
        <v>88.710999999999999</v>
      </c>
      <c r="M81" s="360">
        <v>92.8</v>
      </c>
    </row>
    <row r="82" spans="2:13" x14ac:dyDescent="0.55000000000000004">
      <c r="B82" s="359"/>
      <c r="C82" s="367">
        <v>9</v>
      </c>
      <c r="D82" s="25">
        <v>93.4</v>
      </c>
      <c r="E82" s="25">
        <v>88.731790696988455</v>
      </c>
      <c r="F82" s="25">
        <v>88.185876393110419</v>
      </c>
      <c r="G82" s="25">
        <v>90.106502487377043</v>
      </c>
      <c r="H82" s="25">
        <v>89.45499487393252</v>
      </c>
      <c r="I82" s="195">
        <v>89.253955679150792</v>
      </c>
      <c r="J82" s="195">
        <v>88.394829983046108</v>
      </c>
      <c r="K82" s="25">
        <v>86.465999999999994</v>
      </c>
      <c r="L82" s="25">
        <v>87.180999999999997</v>
      </c>
      <c r="M82" s="360">
        <v>87.7</v>
      </c>
    </row>
    <row r="83" spans="2:13" x14ac:dyDescent="0.55000000000000004">
      <c r="B83" s="359"/>
      <c r="C83" s="367">
        <v>10</v>
      </c>
      <c r="D83" s="25">
        <v>90.7</v>
      </c>
      <c r="E83" s="25">
        <v>85.546017452926876</v>
      </c>
      <c r="F83" s="25">
        <v>86.234216862553041</v>
      </c>
      <c r="G83" s="25">
        <v>87.056046897821076</v>
      </c>
      <c r="H83" s="25">
        <v>88.709466726533293</v>
      </c>
      <c r="I83" s="195">
        <v>86.109026295958628</v>
      </c>
      <c r="J83" s="195">
        <v>86.763295638532767</v>
      </c>
      <c r="K83" s="25">
        <v>85.204999999999998</v>
      </c>
      <c r="L83" s="25">
        <v>85.426000000000002</v>
      </c>
      <c r="M83" s="360">
        <v>87.7</v>
      </c>
    </row>
    <row r="84" spans="2:13" x14ac:dyDescent="0.55000000000000004">
      <c r="B84" s="359"/>
      <c r="C84" s="367">
        <v>11</v>
      </c>
      <c r="D84" s="25">
        <v>94.8</v>
      </c>
      <c r="E84" s="25">
        <v>90.014026709118241</v>
      </c>
      <c r="F84" s="25">
        <v>88.752380952380946</v>
      </c>
      <c r="G84" s="25">
        <v>91.839221447998071</v>
      </c>
      <c r="H84" s="25">
        <v>90.561051837127494</v>
      </c>
      <c r="I84" s="195">
        <v>90.989260859116357</v>
      </c>
      <c r="J84" s="195">
        <v>89.26084163312494</v>
      </c>
      <c r="K84" s="25">
        <v>87.111000000000004</v>
      </c>
      <c r="L84" s="25">
        <v>87.292000000000002</v>
      </c>
      <c r="M84" s="360">
        <v>89.7</v>
      </c>
    </row>
    <row r="85" spans="2:13" x14ac:dyDescent="0.55000000000000004">
      <c r="B85" s="359"/>
      <c r="C85" s="367">
        <v>12</v>
      </c>
      <c r="D85" s="25">
        <v>86.1</v>
      </c>
      <c r="E85" s="25">
        <v>87.944434402054966</v>
      </c>
      <c r="F85" s="25">
        <v>88.059824838667168</v>
      </c>
      <c r="G85" s="25">
        <v>89.822760766967249</v>
      </c>
      <c r="H85" s="25">
        <v>89.634544307286006</v>
      </c>
      <c r="I85" s="195">
        <v>88.785967432139017</v>
      </c>
      <c r="J85" s="195">
        <v>88.706058394396763</v>
      </c>
      <c r="K85" s="25">
        <v>91.775000000000006</v>
      </c>
      <c r="L85" s="25">
        <v>90.620999999999995</v>
      </c>
      <c r="M85" s="360">
        <v>91.8</v>
      </c>
    </row>
    <row r="86" spans="2:13" x14ac:dyDescent="0.55000000000000004">
      <c r="B86" s="359">
        <v>1996</v>
      </c>
      <c r="C86" s="367">
        <v>1</v>
      </c>
      <c r="D86" s="25">
        <v>84.1</v>
      </c>
      <c r="E86" s="25">
        <v>92.581409101524699</v>
      </c>
      <c r="F86" s="25">
        <v>92.097036677753124</v>
      </c>
      <c r="G86" s="25">
        <v>90.695315265061282</v>
      </c>
      <c r="H86" s="25">
        <v>90.616606962604379</v>
      </c>
      <c r="I86" s="195">
        <v>91.407305119753744</v>
      </c>
      <c r="J86" s="195">
        <v>91.273693535272074</v>
      </c>
      <c r="K86" s="25">
        <v>89.106999999999999</v>
      </c>
      <c r="L86" s="25">
        <v>88.299000000000007</v>
      </c>
      <c r="M86" s="360">
        <v>89.5</v>
      </c>
    </row>
    <row r="87" spans="2:13" x14ac:dyDescent="0.55000000000000004">
      <c r="B87" s="359"/>
      <c r="C87" s="367">
        <v>2</v>
      </c>
      <c r="D87" s="25">
        <v>103.8</v>
      </c>
      <c r="E87" s="25">
        <v>101.57958448260518</v>
      </c>
      <c r="F87" s="25">
        <v>100.33576758409784</v>
      </c>
      <c r="G87" s="25">
        <v>99.973148539969685</v>
      </c>
      <c r="H87" s="25">
        <v>98.683366793088823</v>
      </c>
      <c r="I87" s="195">
        <v>100.54541951202162</v>
      </c>
      <c r="J87" s="195">
        <v>99.460513266000291</v>
      </c>
      <c r="K87" s="25">
        <v>99.346000000000004</v>
      </c>
      <c r="L87" s="25">
        <v>99.200999999999993</v>
      </c>
      <c r="M87" s="360">
        <v>92.6</v>
      </c>
    </row>
    <row r="88" spans="2:13" x14ac:dyDescent="0.55000000000000004">
      <c r="B88" s="359"/>
      <c r="C88" s="367">
        <v>3</v>
      </c>
      <c r="D88" s="25">
        <v>104.8</v>
      </c>
      <c r="E88" s="25">
        <v>93.529011143568084</v>
      </c>
      <c r="F88" s="25">
        <v>91.771616430260039</v>
      </c>
      <c r="G88" s="25">
        <v>92.688490123220006</v>
      </c>
      <c r="H88" s="25">
        <v>90.566095365441868</v>
      </c>
      <c r="I88" s="195">
        <v>92.828274264156747</v>
      </c>
      <c r="J88" s="195">
        <v>90.983818417084734</v>
      </c>
      <c r="K88" s="25">
        <v>94.421000000000006</v>
      </c>
      <c r="L88" s="25">
        <v>96.106999999999999</v>
      </c>
      <c r="M88" s="360">
        <v>91.1</v>
      </c>
    </row>
    <row r="89" spans="2:13" x14ac:dyDescent="0.55000000000000004">
      <c r="B89" s="359"/>
      <c r="C89" s="367">
        <v>4</v>
      </c>
      <c r="D89" s="25">
        <v>85.4</v>
      </c>
      <c r="E89" s="25">
        <v>87.63566119300863</v>
      </c>
      <c r="F89" s="25">
        <v>89.229807395654262</v>
      </c>
      <c r="G89" s="25">
        <v>86.384709341789247</v>
      </c>
      <c r="H89" s="25">
        <v>88.010454677148317</v>
      </c>
      <c r="I89" s="195">
        <v>86.655210368375933</v>
      </c>
      <c r="J89" s="195">
        <v>88.70478425002743</v>
      </c>
      <c r="K89" s="25">
        <v>91.813999999999993</v>
      </c>
      <c r="L89" s="25">
        <v>90.507999999999996</v>
      </c>
      <c r="M89" s="360">
        <v>90.4</v>
      </c>
    </row>
    <row r="90" spans="2:13" x14ac:dyDescent="0.55000000000000004">
      <c r="B90" s="359"/>
      <c r="C90" s="367">
        <v>5</v>
      </c>
      <c r="D90" s="25">
        <v>84.1</v>
      </c>
      <c r="E90" s="25">
        <v>93.047063508030689</v>
      </c>
      <c r="F90" s="25">
        <v>94.238828228398546</v>
      </c>
      <c r="G90" s="25">
        <v>92.141179927370871</v>
      </c>
      <c r="H90" s="25">
        <v>93.124179396136171</v>
      </c>
      <c r="I90" s="195">
        <v>92.41221468942588</v>
      </c>
      <c r="J90" s="195">
        <v>94.014925836065942</v>
      </c>
      <c r="K90" s="25">
        <v>92.03</v>
      </c>
      <c r="L90" s="25">
        <v>90.77</v>
      </c>
      <c r="M90" s="360">
        <v>90.9</v>
      </c>
    </row>
    <row r="91" spans="2:13" x14ac:dyDescent="0.55000000000000004">
      <c r="B91" s="359"/>
      <c r="C91" s="367">
        <v>6</v>
      </c>
      <c r="D91" s="25">
        <v>89.8</v>
      </c>
      <c r="E91" s="25">
        <v>87.304232593771175</v>
      </c>
      <c r="F91" s="25">
        <v>87.856204861540988</v>
      </c>
      <c r="G91" s="25">
        <v>86.942108897307889</v>
      </c>
      <c r="H91" s="25">
        <v>87.557824729028582</v>
      </c>
      <c r="I91" s="195">
        <v>86.999520859346589</v>
      </c>
      <c r="J91" s="195">
        <v>87.62459117973026</v>
      </c>
      <c r="K91" s="25">
        <v>90.358999999999995</v>
      </c>
      <c r="L91" s="25">
        <v>89.853999999999999</v>
      </c>
      <c r="M91" s="360">
        <v>90.4</v>
      </c>
    </row>
    <row r="92" spans="2:13" x14ac:dyDescent="0.55000000000000004">
      <c r="B92" s="359"/>
      <c r="C92" s="367">
        <v>7</v>
      </c>
      <c r="D92" s="25">
        <v>104.1</v>
      </c>
      <c r="E92" s="25">
        <v>97.005212657798836</v>
      </c>
      <c r="F92" s="25">
        <v>97.593492703760788</v>
      </c>
      <c r="G92" s="25">
        <v>97.354615185858648</v>
      </c>
      <c r="H92" s="25">
        <v>98.29248655296152</v>
      </c>
      <c r="I92" s="195">
        <v>97.056569641113214</v>
      </c>
      <c r="J92" s="195">
        <v>97.757748660344731</v>
      </c>
      <c r="K92" s="25">
        <v>94.361000000000004</v>
      </c>
      <c r="L92" s="25">
        <v>94.259</v>
      </c>
      <c r="M92" s="360">
        <v>93.9</v>
      </c>
    </row>
    <row r="93" spans="2:13" x14ac:dyDescent="0.55000000000000004">
      <c r="B93" s="359"/>
      <c r="C93" s="367">
        <v>8</v>
      </c>
      <c r="D93" s="25">
        <v>70.599999999999994</v>
      </c>
      <c r="E93" s="25">
        <v>88.59098497813271</v>
      </c>
      <c r="F93" s="25">
        <v>87.677662528157555</v>
      </c>
      <c r="G93" s="25">
        <v>89.694597941022707</v>
      </c>
      <c r="H93" s="25">
        <v>88.629289567246076</v>
      </c>
      <c r="I93" s="195">
        <v>89.125499507778187</v>
      </c>
      <c r="J93" s="195">
        <v>87.96905091669241</v>
      </c>
      <c r="K93" s="25">
        <v>90.105000000000004</v>
      </c>
      <c r="L93" s="25">
        <v>87.415999999999997</v>
      </c>
      <c r="M93" s="360">
        <v>93.1</v>
      </c>
    </row>
    <row r="94" spans="2:13" x14ac:dyDescent="0.55000000000000004">
      <c r="B94" s="359"/>
      <c r="C94" s="367">
        <v>9</v>
      </c>
      <c r="D94" s="25">
        <v>103.9</v>
      </c>
      <c r="E94" s="25">
        <v>97.913872704424037</v>
      </c>
      <c r="F94" s="25">
        <v>98.280478413534425</v>
      </c>
      <c r="G94" s="25">
        <v>98.834996525929242</v>
      </c>
      <c r="H94" s="25">
        <v>99.305402608818724</v>
      </c>
      <c r="I94" s="195">
        <v>98.570406974605447</v>
      </c>
      <c r="J94" s="195">
        <v>98.738858473706486</v>
      </c>
      <c r="K94" s="25">
        <v>98.015000000000001</v>
      </c>
      <c r="L94" s="25">
        <v>97.778000000000006</v>
      </c>
      <c r="M94" s="360">
        <v>100.7</v>
      </c>
    </row>
    <row r="95" spans="2:13" x14ac:dyDescent="0.55000000000000004">
      <c r="B95" s="359"/>
      <c r="C95" s="367">
        <v>10</v>
      </c>
      <c r="D95" s="25">
        <v>109.1</v>
      </c>
      <c r="E95" s="25">
        <v>102.05353305550831</v>
      </c>
      <c r="F95" s="25">
        <v>102.75642232816841</v>
      </c>
      <c r="G95" s="25">
        <v>103.45999558173284</v>
      </c>
      <c r="H95" s="25">
        <v>104.79584828919594</v>
      </c>
      <c r="I95" s="195">
        <v>103.02785203878997</v>
      </c>
      <c r="J95" s="195">
        <v>103.59912150717597</v>
      </c>
      <c r="K95" s="25">
        <v>100.515</v>
      </c>
      <c r="L95" s="25">
        <v>99.593999999999994</v>
      </c>
      <c r="M95" s="360">
        <v>102</v>
      </c>
    </row>
    <row r="96" spans="2:13" x14ac:dyDescent="0.55000000000000004">
      <c r="B96" s="359"/>
      <c r="C96" s="367">
        <v>11</v>
      </c>
      <c r="D96" s="25">
        <v>106.6</v>
      </c>
      <c r="E96" s="25">
        <v>100.57033653571226</v>
      </c>
      <c r="F96" s="25">
        <v>99.512222878519367</v>
      </c>
      <c r="G96" s="25">
        <v>102.25232988594762</v>
      </c>
      <c r="H96" s="25">
        <v>100.89357866373967</v>
      </c>
      <c r="I96" s="195">
        <v>102.03807705703343</v>
      </c>
      <c r="J96" s="195">
        <v>100.37656648159592</v>
      </c>
      <c r="K96" s="25">
        <v>100.61799999999999</v>
      </c>
      <c r="L96" s="25">
        <v>100.40300000000001</v>
      </c>
      <c r="M96" s="360">
        <v>101.6</v>
      </c>
    </row>
    <row r="97" spans="2:13" x14ac:dyDescent="0.55000000000000004">
      <c r="B97" s="359"/>
      <c r="C97" s="367">
        <v>12</v>
      </c>
      <c r="D97" s="25">
        <v>95.1</v>
      </c>
      <c r="E97" s="25">
        <v>96.830704962044067</v>
      </c>
      <c r="F97" s="25">
        <v>97.369273127753289</v>
      </c>
      <c r="G97" s="25">
        <v>98.560691492729575</v>
      </c>
      <c r="H97" s="25">
        <v>98.62092697485582</v>
      </c>
      <c r="I97" s="195">
        <v>98.200828982961781</v>
      </c>
      <c r="J97" s="195">
        <v>98.426696195327452</v>
      </c>
      <c r="K97" s="25">
        <v>99.908000000000001</v>
      </c>
      <c r="L97" s="25">
        <v>98.653999999999996</v>
      </c>
      <c r="M97" s="360">
        <v>101</v>
      </c>
    </row>
    <row r="98" spans="2:13" x14ac:dyDescent="0.55000000000000004">
      <c r="B98" s="359">
        <v>1997</v>
      </c>
      <c r="C98" s="367">
        <v>1</v>
      </c>
      <c r="D98" s="25">
        <v>105</v>
      </c>
      <c r="E98" s="25">
        <v>114.31340230991339</v>
      </c>
      <c r="F98" s="25">
        <v>113.13448113840782</v>
      </c>
      <c r="G98" s="25">
        <v>111.70025418055202</v>
      </c>
      <c r="H98" s="25">
        <v>111.72910866122348</v>
      </c>
      <c r="I98" s="195">
        <v>113.24289368340675</v>
      </c>
      <c r="J98" s="195">
        <v>113.00386857239077</v>
      </c>
      <c r="K98" s="25">
        <v>108.21599999999999</v>
      </c>
      <c r="L98" s="25">
        <v>108.131</v>
      </c>
      <c r="M98" s="360">
        <v>111.6</v>
      </c>
    </row>
    <row r="99" spans="2:13" x14ac:dyDescent="0.55000000000000004">
      <c r="B99" s="359"/>
      <c r="C99" s="367">
        <v>2</v>
      </c>
      <c r="D99" s="25">
        <v>106.1</v>
      </c>
      <c r="E99" s="25">
        <v>103.62277600299316</v>
      </c>
      <c r="F99" s="25">
        <v>101.49790723083034</v>
      </c>
      <c r="G99" s="25">
        <v>101.63028684646159</v>
      </c>
      <c r="H99" s="25">
        <v>99.96718245959984</v>
      </c>
      <c r="I99" s="195">
        <v>102.78041996452814</v>
      </c>
      <c r="J99" s="195">
        <v>101.13068434417869</v>
      </c>
      <c r="K99" s="25">
        <v>102.476</v>
      </c>
      <c r="L99" s="25">
        <v>102.515</v>
      </c>
      <c r="M99" s="360">
        <v>97.9</v>
      </c>
    </row>
    <row r="100" spans="2:13" x14ac:dyDescent="0.55000000000000004">
      <c r="B100" s="359"/>
      <c r="C100" s="367">
        <v>3</v>
      </c>
      <c r="D100" s="25">
        <v>124.9</v>
      </c>
      <c r="E100" s="25">
        <v>110.41081262373658</v>
      </c>
      <c r="F100" s="25">
        <v>108.45589184608173</v>
      </c>
      <c r="G100" s="25">
        <v>108.91613952171086</v>
      </c>
      <c r="H100" s="25">
        <v>106.97006589996747</v>
      </c>
      <c r="I100" s="195">
        <v>109.8539349628586</v>
      </c>
      <c r="J100" s="195">
        <v>108.15268854090272</v>
      </c>
      <c r="K100" s="25">
        <v>114.82299999999999</v>
      </c>
      <c r="L100" s="25">
        <v>115.31399999999999</v>
      </c>
      <c r="M100" s="360">
        <v>108.8</v>
      </c>
    </row>
    <row r="101" spans="2:13" x14ac:dyDescent="0.55000000000000004">
      <c r="B101" s="359"/>
      <c r="C101" s="367">
        <v>4</v>
      </c>
      <c r="D101" s="25">
        <v>102.9</v>
      </c>
      <c r="E101" s="25">
        <v>106.10409525979946</v>
      </c>
      <c r="F101" s="25">
        <v>107.5229755240203</v>
      </c>
      <c r="G101" s="25">
        <v>104.72702952173776</v>
      </c>
      <c r="H101" s="25">
        <v>106.37198317327037</v>
      </c>
      <c r="I101" s="195">
        <v>105.318537281117</v>
      </c>
      <c r="J101" s="195">
        <v>107.45626535239951</v>
      </c>
      <c r="K101" s="25">
        <v>110.24</v>
      </c>
      <c r="L101" s="25">
        <v>109.783</v>
      </c>
      <c r="M101" s="360">
        <v>109.4</v>
      </c>
    </row>
    <row r="102" spans="2:13" x14ac:dyDescent="0.55000000000000004">
      <c r="B102" s="359"/>
      <c r="C102" s="367">
        <v>5</v>
      </c>
      <c r="D102" s="25">
        <v>103.7</v>
      </c>
      <c r="E102" s="25">
        <v>114.67506028611464</v>
      </c>
      <c r="F102" s="25">
        <v>114.75318374006159</v>
      </c>
      <c r="G102" s="25">
        <v>113.87189066853995</v>
      </c>
      <c r="H102" s="25">
        <v>113.51478072857614</v>
      </c>
      <c r="I102" s="195">
        <v>114.38058530588452</v>
      </c>
      <c r="J102" s="195">
        <v>114.91050330133483</v>
      </c>
      <c r="K102" s="25">
        <v>114.36</v>
      </c>
      <c r="L102" s="25">
        <v>115.095</v>
      </c>
      <c r="M102" s="360">
        <v>112.9</v>
      </c>
    </row>
    <row r="103" spans="2:13" x14ac:dyDescent="0.55000000000000004">
      <c r="B103" s="359"/>
      <c r="C103" s="367">
        <v>6</v>
      </c>
      <c r="D103" s="25">
        <v>114.5</v>
      </c>
      <c r="E103" s="25">
        <v>110.69882834757834</v>
      </c>
      <c r="F103" s="25">
        <v>111.90776201493749</v>
      </c>
      <c r="G103" s="25">
        <v>110.47158039124332</v>
      </c>
      <c r="H103" s="25">
        <v>112.06773430252879</v>
      </c>
      <c r="I103" s="195">
        <v>110.39492473421575</v>
      </c>
      <c r="J103" s="195">
        <v>111.86888798456297</v>
      </c>
      <c r="K103" s="25">
        <v>111.901</v>
      </c>
      <c r="L103" s="25">
        <v>111.05</v>
      </c>
      <c r="M103" s="360">
        <v>111.5</v>
      </c>
    </row>
    <row r="104" spans="2:13" x14ac:dyDescent="0.55000000000000004">
      <c r="B104" s="359"/>
      <c r="C104" s="367">
        <v>7</v>
      </c>
      <c r="D104" s="25">
        <v>119.3</v>
      </c>
      <c r="E104" s="25">
        <v>110.66687646930183</v>
      </c>
      <c r="F104" s="25">
        <v>110.52888625957134</v>
      </c>
      <c r="G104" s="25">
        <v>111.35546955546587</v>
      </c>
      <c r="H104" s="25">
        <v>111.48746800357743</v>
      </c>
      <c r="I104" s="195">
        <v>110.73813251907632</v>
      </c>
      <c r="J104" s="195">
        <v>110.73343412479471</v>
      </c>
      <c r="K104" s="25">
        <v>109.699</v>
      </c>
      <c r="L104" s="25">
        <v>107.71899999999999</v>
      </c>
      <c r="M104" s="360">
        <v>109.7</v>
      </c>
    </row>
    <row r="105" spans="2:13" x14ac:dyDescent="0.55000000000000004">
      <c r="B105" s="359"/>
      <c r="C105" s="367">
        <v>8</v>
      </c>
      <c r="D105" s="25">
        <v>77.599999999999994</v>
      </c>
      <c r="E105" s="25">
        <v>98.086810444369959</v>
      </c>
      <c r="F105" s="25">
        <v>98.376886221239374</v>
      </c>
      <c r="G105" s="25">
        <v>99.348813519559215</v>
      </c>
      <c r="H105" s="25">
        <v>99.408871071062293</v>
      </c>
      <c r="I105" s="195">
        <v>98.494904056503231</v>
      </c>
      <c r="J105" s="195">
        <v>98.572635153962565</v>
      </c>
      <c r="K105" s="25">
        <v>100.392</v>
      </c>
      <c r="L105" s="25">
        <v>99.111999999999995</v>
      </c>
      <c r="M105" s="360">
        <v>105.9</v>
      </c>
    </row>
    <row r="106" spans="2:13" x14ac:dyDescent="0.55000000000000004">
      <c r="B106" s="359"/>
      <c r="C106" s="367">
        <v>9</v>
      </c>
      <c r="D106" s="25">
        <v>109.4</v>
      </c>
      <c r="E106" s="25">
        <v>102.91809852517189</v>
      </c>
      <c r="F106" s="25">
        <v>104.03477685624014</v>
      </c>
      <c r="G106" s="25">
        <v>103.64855078395337</v>
      </c>
      <c r="H106" s="25">
        <v>104.55683235788247</v>
      </c>
      <c r="I106" s="195">
        <v>103.31297709054523</v>
      </c>
      <c r="J106" s="195">
        <v>104.18578228792174</v>
      </c>
      <c r="K106" s="25">
        <v>100.96899999999999</v>
      </c>
      <c r="L106" s="25">
        <v>100.383</v>
      </c>
      <c r="M106" s="360">
        <v>103.5</v>
      </c>
    </row>
    <row r="107" spans="2:13" x14ac:dyDescent="0.55000000000000004">
      <c r="B107" s="359"/>
      <c r="C107" s="367">
        <v>10</v>
      </c>
      <c r="D107" s="25">
        <v>109</v>
      </c>
      <c r="E107" s="25">
        <v>102.6442377067377</v>
      </c>
      <c r="F107" s="25">
        <v>103.20196807046516</v>
      </c>
      <c r="G107" s="25">
        <v>104.29874922390098</v>
      </c>
      <c r="H107" s="25">
        <v>104.67167156724824</v>
      </c>
      <c r="I107" s="195">
        <v>103.4194680584061</v>
      </c>
      <c r="J107" s="195">
        <v>103.47919830394534</v>
      </c>
      <c r="K107" s="25">
        <v>98.602000000000004</v>
      </c>
      <c r="L107" s="25">
        <v>98.227000000000004</v>
      </c>
      <c r="M107" s="360">
        <v>101.4</v>
      </c>
    </row>
    <row r="108" spans="2:13" x14ac:dyDescent="0.55000000000000004">
      <c r="B108" s="359"/>
      <c r="C108" s="367">
        <v>11</v>
      </c>
      <c r="D108" s="25">
        <v>99.1</v>
      </c>
      <c r="E108" s="25">
        <v>94.533471777140605</v>
      </c>
      <c r="F108" s="25">
        <v>94.284596767820432</v>
      </c>
      <c r="G108" s="25">
        <v>96.275488559919566</v>
      </c>
      <c r="H108" s="25">
        <v>95.258256730251375</v>
      </c>
      <c r="I108" s="195">
        <v>95.479570719821325</v>
      </c>
      <c r="J108" s="195">
        <v>94.281696223728801</v>
      </c>
      <c r="K108" s="25">
        <v>97.314999999999998</v>
      </c>
      <c r="L108" s="25">
        <v>97.070999999999998</v>
      </c>
      <c r="M108" s="360">
        <v>100.3</v>
      </c>
    </row>
    <row r="109" spans="2:13" x14ac:dyDescent="0.55000000000000004">
      <c r="B109" s="359"/>
      <c r="C109" s="367">
        <v>12</v>
      </c>
      <c r="D109" s="25">
        <v>98.1</v>
      </c>
      <c r="E109" s="25">
        <v>100.55879700951517</v>
      </c>
      <c r="F109" s="25">
        <v>101.75223248901524</v>
      </c>
      <c r="G109" s="25">
        <v>102.48374552555543</v>
      </c>
      <c r="H109" s="25">
        <v>103.26648853592819</v>
      </c>
      <c r="I109" s="195">
        <v>101.47794450863859</v>
      </c>
      <c r="J109" s="195">
        <v>101.74462507049088</v>
      </c>
      <c r="K109" s="25">
        <v>100.03700000000001</v>
      </c>
      <c r="L109" s="25">
        <v>99.144000000000005</v>
      </c>
      <c r="M109" s="360">
        <v>101.8</v>
      </c>
    </row>
    <row r="110" spans="2:13" x14ac:dyDescent="0.55000000000000004">
      <c r="B110" s="359">
        <v>1998</v>
      </c>
      <c r="C110" s="367">
        <v>1</v>
      </c>
      <c r="D110" s="25">
        <v>98.2</v>
      </c>
      <c r="E110" s="25">
        <v>106.52541842640386</v>
      </c>
      <c r="F110" s="25">
        <v>103.810624889829</v>
      </c>
      <c r="G110" s="25">
        <v>104.81961304084035</v>
      </c>
      <c r="H110" s="25">
        <v>102.07064176545092</v>
      </c>
      <c r="I110" s="195">
        <v>105.60312690428147</v>
      </c>
      <c r="J110" s="195">
        <v>104.18745313364317</v>
      </c>
      <c r="K110" s="25">
        <v>104.119</v>
      </c>
      <c r="L110" s="25">
        <v>103.90600000000001</v>
      </c>
      <c r="M110" s="360">
        <v>102.8</v>
      </c>
    </row>
    <row r="111" spans="2:13" x14ac:dyDescent="0.55000000000000004">
      <c r="B111" s="359"/>
      <c r="C111" s="367">
        <v>2</v>
      </c>
      <c r="D111" s="25">
        <v>109.4</v>
      </c>
      <c r="E111" s="25">
        <v>106.11628622580282</v>
      </c>
      <c r="F111" s="25">
        <v>103.48759414803422</v>
      </c>
      <c r="G111" s="25">
        <v>104.63834444017168</v>
      </c>
      <c r="H111" s="25">
        <v>101.81008058279397</v>
      </c>
      <c r="I111" s="195">
        <v>105.16741977536705</v>
      </c>
      <c r="J111" s="195">
        <v>103.41745007893819</v>
      </c>
      <c r="K111" s="25">
        <v>105.422</v>
      </c>
      <c r="L111" s="25">
        <v>105.474</v>
      </c>
      <c r="M111" s="360">
        <v>101.6</v>
      </c>
    </row>
    <row r="112" spans="2:13" x14ac:dyDescent="0.55000000000000004">
      <c r="B112" s="359"/>
      <c r="C112" s="367">
        <v>3</v>
      </c>
      <c r="D112" s="25">
        <v>114.7</v>
      </c>
      <c r="E112" s="25">
        <v>100.83212909441232</v>
      </c>
      <c r="F112" s="25">
        <v>99.00262485607368</v>
      </c>
      <c r="G112" s="25">
        <v>99.853843320096971</v>
      </c>
      <c r="H112" s="25">
        <v>97.671204713679231</v>
      </c>
      <c r="I112" s="195">
        <v>100.08824597836738</v>
      </c>
      <c r="J112" s="195">
        <v>98.909527268048151</v>
      </c>
      <c r="K112" s="25">
        <v>102.379</v>
      </c>
      <c r="L112" s="25">
        <v>103.051</v>
      </c>
      <c r="M112" s="360">
        <v>97.1</v>
      </c>
    </row>
    <row r="113" spans="2:13" x14ac:dyDescent="0.55000000000000004">
      <c r="B113" s="359"/>
      <c r="C113" s="367">
        <v>4</v>
      </c>
      <c r="D113" s="25">
        <v>90.2</v>
      </c>
      <c r="E113" s="25">
        <v>94.136493604213683</v>
      </c>
      <c r="F113" s="25">
        <v>95.265385462070171</v>
      </c>
      <c r="G113" s="25">
        <v>93.040976863413007</v>
      </c>
      <c r="H113" s="25">
        <v>94.73460493405149</v>
      </c>
      <c r="I113" s="195">
        <v>93.418399401829177</v>
      </c>
      <c r="J113" s="195">
        <v>95.266996331947084</v>
      </c>
      <c r="K113" s="25">
        <v>97.326999999999998</v>
      </c>
      <c r="L113" s="25">
        <v>95.906999999999996</v>
      </c>
      <c r="M113" s="360">
        <v>97</v>
      </c>
    </row>
    <row r="114" spans="2:13" x14ac:dyDescent="0.55000000000000004">
      <c r="B114" s="359"/>
      <c r="C114" s="367">
        <v>5</v>
      </c>
      <c r="D114" s="25">
        <v>84.9</v>
      </c>
      <c r="E114" s="25">
        <v>95.087451550387598</v>
      </c>
      <c r="F114" s="25">
        <v>95.427965982569589</v>
      </c>
      <c r="G114" s="25">
        <v>94.586327778101349</v>
      </c>
      <c r="H114" s="25">
        <v>95.006644555375388</v>
      </c>
      <c r="I114" s="195">
        <v>94.947687746862968</v>
      </c>
      <c r="J114" s="195">
        <v>95.534602604447542</v>
      </c>
      <c r="K114" s="25">
        <v>98.863</v>
      </c>
      <c r="L114" s="25">
        <v>97.423000000000002</v>
      </c>
      <c r="M114" s="360">
        <v>97.9</v>
      </c>
    </row>
    <row r="115" spans="2:13" x14ac:dyDescent="0.55000000000000004">
      <c r="B115" s="359"/>
      <c r="C115" s="367">
        <v>6</v>
      </c>
      <c r="D115" s="25">
        <v>105.5</v>
      </c>
      <c r="E115" s="25">
        <v>102.02511434627399</v>
      </c>
      <c r="F115" s="25">
        <v>102.9151620511569</v>
      </c>
      <c r="G115" s="25">
        <v>101.64195265532182</v>
      </c>
      <c r="H115" s="25">
        <v>103.11777652724543</v>
      </c>
      <c r="I115" s="195">
        <v>101.80764438674925</v>
      </c>
      <c r="J115" s="195">
        <v>102.83267279953363</v>
      </c>
      <c r="K115" s="25">
        <v>100.126</v>
      </c>
      <c r="L115" s="25">
        <v>99.54</v>
      </c>
      <c r="M115" s="360">
        <v>100.1</v>
      </c>
    </row>
    <row r="116" spans="2:13" x14ac:dyDescent="0.55000000000000004">
      <c r="B116" s="359"/>
      <c r="C116" s="367">
        <v>7</v>
      </c>
      <c r="D116" s="25">
        <v>110.6</v>
      </c>
      <c r="E116" s="25">
        <v>102.83578687689376</v>
      </c>
      <c r="F116" s="25">
        <v>102.08657893724266</v>
      </c>
      <c r="G116" s="25">
        <v>103.42368658161485</v>
      </c>
      <c r="H116" s="25">
        <v>102.97615558499902</v>
      </c>
      <c r="I116" s="195">
        <v>103.04441106834381</v>
      </c>
      <c r="J116" s="195">
        <v>102.12020253909</v>
      </c>
      <c r="K116" s="25">
        <v>99.436000000000007</v>
      </c>
      <c r="L116" s="25">
        <v>98.742000000000004</v>
      </c>
      <c r="M116" s="360">
        <v>100.8</v>
      </c>
    </row>
    <row r="117" spans="2:13" x14ac:dyDescent="0.55000000000000004">
      <c r="B117" s="359"/>
      <c r="C117" s="367">
        <v>8</v>
      </c>
      <c r="D117" s="25">
        <v>73.5</v>
      </c>
      <c r="E117" s="25">
        <v>93.314751757469253</v>
      </c>
      <c r="F117" s="25">
        <v>95.331427412814264</v>
      </c>
      <c r="G117" s="25">
        <v>94.308911199452382</v>
      </c>
      <c r="H117" s="25">
        <v>96.326745579767191</v>
      </c>
      <c r="I117" s="195">
        <v>93.639697690559316</v>
      </c>
      <c r="J117" s="195">
        <v>95.211076974027847</v>
      </c>
      <c r="K117" s="25">
        <v>97.04</v>
      </c>
      <c r="L117" s="25">
        <v>94.486999999999995</v>
      </c>
      <c r="M117" s="360">
        <v>98.2</v>
      </c>
    </row>
    <row r="118" spans="2:13" x14ac:dyDescent="0.55000000000000004">
      <c r="B118" s="359"/>
      <c r="C118" s="367">
        <v>9</v>
      </c>
      <c r="D118" s="25">
        <v>105.9</v>
      </c>
      <c r="E118" s="25">
        <v>99.627828422594817</v>
      </c>
      <c r="F118" s="25">
        <v>100.22417445851579</v>
      </c>
      <c r="G118" s="25">
        <v>100.0640263057534</v>
      </c>
      <c r="H118" s="25">
        <v>100.67366997762532</v>
      </c>
      <c r="I118" s="195">
        <v>100.00766273915967</v>
      </c>
      <c r="J118" s="195">
        <v>100.17814775643616</v>
      </c>
      <c r="K118" s="25">
        <v>97.775999999999996</v>
      </c>
      <c r="L118" s="25">
        <v>97.47</v>
      </c>
      <c r="M118" s="360">
        <v>100.8</v>
      </c>
    </row>
    <row r="119" spans="2:13" x14ac:dyDescent="0.55000000000000004">
      <c r="B119" s="359"/>
      <c r="C119" s="367">
        <v>10</v>
      </c>
      <c r="D119" s="25">
        <v>113.7</v>
      </c>
      <c r="E119" s="25">
        <v>106.44601490361248</v>
      </c>
      <c r="F119" s="25">
        <v>107.83586170086583</v>
      </c>
      <c r="G119" s="25">
        <v>107.78815090594686</v>
      </c>
      <c r="H119" s="25">
        <v>109.14553133539577</v>
      </c>
      <c r="I119" s="195">
        <v>107.30238799388039</v>
      </c>
      <c r="J119" s="195">
        <v>107.93905549110008</v>
      </c>
      <c r="K119" s="25">
        <v>105.851</v>
      </c>
      <c r="L119" s="25">
        <v>105.38</v>
      </c>
      <c r="M119" s="360">
        <v>105.2</v>
      </c>
    </row>
    <row r="120" spans="2:13" x14ac:dyDescent="0.55000000000000004">
      <c r="B120" s="359"/>
      <c r="C120" s="367">
        <v>11</v>
      </c>
      <c r="D120" s="25">
        <v>105.3</v>
      </c>
      <c r="E120" s="25">
        <v>99.827140748031496</v>
      </c>
      <c r="F120" s="25">
        <v>100.24959518990354</v>
      </c>
      <c r="G120" s="25">
        <v>101.17776156448369</v>
      </c>
      <c r="H120" s="25">
        <v>101.10176743800649</v>
      </c>
      <c r="I120" s="195">
        <v>100.72541319057005</v>
      </c>
      <c r="J120" s="195">
        <v>100.14365022621021</v>
      </c>
      <c r="K120" s="25">
        <v>100.56</v>
      </c>
      <c r="L120" s="25">
        <v>100.13</v>
      </c>
      <c r="M120" s="360">
        <v>102.3</v>
      </c>
    </row>
    <row r="121" spans="2:13" x14ac:dyDescent="0.55000000000000004">
      <c r="B121" s="359"/>
      <c r="C121" s="367">
        <v>12</v>
      </c>
      <c r="D121" s="25">
        <v>97.6</v>
      </c>
      <c r="E121" s="25">
        <v>100.05262379896524</v>
      </c>
      <c r="F121" s="25">
        <v>101.56505292382437</v>
      </c>
      <c r="G121" s="25">
        <v>101.52924813905753</v>
      </c>
      <c r="H121" s="25">
        <v>102.96051704940695</v>
      </c>
      <c r="I121" s="195">
        <v>101.06965064084901</v>
      </c>
      <c r="J121" s="195">
        <v>101.50230068472624</v>
      </c>
      <c r="K121" s="25">
        <v>99.933999999999997</v>
      </c>
      <c r="L121" s="25">
        <v>98.415000000000006</v>
      </c>
      <c r="M121" s="360">
        <v>102.5</v>
      </c>
    </row>
    <row r="122" spans="2:13" x14ac:dyDescent="0.55000000000000004">
      <c r="B122" s="359">
        <v>1999</v>
      </c>
      <c r="C122" s="367">
        <v>1</v>
      </c>
      <c r="D122" s="25">
        <v>95.3</v>
      </c>
      <c r="E122" s="25">
        <v>103.05831348297451</v>
      </c>
      <c r="F122" s="25">
        <v>100.94065213538899</v>
      </c>
      <c r="G122" s="25">
        <v>101.80135119282055</v>
      </c>
      <c r="H122" s="25">
        <v>100.01926424370187</v>
      </c>
      <c r="I122" s="195">
        <v>102.1998782336443</v>
      </c>
      <c r="J122" s="195">
        <v>101.25121907274692</v>
      </c>
      <c r="K122" s="25">
        <v>104.407</v>
      </c>
      <c r="L122" s="25">
        <v>104.102</v>
      </c>
      <c r="M122" s="360">
        <v>103.1</v>
      </c>
    </row>
    <row r="123" spans="2:13" x14ac:dyDescent="0.55000000000000004">
      <c r="B123" s="359"/>
      <c r="C123" s="367">
        <v>2</v>
      </c>
      <c r="D123" s="25">
        <v>108.1</v>
      </c>
      <c r="E123" s="25">
        <v>104.24569921023965</v>
      </c>
      <c r="F123" s="25">
        <v>101.63814692465</v>
      </c>
      <c r="G123" s="25">
        <v>103.0875177423152</v>
      </c>
      <c r="H123" s="25">
        <v>100.54963816348237</v>
      </c>
      <c r="I123" s="195">
        <v>103.30873396453524</v>
      </c>
      <c r="J123" s="195">
        <v>101.53577913845201</v>
      </c>
      <c r="K123" s="25">
        <v>103.813</v>
      </c>
      <c r="L123" s="25">
        <v>104.008</v>
      </c>
      <c r="M123" s="360">
        <v>100.7</v>
      </c>
    </row>
    <row r="124" spans="2:13" x14ac:dyDescent="0.55000000000000004">
      <c r="B124" s="359"/>
      <c r="C124" s="367">
        <v>3</v>
      </c>
      <c r="D124" s="25">
        <v>121.4</v>
      </c>
      <c r="E124" s="25">
        <v>105.9016345182667</v>
      </c>
      <c r="F124" s="25">
        <v>102.80279106010698</v>
      </c>
      <c r="G124" s="25">
        <v>105.13156976220226</v>
      </c>
      <c r="H124" s="25">
        <v>101.57554505506572</v>
      </c>
      <c r="I124" s="195">
        <v>105.12702747264866</v>
      </c>
      <c r="J124" s="195">
        <v>102.81708973893997</v>
      </c>
      <c r="K124" s="25">
        <v>105.872</v>
      </c>
      <c r="L124" s="25">
        <v>106.09699999999999</v>
      </c>
      <c r="M124" s="360">
        <v>102.1</v>
      </c>
    </row>
    <row r="125" spans="2:13" x14ac:dyDescent="0.55000000000000004">
      <c r="B125" s="359"/>
      <c r="C125" s="367">
        <v>4</v>
      </c>
      <c r="D125" s="25">
        <v>86.9</v>
      </c>
      <c r="E125" s="25">
        <v>91.714180227706251</v>
      </c>
      <c r="F125" s="25">
        <v>92.498339343751411</v>
      </c>
      <c r="G125" s="25">
        <v>90.75644541982706</v>
      </c>
      <c r="H125" s="25">
        <v>91.608013843644386</v>
      </c>
      <c r="I125" s="195">
        <v>91.068182616113162</v>
      </c>
      <c r="J125" s="195">
        <v>92.551843723296358</v>
      </c>
      <c r="K125" s="25">
        <v>93.292000000000002</v>
      </c>
      <c r="L125" s="25">
        <v>91.613</v>
      </c>
      <c r="M125" s="360">
        <v>93.2</v>
      </c>
    </row>
    <row r="126" spans="2:13" x14ac:dyDescent="0.55000000000000004">
      <c r="B126" s="359"/>
      <c r="C126" s="367">
        <v>5</v>
      </c>
      <c r="D126" s="25">
        <v>85.9</v>
      </c>
      <c r="E126" s="25">
        <v>96.536971182836666</v>
      </c>
      <c r="F126" s="25">
        <v>97.516486229819591</v>
      </c>
      <c r="G126" s="25">
        <v>95.874693225592154</v>
      </c>
      <c r="H126" s="25">
        <v>96.679748907974414</v>
      </c>
      <c r="I126" s="195">
        <v>96.338012374552065</v>
      </c>
      <c r="J126" s="195">
        <v>97.628675209460056</v>
      </c>
      <c r="K126" s="25">
        <v>100.84699999999999</v>
      </c>
      <c r="L126" s="25">
        <v>99.554000000000002</v>
      </c>
      <c r="M126" s="360">
        <v>101.8</v>
      </c>
    </row>
    <row r="127" spans="2:13" x14ac:dyDescent="0.55000000000000004">
      <c r="B127" s="359"/>
      <c r="C127" s="367">
        <v>6</v>
      </c>
      <c r="D127" s="25">
        <v>105</v>
      </c>
      <c r="E127" s="25">
        <v>101.72997209225971</v>
      </c>
      <c r="F127" s="25">
        <v>101.34189172823061</v>
      </c>
      <c r="G127" s="25">
        <v>101.25019261151044</v>
      </c>
      <c r="H127" s="25">
        <v>100.95880590498881</v>
      </c>
      <c r="I127" s="195">
        <v>101.52751094537231</v>
      </c>
      <c r="J127" s="195">
        <v>101.30291365553705</v>
      </c>
      <c r="K127" s="25">
        <v>99.634</v>
      </c>
      <c r="L127" s="25">
        <v>99.111999999999995</v>
      </c>
      <c r="M127" s="360">
        <v>98.9</v>
      </c>
    </row>
    <row r="128" spans="2:13" x14ac:dyDescent="0.55000000000000004">
      <c r="B128" s="359"/>
      <c r="C128" s="367">
        <v>7</v>
      </c>
      <c r="D128" s="25">
        <v>107.1</v>
      </c>
      <c r="E128" s="25">
        <v>99.989225262991411</v>
      </c>
      <c r="F128" s="25">
        <v>99.744723618090461</v>
      </c>
      <c r="G128" s="25">
        <v>100.51998679811291</v>
      </c>
      <c r="H128" s="25">
        <v>100.30214292013973</v>
      </c>
      <c r="I128" s="195">
        <v>100.18711774701032</v>
      </c>
      <c r="J128" s="195">
        <v>99.678311275469142</v>
      </c>
      <c r="K128" s="25">
        <v>98.766999999999996</v>
      </c>
      <c r="L128" s="25">
        <v>98.543000000000006</v>
      </c>
      <c r="M128" s="360">
        <v>100.3</v>
      </c>
    </row>
    <row r="129" spans="2:13" x14ac:dyDescent="0.55000000000000004">
      <c r="B129" s="359"/>
      <c r="C129" s="367">
        <v>8</v>
      </c>
      <c r="D129" s="25">
        <v>81.3</v>
      </c>
      <c r="E129" s="25">
        <v>103.21946057868129</v>
      </c>
      <c r="F129" s="25">
        <v>106.2316445318905</v>
      </c>
      <c r="G129" s="25">
        <v>104.17046487384063</v>
      </c>
      <c r="H129" s="25">
        <v>106.86720069009858</v>
      </c>
      <c r="I129" s="195">
        <v>103.54020722433299</v>
      </c>
      <c r="J129" s="195">
        <v>105.986641004432</v>
      </c>
      <c r="K129" s="25">
        <v>102.64</v>
      </c>
      <c r="L129" s="25">
        <v>101.402</v>
      </c>
      <c r="M129" s="360">
        <v>104.1</v>
      </c>
    </row>
    <row r="130" spans="2:13" x14ac:dyDescent="0.55000000000000004">
      <c r="B130" s="359"/>
      <c r="C130" s="367">
        <v>9</v>
      </c>
      <c r="D130" s="25">
        <v>116.4</v>
      </c>
      <c r="E130" s="25">
        <v>109.20730466576583</v>
      </c>
      <c r="F130" s="25">
        <v>108.50747455842793</v>
      </c>
      <c r="G130" s="25">
        <v>109.58865940605421</v>
      </c>
      <c r="H130" s="25">
        <v>109.03337905586797</v>
      </c>
      <c r="I130" s="195">
        <v>109.66843957655298</v>
      </c>
      <c r="J130" s="195">
        <v>108.49114031310796</v>
      </c>
      <c r="K130" s="25">
        <v>107.52200000000001</v>
      </c>
      <c r="L130" s="25">
        <v>106.486</v>
      </c>
      <c r="M130" s="360">
        <v>110.9</v>
      </c>
    </row>
    <row r="131" spans="2:13" x14ac:dyDescent="0.55000000000000004">
      <c r="B131" s="359"/>
      <c r="C131" s="367">
        <v>10</v>
      </c>
      <c r="D131" s="25">
        <v>107.2</v>
      </c>
      <c r="E131" s="25">
        <v>100.76000424696075</v>
      </c>
      <c r="F131" s="25">
        <v>102.57084083723538</v>
      </c>
      <c r="G131" s="25">
        <v>101.95903014999629</v>
      </c>
      <c r="H131" s="25">
        <v>104.05973555814944</v>
      </c>
      <c r="I131" s="195">
        <v>101.56285543107626</v>
      </c>
      <c r="J131" s="195">
        <v>102.59845759120442</v>
      </c>
      <c r="K131" s="25">
        <v>102.631</v>
      </c>
      <c r="L131" s="25">
        <v>102.801</v>
      </c>
      <c r="M131" s="360">
        <v>104.5</v>
      </c>
    </row>
    <row r="132" spans="2:13" x14ac:dyDescent="0.55000000000000004">
      <c r="B132" s="359"/>
      <c r="C132" s="367">
        <v>11</v>
      </c>
      <c r="D132" s="25">
        <v>112.6</v>
      </c>
      <c r="E132" s="25">
        <v>106.06364083738997</v>
      </c>
      <c r="F132" s="25">
        <v>107.45382988065302</v>
      </c>
      <c r="G132" s="25">
        <v>107.0848262513671</v>
      </c>
      <c r="H132" s="25">
        <v>108.41652237183752</v>
      </c>
      <c r="I132" s="195">
        <v>106.93924594000059</v>
      </c>
      <c r="J132" s="195">
        <v>107.38379336076069</v>
      </c>
      <c r="K132" s="25">
        <v>105.238</v>
      </c>
      <c r="L132" s="25">
        <v>104.31399999999999</v>
      </c>
      <c r="M132" s="360">
        <v>106.7</v>
      </c>
    </row>
    <row r="133" spans="2:13" x14ac:dyDescent="0.55000000000000004">
      <c r="B133" s="359"/>
      <c r="C133" s="367">
        <v>12</v>
      </c>
      <c r="D133" s="25">
        <v>97.6</v>
      </c>
      <c r="E133" s="25">
        <v>100.37725305683833</v>
      </c>
      <c r="F133" s="25">
        <v>102.72146504666313</v>
      </c>
      <c r="G133" s="25">
        <v>101.77039682223858</v>
      </c>
      <c r="H133" s="25">
        <v>104.39296748522808</v>
      </c>
      <c r="I133" s="195">
        <v>101.43041381970886</v>
      </c>
      <c r="J133" s="195">
        <v>102.71104650812379</v>
      </c>
      <c r="K133" s="25">
        <v>98.391000000000005</v>
      </c>
      <c r="L133" s="25">
        <v>97.22</v>
      </c>
      <c r="M133" s="360">
        <v>102.9</v>
      </c>
    </row>
    <row r="134" spans="2:13" x14ac:dyDescent="0.55000000000000004">
      <c r="B134" s="359">
        <v>2000</v>
      </c>
      <c r="C134" s="367">
        <v>1</v>
      </c>
      <c r="D134" s="25">
        <v>94.5</v>
      </c>
      <c r="E134" s="25">
        <v>102.20613897362283</v>
      </c>
      <c r="F134" s="25">
        <v>101.66526337060486</v>
      </c>
      <c r="G134" s="25">
        <v>101.03331958500657</v>
      </c>
      <c r="H134" s="25">
        <v>102.12450103251511</v>
      </c>
      <c r="I134" s="195">
        <v>101.47023116088204</v>
      </c>
      <c r="J134" s="195">
        <v>101.69824283015028</v>
      </c>
      <c r="K134" s="25">
        <v>104.553</v>
      </c>
      <c r="L134" s="25">
        <v>104.164</v>
      </c>
      <c r="M134" s="360">
        <v>101.1</v>
      </c>
    </row>
    <row r="135" spans="2:13" x14ac:dyDescent="0.55000000000000004">
      <c r="B135" s="359"/>
      <c r="C135" s="367">
        <v>2</v>
      </c>
      <c r="D135" s="25">
        <v>116.4</v>
      </c>
      <c r="E135" s="25">
        <v>111.58586878727633</v>
      </c>
      <c r="F135" s="25">
        <v>108.3140293637847</v>
      </c>
      <c r="G135" s="25">
        <v>110.4042348701211</v>
      </c>
      <c r="H135" s="25">
        <v>107.98656499400082</v>
      </c>
      <c r="I135" s="195">
        <v>110.88585166594946</v>
      </c>
      <c r="J135" s="195">
        <v>108.20546118968491</v>
      </c>
      <c r="K135" s="25">
        <v>111.569</v>
      </c>
      <c r="L135" s="25">
        <v>111.242</v>
      </c>
      <c r="M135" s="360">
        <v>104.1</v>
      </c>
    </row>
    <row r="136" spans="2:13" x14ac:dyDescent="0.55000000000000004">
      <c r="B136" s="359"/>
      <c r="C136" s="367">
        <v>3</v>
      </c>
      <c r="D136" s="25">
        <v>128.4</v>
      </c>
      <c r="E136" s="25">
        <v>111.21219284379937</v>
      </c>
      <c r="F136" s="25">
        <v>107.70808823529411</v>
      </c>
      <c r="G136" s="25">
        <v>110.38383231681929</v>
      </c>
      <c r="H136" s="25">
        <v>107.27127462551465</v>
      </c>
      <c r="I136" s="195">
        <v>110.62935935535087</v>
      </c>
      <c r="J136" s="195">
        <v>107.69051494555116</v>
      </c>
      <c r="K136" s="25">
        <v>111.614</v>
      </c>
      <c r="L136" s="25">
        <v>110.631</v>
      </c>
      <c r="M136" s="360">
        <v>107.9</v>
      </c>
    </row>
    <row r="137" spans="2:13" x14ac:dyDescent="0.55000000000000004">
      <c r="B137" s="359"/>
      <c r="C137" s="367">
        <v>4</v>
      </c>
      <c r="D137" s="25">
        <v>99.9</v>
      </c>
      <c r="E137" s="25">
        <v>105.99244631226894</v>
      </c>
      <c r="F137" s="25">
        <v>106.8700267916946</v>
      </c>
      <c r="G137" s="25">
        <v>105.09696982749021</v>
      </c>
      <c r="H137" s="25">
        <v>106.1714103668529</v>
      </c>
      <c r="I137" s="195">
        <v>105.56027818920116</v>
      </c>
      <c r="J137" s="195">
        <v>106.76651232894645</v>
      </c>
      <c r="K137" s="25">
        <v>113.113</v>
      </c>
      <c r="L137" s="25">
        <v>113.187</v>
      </c>
      <c r="M137" s="360">
        <v>110.1</v>
      </c>
    </row>
    <row r="138" spans="2:13" x14ac:dyDescent="0.55000000000000004">
      <c r="B138" s="359"/>
      <c r="C138" s="367">
        <v>5</v>
      </c>
      <c r="D138" s="25">
        <v>94.7</v>
      </c>
      <c r="E138" s="25">
        <v>106.25471038098783</v>
      </c>
      <c r="F138" s="25">
        <v>107.56057696866262</v>
      </c>
      <c r="G138" s="25">
        <v>105.48224824732787</v>
      </c>
      <c r="H138" s="25">
        <v>106.86287523760372</v>
      </c>
      <c r="I138" s="195">
        <v>106.14606058372304</v>
      </c>
      <c r="J138" s="195">
        <v>107.64894862372057</v>
      </c>
      <c r="K138" s="25">
        <v>104.852</v>
      </c>
      <c r="L138" s="25">
        <v>104.158</v>
      </c>
      <c r="M138" s="360">
        <v>107.1</v>
      </c>
    </row>
    <row r="139" spans="2:13" x14ac:dyDescent="0.55000000000000004">
      <c r="B139" s="359"/>
      <c r="C139" s="367">
        <v>6</v>
      </c>
      <c r="D139" s="25">
        <v>116.6</v>
      </c>
      <c r="E139" s="25">
        <v>112.51126897729395</v>
      </c>
      <c r="F139" s="25">
        <v>111.70203534868841</v>
      </c>
      <c r="G139" s="25">
        <v>112.02688078153199</v>
      </c>
      <c r="H139" s="25">
        <v>111.3022205185023</v>
      </c>
      <c r="I139" s="195">
        <v>112.45312735350733</v>
      </c>
      <c r="J139" s="195">
        <v>111.78167643478376</v>
      </c>
      <c r="K139" s="25">
        <v>109.28100000000001</v>
      </c>
      <c r="L139" s="25">
        <v>107.973</v>
      </c>
      <c r="M139" s="360">
        <v>109.9</v>
      </c>
    </row>
    <row r="140" spans="2:13" x14ac:dyDescent="0.55000000000000004">
      <c r="B140" s="359"/>
      <c r="C140" s="367">
        <v>7</v>
      </c>
      <c r="D140" s="25">
        <v>112.6</v>
      </c>
      <c r="E140" s="25">
        <v>105.02000902643456</v>
      </c>
      <c r="F140" s="25">
        <v>105.46620142309797</v>
      </c>
      <c r="G140" s="25">
        <v>105.50501016166851</v>
      </c>
      <c r="H140" s="25">
        <v>106.38820920892125</v>
      </c>
      <c r="I140" s="195">
        <v>105.20840784697482</v>
      </c>
      <c r="J140" s="195">
        <v>105.5473378778243</v>
      </c>
      <c r="K140" s="25">
        <v>108.28700000000001</v>
      </c>
      <c r="L140" s="25">
        <v>108.23399999999999</v>
      </c>
      <c r="M140" s="360">
        <v>108.1</v>
      </c>
    </row>
    <row r="141" spans="2:13" x14ac:dyDescent="0.55000000000000004">
      <c r="B141" s="359"/>
      <c r="C141" s="367">
        <v>8</v>
      </c>
      <c r="D141" s="25">
        <v>88</v>
      </c>
      <c r="E141" s="25">
        <v>110.88456848193442</v>
      </c>
      <c r="F141" s="25">
        <v>113.78778065630397</v>
      </c>
      <c r="G141" s="25">
        <v>111.67414071377537</v>
      </c>
      <c r="H141" s="25">
        <v>114.42397510619099</v>
      </c>
      <c r="I141" s="195">
        <v>111.15325536335079</v>
      </c>
      <c r="J141" s="195">
        <v>113.79950102314518</v>
      </c>
      <c r="K141" s="25">
        <v>106.295</v>
      </c>
      <c r="L141" s="25">
        <v>105.983</v>
      </c>
      <c r="M141" s="360">
        <v>107.4</v>
      </c>
    </row>
    <row r="142" spans="2:13" x14ac:dyDescent="0.55000000000000004">
      <c r="B142" s="359"/>
      <c r="C142" s="367">
        <v>9</v>
      </c>
      <c r="D142" s="25">
        <v>105.4</v>
      </c>
      <c r="E142" s="25">
        <v>99.849761624099514</v>
      </c>
      <c r="F142" s="25">
        <v>99.51605974619693</v>
      </c>
      <c r="G142" s="25">
        <v>100.29078214556391</v>
      </c>
      <c r="H142" s="25">
        <v>99.34148277628762</v>
      </c>
      <c r="I142" s="195">
        <v>100.19825636477901</v>
      </c>
      <c r="J142" s="195">
        <v>99.48798000407227</v>
      </c>
      <c r="K142" s="25">
        <v>98.296000000000006</v>
      </c>
      <c r="L142" s="25">
        <v>98.772999999999996</v>
      </c>
      <c r="M142" s="360">
        <v>101.2</v>
      </c>
    </row>
    <row r="143" spans="2:13" x14ac:dyDescent="0.55000000000000004">
      <c r="B143" s="359"/>
      <c r="C143" s="367">
        <v>10</v>
      </c>
      <c r="D143" s="25">
        <v>109.5</v>
      </c>
      <c r="E143" s="25">
        <v>103.25511381414265</v>
      </c>
      <c r="F143" s="25">
        <v>104.62416247906197</v>
      </c>
      <c r="G143" s="25">
        <v>104.376084465267</v>
      </c>
      <c r="H143" s="25">
        <v>105.00303300281821</v>
      </c>
      <c r="I143" s="195">
        <v>103.82021447962255</v>
      </c>
      <c r="J143" s="195">
        <v>104.65228403709349</v>
      </c>
      <c r="K143" s="25">
        <v>103.57299999999999</v>
      </c>
      <c r="L143" s="25">
        <v>103.247</v>
      </c>
      <c r="M143" s="360">
        <v>104.2</v>
      </c>
    </row>
    <row r="144" spans="2:13" x14ac:dyDescent="0.55000000000000004">
      <c r="B144" s="359"/>
      <c r="C144" s="367">
        <v>11</v>
      </c>
      <c r="D144" s="25">
        <v>110.9</v>
      </c>
      <c r="E144" s="25">
        <v>104.90350426344423</v>
      </c>
      <c r="F144" s="25">
        <v>105.91113569321537</v>
      </c>
      <c r="G144" s="25">
        <v>105.89326034051885</v>
      </c>
      <c r="H144" s="25">
        <v>105.78449804118857</v>
      </c>
      <c r="I144" s="195">
        <v>105.4496161981555</v>
      </c>
      <c r="J144" s="195">
        <v>105.84949166643401</v>
      </c>
      <c r="K144" s="25">
        <v>103.251</v>
      </c>
      <c r="L144" s="25">
        <v>102.33</v>
      </c>
      <c r="M144" s="360">
        <v>105.3</v>
      </c>
    </row>
    <row r="145" spans="2:13" x14ac:dyDescent="0.55000000000000004">
      <c r="B145" s="359"/>
      <c r="C145" s="367">
        <v>12</v>
      </c>
      <c r="D145" s="25">
        <v>102.5</v>
      </c>
      <c r="E145" s="25">
        <v>105.82639245746259</v>
      </c>
      <c r="F145" s="25">
        <v>107.80296545063437</v>
      </c>
      <c r="G145" s="25">
        <v>107.28274445316977</v>
      </c>
      <c r="H145" s="25">
        <v>108.41504856414245</v>
      </c>
      <c r="I145" s="195">
        <v>106.47756858016358</v>
      </c>
      <c r="J145" s="195">
        <v>107.81864985857665</v>
      </c>
      <c r="K145" s="25">
        <v>109.026</v>
      </c>
      <c r="L145" s="25">
        <v>108.43300000000001</v>
      </c>
      <c r="M145" s="360">
        <v>112.2</v>
      </c>
    </row>
    <row r="146" spans="2:13" x14ac:dyDescent="0.55000000000000004">
      <c r="B146" s="359">
        <v>2001</v>
      </c>
      <c r="C146" s="367">
        <v>1</v>
      </c>
      <c r="D146" s="25">
        <v>94.5</v>
      </c>
      <c r="E146" s="25">
        <v>102.04879590207557</v>
      </c>
      <c r="F146" s="25">
        <v>102.39094344715885</v>
      </c>
      <c r="G146" s="25">
        <v>101.13864632666427</v>
      </c>
      <c r="H146" s="25">
        <v>103.05617688037437</v>
      </c>
      <c r="I146" s="195">
        <v>101.73230924696961</v>
      </c>
      <c r="J146" s="195">
        <v>101.8860229151082</v>
      </c>
      <c r="K146" s="25">
        <v>99.5</v>
      </c>
      <c r="L146" s="25">
        <v>98.652000000000001</v>
      </c>
      <c r="M146" s="360">
        <v>98.3</v>
      </c>
    </row>
    <row r="147" spans="2:13" x14ac:dyDescent="0.55000000000000004">
      <c r="B147" s="359"/>
      <c r="C147" s="367">
        <v>2</v>
      </c>
      <c r="D147" s="25">
        <v>114.5</v>
      </c>
      <c r="E147" s="25">
        <v>108.27946183522346</v>
      </c>
      <c r="F147" s="25">
        <v>106.81787720317644</v>
      </c>
      <c r="G147" s="25">
        <v>107.04982548562347</v>
      </c>
      <c r="H147" s="25">
        <v>106.56042788419533</v>
      </c>
      <c r="I147" s="195">
        <v>107.87193311356269</v>
      </c>
      <c r="J147" s="195">
        <v>106.26412194248908</v>
      </c>
      <c r="K147" s="25">
        <v>109.48399999999999</v>
      </c>
      <c r="L147" s="25">
        <v>109.646</v>
      </c>
      <c r="M147" s="360">
        <v>106.7</v>
      </c>
    </row>
    <row r="148" spans="2:13" x14ac:dyDescent="0.55000000000000004">
      <c r="B148" s="359"/>
      <c r="C148" s="367">
        <v>3</v>
      </c>
      <c r="D148" s="25">
        <v>121.2</v>
      </c>
      <c r="E148" s="25">
        <v>104.64960992907804</v>
      </c>
      <c r="F148" s="25">
        <v>102.62136905389727</v>
      </c>
      <c r="G148" s="25">
        <v>103.81660983140468</v>
      </c>
      <c r="H148" s="25">
        <v>102.44110266099557</v>
      </c>
      <c r="I148" s="195">
        <v>104.35123011436596</v>
      </c>
      <c r="J148" s="195">
        <v>102.20674860809984</v>
      </c>
      <c r="K148" s="25">
        <v>107.22199999999999</v>
      </c>
      <c r="L148" s="25">
        <v>107.559</v>
      </c>
      <c r="M148" s="360">
        <v>104.2</v>
      </c>
    </row>
    <row r="149" spans="2:13" x14ac:dyDescent="0.55000000000000004">
      <c r="B149" s="359"/>
      <c r="C149" s="367">
        <v>4</v>
      </c>
      <c r="D149" s="25">
        <v>96.2</v>
      </c>
      <c r="E149" s="25">
        <v>102.61937410555213</v>
      </c>
      <c r="F149" s="25">
        <v>103.57584942775392</v>
      </c>
      <c r="G149" s="25">
        <v>101.96506059521499</v>
      </c>
      <c r="H149" s="25">
        <v>103.05390340099019</v>
      </c>
      <c r="I149" s="195">
        <v>102.44416510221468</v>
      </c>
      <c r="J149" s="195">
        <v>103.1834244696667</v>
      </c>
      <c r="K149" s="25">
        <v>106.578</v>
      </c>
      <c r="L149" s="25">
        <v>105.892</v>
      </c>
      <c r="M149" s="360">
        <v>104.8</v>
      </c>
    </row>
    <row r="150" spans="2:13" x14ac:dyDescent="0.55000000000000004">
      <c r="B150" s="359"/>
      <c r="C150" s="367">
        <v>5</v>
      </c>
      <c r="D150" s="25">
        <v>93.7</v>
      </c>
      <c r="E150" s="25">
        <v>105.18750192100816</v>
      </c>
      <c r="F150" s="25">
        <v>106.48249811249526</v>
      </c>
      <c r="G150" s="25">
        <v>104.53193390389322</v>
      </c>
      <c r="H150" s="25">
        <v>105.77545430345545</v>
      </c>
      <c r="I150" s="195">
        <v>105.2172552405803</v>
      </c>
      <c r="J150" s="195">
        <v>106.37432441974768</v>
      </c>
      <c r="K150" s="25">
        <v>104.17400000000001</v>
      </c>
      <c r="L150" s="25">
        <v>102.749</v>
      </c>
      <c r="M150" s="360">
        <v>104.4</v>
      </c>
    </row>
    <row r="151" spans="2:13" x14ac:dyDescent="0.55000000000000004">
      <c r="B151" s="359"/>
      <c r="C151" s="367">
        <v>6</v>
      </c>
      <c r="D151" s="25">
        <v>110.5</v>
      </c>
      <c r="E151" s="25">
        <v>106.87094521237161</v>
      </c>
      <c r="F151" s="25">
        <v>105.45139879537166</v>
      </c>
      <c r="G151" s="25">
        <v>106.59648105513196</v>
      </c>
      <c r="H151" s="25">
        <v>104.91618111346438</v>
      </c>
      <c r="I151" s="195">
        <v>106.84944782491439</v>
      </c>
      <c r="J151" s="195">
        <v>105.37148603995226</v>
      </c>
      <c r="K151" s="25">
        <v>105.82</v>
      </c>
      <c r="L151" s="25">
        <v>105.732</v>
      </c>
      <c r="M151" s="360">
        <v>106.7</v>
      </c>
    </row>
    <row r="152" spans="2:13" x14ac:dyDescent="0.55000000000000004">
      <c r="B152" s="359"/>
      <c r="C152" s="367">
        <v>7</v>
      </c>
      <c r="D152" s="25">
        <v>115.5</v>
      </c>
      <c r="E152" s="25">
        <v>107.16899436018599</v>
      </c>
      <c r="F152" s="25">
        <v>107.73826400185915</v>
      </c>
      <c r="G152" s="25">
        <v>107.69952340808497</v>
      </c>
      <c r="H152" s="25">
        <v>108.5358264728647</v>
      </c>
      <c r="I152" s="195">
        <v>107.25919390546426</v>
      </c>
      <c r="J152" s="195">
        <v>107.78360024803723</v>
      </c>
      <c r="K152" s="25">
        <v>109.126</v>
      </c>
      <c r="L152" s="25">
        <v>108.27800000000001</v>
      </c>
      <c r="M152" s="360">
        <v>108.3</v>
      </c>
    </row>
    <row r="153" spans="2:13" x14ac:dyDescent="0.55000000000000004">
      <c r="B153" s="359"/>
      <c r="C153" s="367">
        <v>8</v>
      </c>
      <c r="D153" s="25">
        <v>92.6</v>
      </c>
      <c r="E153" s="25">
        <v>116.40334710032698</v>
      </c>
      <c r="F153" s="25">
        <v>117.84431409849923</v>
      </c>
      <c r="G153" s="25">
        <v>117.14804827754391</v>
      </c>
      <c r="H153" s="25">
        <v>118.58922615756653</v>
      </c>
      <c r="I153" s="195">
        <v>116.63594073285488</v>
      </c>
      <c r="J153" s="195">
        <v>118.09321278039057</v>
      </c>
      <c r="K153" s="25">
        <v>109.24299999999999</v>
      </c>
      <c r="L153" s="25">
        <v>109.761</v>
      </c>
      <c r="M153" s="360">
        <v>111.5</v>
      </c>
    </row>
    <row r="154" spans="2:13" x14ac:dyDescent="0.55000000000000004">
      <c r="B154" s="359"/>
      <c r="C154" s="367">
        <v>9</v>
      </c>
      <c r="D154" s="25">
        <v>108</v>
      </c>
      <c r="E154" s="25">
        <v>102.74712823317967</v>
      </c>
      <c r="F154" s="25">
        <v>102.69936034115139</v>
      </c>
      <c r="G154" s="25">
        <v>103.0717032940006</v>
      </c>
      <c r="H154" s="25">
        <v>102.50847862011831</v>
      </c>
      <c r="I154" s="195">
        <v>102.87676760609826</v>
      </c>
      <c r="J154" s="195">
        <v>102.90979863545513</v>
      </c>
      <c r="K154" s="25">
        <v>104.884</v>
      </c>
      <c r="L154" s="25">
        <v>105.242</v>
      </c>
      <c r="M154" s="360">
        <v>106.3</v>
      </c>
    </row>
    <row r="155" spans="2:13" x14ac:dyDescent="0.55000000000000004">
      <c r="B155" s="359"/>
      <c r="C155" s="367">
        <v>10</v>
      </c>
      <c r="D155" s="25">
        <v>114.5</v>
      </c>
      <c r="E155" s="25">
        <v>107.84386443344162</v>
      </c>
      <c r="F155" s="25">
        <v>108.13739215686272</v>
      </c>
      <c r="G155" s="25">
        <v>108.7614533341593</v>
      </c>
      <c r="H155" s="25">
        <v>108.03129394444879</v>
      </c>
      <c r="I155" s="195">
        <v>108.16290260185775</v>
      </c>
      <c r="J155" s="195">
        <v>108.59767854889246</v>
      </c>
      <c r="K155" s="25">
        <v>105.566</v>
      </c>
      <c r="L155" s="25">
        <v>105.15900000000001</v>
      </c>
      <c r="M155" s="360">
        <v>106.7</v>
      </c>
    </row>
    <row r="156" spans="2:13" x14ac:dyDescent="0.55000000000000004">
      <c r="B156" s="359"/>
      <c r="C156" s="367">
        <v>11</v>
      </c>
      <c r="D156" s="25">
        <v>108.8</v>
      </c>
      <c r="E156" s="25">
        <v>103.38703298990531</v>
      </c>
      <c r="F156" s="25">
        <v>103.97739682539682</v>
      </c>
      <c r="G156" s="25">
        <v>104.21933679714652</v>
      </c>
      <c r="H156" s="25">
        <v>103.76699639975111</v>
      </c>
      <c r="I156" s="195">
        <v>103.61826607291104</v>
      </c>
      <c r="J156" s="195">
        <v>104.51768296655356</v>
      </c>
      <c r="K156" s="25">
        <v>100.05200000000001</v>
      </c>
      <c r="L156" s="25">
        <v>99.304000000000002</v>
      </c>
      <c r="M156" s="360">
        <v>101.2</v>
      </c>
    </row>
    <row r="157" spans="2:13" x14ac:dyDescent="0.55000000000000004">
      <c r="B157" s="359"/>
      <c r="C157" s="367">
        <v>12</v>
      </c>
      <c r="D157" s="25">
        <v>94.5</v>
      </c>
      <c r="E157" s="25">
        <v>98.670508147512862</v>
      </c>
      <c r="F157" s="25">
        <v>99.17825859589486</v>
      </c>
      <c r="G157" s="25">
        <v>100.028197413754</v>
      </c>
      <c r="H157" s="25">
        <v>99.906806319043909</v>
      </c>
      <c r="I157" s="195">
        <v>98.923508399077321</v>
      </c>
      <c r="J157" s="195">
        <v>99.808671803105668</v>
      </c>
      <c r="K157" s="25">
        <v>102.06</v>
      </c>
      <c r="L157" s="25">
        <v>101.01300000000001</v>
      </c>
      <c r="M157" s="360">
        <v>105.7</v>
      </c>
    </row>
    <row r="158" spans="2:13" x14ac:dyDescent="0.55000000000000004">
      <c r="B158" s="359">
        <v>2002</v>
      </c>
      <c r="C158" s="367">
        <v>1</v>
      </c>
      <c r="D158" s="25">
        <v>101.8</v>
      </c>
      <c r="E158" s="25">
        <v>109.19924872355946</v>
      </c>
      <c r="F158" s="25">
        <v>110.4427185322396</v>
      </c>
      <c r="G158" s="25">
        <v>108.05765876491347</v>
      </c>
      <c r="H158" s="25">
        <v>111.68771590870898</v>
      </c>
      <c r="I158" s="195">
        <v>108.8956747078045</v>
      </c>
      <c r="J158" s="195">
        <v>109.31995153643396</v>
      </c>
      <c r="K158" s="25">
        <v>106.708</v>
      </c>
      <c r="L158" s="25">
        <v>105.623</v>
      </c>
      <c r="M158" s="360">
        <v>106.4</v>
      </c>
    </row>
    <row r="159" spans="2:13" x14ac:dyDescent="0.55000000000000004">
      <c r="B159" s="359"/>
      <c r="C159" s="367">
        <v>2</v>
      </c>
      <c r="D159" s="25">
        <v>116</v>
      </c>
      <c r="E159" s="25">
        <v>109.33079545745854</v>
      </c>
      <c r="F159" s="25">
        <v>108.35740867319817</v>
      </c>
      <c r="G159" s="25">
        <v>108.02917504625276</v>
      </c>
      <c r="H159" s="25">
        <v>108.55162421772184</v>
      </c>
      <c r="I159" s="195">
        <v>108.89139284861579</v>
      </c>
      <c r="J159" s="195">
        <v>107.30365524750567</v>
      </c>
      <c r="K159" s="25">
        <v>110.94799999999999</v>
      </c>
      <c r="L159" s="25">
        <v>111.029</v>
      </c>
      <c r="M159" s="360">
        <v>108.3</v>
      </c>
    </row>
    <row r="160" spans="2:13" x14ac:dyDescent="0.55000000000000004">
      <c r="B160" s="359"/>
      <c r="C160" s="367">
        <v>3</v>
      </c>
      <c r="D160" s="25">
        <v>123.1</v>
      </c>
      <c r="E160" s="25">
        <v>106.20498357385897</v>
      </c>
      <c r="F160" s="25">
        <v>105.60566715491386</v>
      </c>
      <c r="G160" s="25">
        <v>105.33001560813511</v>
      </c>
      <c r="H160" s="25">
        <v>106.35151998202208</v>
      </c>
      <c r="I160" s="195">
        <v>105.84743875303802</v>
      </c>
      <c r="J160" s="195">
        <v>104.84211092817488</v>
      </c>
      <c r="K160" s="25">
        <v>112.321</v>
      </c>
      <c r="L160" s="25">
        <v>113.005</v>
      </c>
      <c r="M160" s="360">
        <v>108.7</v>
      </c>
    </row>
    <row r="161" spans="2:13" x14ac:dyDescent="0.55000000000000004">
      <c r="B161" s="359"/>
      <c r="C161" s="367">
        <v>4</v>
      </c>
      <c r="D161" s="25">
        <v>102.5</v>
      </c>
      <c r="E161" s="25">
        <v>109.9405048427563</v>
      </c>
      <c r="F161" s="25">
        <v>110.63127989118513</v>
      </c>
      <c r="G161" s="25">
        <v>109.34004836157285</v>
      </c>
      <c r="H161" s="25">
        <v>110.88617091141226</v>
      </c>
      <c r="I161" s="195">
        <v>109.6963644881112</v>
      </c>
      <c r="J161" s="195">
        <v>110.05362230705246</v>
      </c>
      <c r="K161" s="25">
        <v>110.53</v>
      </c>
      <c r="L161" s="25">
        <v>110.08</v>
      </c>
      <c r="M161" s="360">
        <v>108.7</v>
      </c>
    </row>
    <row r="162" spans="2:13" x14ac:dyDescent="0.55000000000000004">
      <c r="B162" s="359"/>
      <c r="C162" s="367">
        <v>5</v>
      </c>
      <c r="D162" s="25">
        <v>104.9</v>
      </c>
      <c r="E162" s="25">
        <v>117.87944327281619</v>
      </c>
      <c r="F162" s="25">
        <v>117.29783626528479</v>
      </c>
      <c r="G162" s="25">
        <v>117.39057334397008</v>
      </c>
      <c r="H162" s="25">
        <v>117.02084189174174</v>
      </c>
      <c r="I162" s="195">
        <v>117.8767458476899</v>
      </c>
      <c r="J162" s="195">
        <v>117.17543837846758</v>
      </c>
      <c r="K162" s="25">
        <v>113.788</v>
      </c>
      <c r="L162" s="25">
        <v>113.578</v>
      </c>
      <c r="M162" s="360">
        <v>116.8</v>
      </c>
    </row>
    <row r="163" spans="2:13" x14ac:dyDescent="0.55000000000000004">
      <c r="B163" s="359"/>
      <c r="C163" s="367">
        <v>6</v>
      </c>
      <c r="D163" s="25">
        <v>108.7</v>
      </c>
      <c r="E163" s="25">
        <v>105.68534642337697</v>
      </c>
      <c r="F163" s="25">
        <v>105.21824656671784</v>
      </c>
      <c r="G163" s="25">
        <v>105.58765401775605</v>
      </c>
      <c r="H163" s="25">
        <v>104.53995563413349</v>
      </c>
      <c r="I163" s="195">
        <v>105.59903928745358</v>
      </c>
      <c r="J163" s="195">
        <v>105.22528556373855</v>
      </c>
      <c r="K163" s="25">
        <v>108.038</v>
      </c>
      <c r="L163" s="25">
        <v>108.045</v>
      </c>
      <c r="M163" s="360">
        <v>107.8</v>
      </c>
    </row>
    <row r="164" spans="2:13" x14ac:dyDescent="0.55000000000000004">
      <c r="B164" s="359"/>
      <c r="C164" s="367">
        <v>7</v>
      </c>
      <c r="D164" s="25">
        <v>120.4</v>
      </c>
      <c r="E164" s="25">
        <v>111.62358473913811</v>
      </c>
      <c r="F164" s="25">
        <v>111.80519441298607</v>
      </c>
      <c r="G164" s="25">
        <v>112.24830819139922</v>
      </c>
      <c r="H164" s="25">
        <v>111.99088038892531</v>
      </c>
      <c r="I164" s="195">
        <v>111.71751469582138</v>
      </c>
      <c r="J164" s="195">
        <v>112.09511671325019</v>
      </c>
      <c r="K164" s="25">
        <v>111.006</v>
      </c>
      <c r="L164" s="25">
        <v>109.973</v>
      </c>
      <c r="M164" s="360">
        <v>107.9</v>
      </c>
    </row>
    <row r="165" spans="2:13" x14ac:dyDescent="0.55000000000000004">
      <c r="B165" s="359"/>
      <c r="C165" s="367">
        <v>8</v>
      </c>
      <c r="D165" s="25">
        <v>92.6</v>
      </c>
      <c r="E165" s="25">
        <v>116.87451939581186</v>
      </c>
      <c r="F165" s="25">
        <v>116.99370313302519</v>
      </c>
      <c r="G165" s="25">
        <v>117.64538728232377</v>
      </c>
      <c r="H165" s="25">
        <v>117.12164630635549</v>
      </c>
      <c r="I165" s="195">
        <v>117.10686647042927</v>
      </c>
      <c r="J165" s="195">
        <v>117.66490790212956</v>
      </c>
      <c r="K165" s="25">
        <v>112.011</v>
      </c>
      <c r="L165" s="25">
        <v>112.59699999999999</v>
      </c>
      <c r="M165" s="360">
        <v>113.7</v>
      </c>
    </row>
    <row r="166" spans="2:13" x14ac:dyDescent="0.55000000000000004">
      <c r="B166" s="359"/>
      <c r="C166" s="367">
        <v>9</v>
      </c>
      <c r="D166" s="25">
        <v>119.2</v>
      </c>
      <c r="E166" s="25">
        <v>112.90251693845481</v>
      </c>
      <c r="F166" s="25">
        <v>113.44014237078306</v>
      </c>
      <c r="G166" s="25">
        <v>113.21510890579852</v>
      </c>
      <c r="H166" s="25">
        <v>112.86345667587425</v>
      </c>
      <c r="I166" s="195">
        <v>113.05773618649759</v>
      </c>
      <c r="J166" s="195">
        <v>114.00959534291847</v>
      </c>
      <c r="K166" s="25">
        <v>112.843</v>
      </c>
      <c r="L166" s="25">
        <v>112.694</v>
      </c>
      <c r="M166" s="360">
        <v>116.3</v>
      </c>
    </row>
    <row r="167" spans="2:13" x14ac:dyDescent="0.55000000000000004">
      <c r="B167" s="359"/>
      <c r="C167" s="367">
        <v>10</v>
      </c>
      <c r="D167" s="25">
        <v>121.3</v>
      </c>
      <c r="E167" s="25">
        <v>114.74081828239167</v>
      </c>
      <c r="F167" s="25">
        <v>113.67080761904764</v>
      </c>
      <c r="G167" s="25">
        <v>115.65103061596737</v>
      </c>
      <c r="H167" s="25">
        <v>112.83496613897003</v>
      </c>
      <c r="I167" s="195">
        <v>115.11204758528343</v>
      </c>
      <c r="J167" s="195">
        <v>114.36270504112068</v>
      </c>
      <c r="K167" s="25">
        <v>112.80500000000001</v>
      </c>
      <c r="L167" s="25">
        <v>111.248</v>
      </c>
      <c r="M167" s="360">
        <v>113.5</v>
      </c>
    </row>
    <row r="168" spans="2:13" x14ac:dyDescent="0.55000000000000004">
      <c r="B168" s="359"/>
      <c r="C168" s="367">
        <v>11</v>
      </c>
      <c r="D168" s="25">
        <v>121.6</v>
      </c>
      <c r="E168" s="25">
        <v>115.1846241047045</v>
      </c>
      <c r="F168" s="25">
        <v>115.97993098367651</v>
      </c>
      <c r="G168" s="25">
        <v>115.9713750764045</v>
      </c>
      <c r="H168" s="25">
        <v>115.26731170588988</v>
      </c>
      <c r="I168" s="195">
        <v>115.51547050082507</v>
      </c>
      <c r="J168" s="195">
        <v>116.79240885656546</v>
      </c>
      <c r="K168" s="25">
        <v>115.44799999999999</v>
      </c>
      <c r="L168" s="25">
        <v>114.717</v>
      </c>
      <c r="M168" s="360">
        <v>116.3</v>
      </c>
    </row>
    <row r="169" spans="2:13" x14ac:dyDescent="0.55000000000000004">
      <c r="B169" s="359"/>
      <c r="C169" s="367">
        <v>12</v>
      </c>
      <c r="D169" s="25">
        <v>110.3</v>
      </c>
      <c r="E169" s="25">
        <v>115.21115301571068</v>
      </c>
      <c r="F169" s="25">
        <v>115.68473181546861</v>
      </c>
      <c r="G169" s="25">
        <v>116.72872241759021</v>
      </c>
      <c r="H169" s="25">
        <v>116.10250056666871</v>
      </c>
      <c r="I169" s="195">
        <v>115.61816254849313</v>
      </c>
      <c r="J169" s="195">
        <v>116.65112155867799</v>
      </c>
      <c r="K169" s="25">
        <v>115.974</v>
      </c>
      <c r="L169" s="25">
        <v>114.916</v>
      </c>
      <c r="M169" s="360">
        <v>119.9</v>
      </c>
    </row>
    <row r="170" spans="2:13" x14ac:dyDescent="0.55000000000000004">
      <c r="B170" s="359">
        <v>2003</v>
      </c>
      <c r="C170" s="367">
        <v>1</v>
      </c>
      <c r="D170" s="25">
        <v>112.1</v>
      </c>
      <c r="E170" s="25">
        <v>119.57300989641944</v>
      </c>
      <c r="F170" s="25">
        <v>119.75766921281559</v>
      </c>
      <c r="G170" s="25">
        <v>118.66351250420782</v>
      </c>
      <c r="H170" s="25">
        <v>119.5943267200383</v>
      </c>
      <c r="I170" s="195">
        <v>119.45937663602031</v>
      </c>
      <c r="J170" s="195">
        <v>118.27424735665262</v>
      </c>
      <c r="K170" s="25">
        <v>115.08</v>
      </c>
      <c r="L170" s="25">
        <v>114.54300000000001</v>
      </c>
      <c r="M170" s="360">
        <v>114.9</v>
      </c>
    </row>
    <row r="171" spans="2:13" x14ac:dyDescent="0.55000000000000004">
      <c r="B171" s="359"/>
      <c r="C171" s="367">
        <v>2</v>
      </c>
      <c r="D171" s="25">
        <v>117.1</v>
      </c>
      <c r="E171" s="25">
        <v>110.02156272237474</v>
      </c>
      <c r="F171" s="25">
        <v>110.23720084511255</v>
      </c>
      <c r="G171" s="25">
        <v>108.95211216140414</v>
      </c>
      <c r="H171" s="25">
        <v>109.49608363020687</v>
      </c>
      <c r="I171" s="195">
        <v>109.66988000728659</v>
      </c>
      <c r="J171" s="195">
        <v>108.88635422474653</v>
      </c>
      <c r="K171" s="25">
        <v>112.041</v>
      </c>
      <c r="L171" s="25">
        <v>112.04900000000001</v>
      </c>
      <c r="M171" s="360">
        <v>109.7</v>
      </c>
    </row>
    <row r="172" spans="2:13" x14ac:dyDescent="0.55000000000000004">
      <c r="B172" s="359"/>
      <c r="C172" s="367">
        <v>3</v>
      </c>
      <c r="D172" s="25">
        <v>121.3</v>
      </c>
      <c r="E172" s="25">
        <v>104.15999698046599</v>
      </c>
      <c r="F172" s="25">
        <v>106.05324633604224</v>
      </c>
      <c r="G172" s="25">
        <v>103.44504306961331</v>
      </c>
      <c r="H172" s="25">
        <v>106.30246175986713</v>
      </c>
      <c r="I172" s="195">
        <v>103.85421185759942</v>
      </c>
      <c r="J172" s="195">
        <v>105.0661032137625</v>
      </c>
      <c r="K172" s="25">
        <v>111.41800000000001</v>
      </c>
      <c r="L172" s="25">
        <v>112.551</v>
      </c>
      <c r="M172" s="360">
        <v>108.8</v>
      </c>
    </row>
    <row r="173" spans="2:13" x14ac:dyDescent="0.55000000000000004">
      <c r="B173" s="359"/>
      <c r="C173" s="367">
        <v>4</v>
      </c>
      <c r="D173" s="25">
        <v>101</v>
      </c>
      <c r="E173" s="25">
        <v>108.3897790937328</v>
      </c>
      <c r="F173" s="25">
        <v>110.79083877995642</v>
      </c>
      <c r="G173" s="25">
        <v>107.86789505885056</v>
      </c>
      <c r="H173" s="25">
        <v>110.44837966673147</v>
      </c>
      <c r="I173" s="195">
        <v>108.2257621354245</v>
      </c>
      <c r="J173" s="195">
        <v>110.18437567476795</v>
      </c>
      <c r="K173" s="25">
        <v>109.298</v>
      </c>
      <c r="L173" s="25">
        <v>108.708</v>
      </c>
      <c r="M173" s="360">
        <v>106.4</v>
      </c>
    </row>
    <row r="174" spans="2:13" x14ac:dyDescent="0.55000000000000004">
      <c r="B174" s="359"/>
      <c r="C174" s="367">
        <v>5</v>
      </c>
      <c r="D174" s="25">
        <v>101.3</v>
      </c>
      <c r="E174" s="25">
        <v>113.83702200741688</v>
      </c>
      <c r="F174" s="25">
        <v>112.86077956275446</v>
      </c>
      <c r="G174" s="25">
        <v>113.46133844659529</v>
      </c>
      <c r="H174" s="25">
        <v>113.03645847327653</v>
      </c>
      <c r="I174" s="195">
        <v>113.90805997824943</v>
      </c>
      <c r="J174" s="195">
        <v>112.61936939934569</v>
      </c>
      <c r="K174" s="25">
        <v>113.152</v>
      </c>
      <c r="L174" s="25">
        <v>112.938</v>
      </c>
      <c r="M174" s="360">
        <v>112.6</v>
      </c>
    </row>
    <row r="175" spans="2:13" x14ac:dyDescent="0.55000000000000004">
      <c r="B175" s="359"/>
      <c r="C175" s="367">
        <v>6</v>
      </c>
      <c r="D175" s="25">
        <v>112.4</v>
      </c>
      <c r="E175" s="25">
        <v>108.73097836041555</v>
      </c>
      <c r="F175" s="25">
        <v>109.29478176902279</v>
      </c>
      <c r="G175" s="25">
        <v>108.61337664597654</v>
      </c>
      <c r="H175" s="25">
        <v>109.31594372252047</v>
      </c>
      <c r="I175" s="195">
        <v>108.61002643529436</v>
      </c>
      <c r="J175" s="195">
        <v>109.22234935172685</v>
      </c>
      <c r="K175" s="25">
        <v>108.474</v>
      </c>
      <c r="L175" s="25">
        <v>108.273</v>
      </c>
      <c r="M175" s="360">
        <v>110</v>
      </c>
    </row>
    <row r="176" spans="2:13" x14ac:dyDescent="0.55000000000000004">
      <c r="B176" s="359"/>
      <c r="C176" s="367">
        <v>7</v>
      </c>
      <c r="D176" s="25">
        <v>118.2</v>
      </c>
      <c r="E176" s="25">
        <v>110.14808681185724</v>
      </c>
      <c r="F176" s="25">
        <v>109.26251927737385</v>
      </c>
      <c r="G176" s="25">
        <v>110.76291889898448</v>
      </c>
      <c r="H176" s="25">
        <v>109.70877226768671</v>
      </c>
      <c r="I176" s="195">
        <v>110.13230573028277</v>
      </c>
      <c r="J176" s="195">
        <v>109.36603594510896</v>
      </c>
      <c r="K176" s="25">
        <v>109.139</v>
      </c>
      <c r="L176" s="25">
        <v>107.759</v>
      </c>
      <c r="M176" s="360">
        <v>110.8</v>
      </c>
    </row>
    <row r="177" spans="2:13" x14ac:dyDescent="0.55000000000000004">
      <c r="B177" s="359"/>
      <c r="C177" s="367">
        <v>8</v>
      </c>
      <c r="D177" s="25">
        <v>88.3</v>
      </c>
      <c r="E177" s="25">
        <v>112.0172551643676</v>
      </c>
      <c r="F177" s="25">
        <v>111.50892525708551</v>
      </c>
      <c r="G177" s="25">
        <v>112.75478016777585</v>
      </c>
      <c r="H177" s="25">
        <v>112.26428895847485</v>
      </c>
      <c r="I177" s="195">
        <v>112.12426038986642</v>
      </c>
      <c r="J177" s="195">
        <v>112.06890670236702</v>
      </c>
      <c r="K177" s="25">
        <v>110.943</v>
      </c>
      <c r="L177" s="25">
        <v>110.675</v>
      </c>
      <c r="M177" s="360">
        <v>111.8</v>
      </c>
    </row>
    <row r="178" spans="2:13" x14ac:dyDescent="0.55000000000000004">
      <c r="B178" s="359"/>
      <c r="C178" s="367">
        <v>9</v>
      </c>
      <c r="D178" s="25">
        <v>120.6</v>
      </c>
      <c r="E178" s="25">
        <v>113.61317177585816</v>
      </c>
      <c r="F178" s="25">
        <v>113.8641932943294</v>
      </c>
      <c r="G178" s="25">
        <v>113.81342638638969</v>
      </c>
      <c r="H178" s="25">
        <v>113.6144104445569</v>
      </c>
      <c r="I178" s="195">
        <v>113.71754655605474</v>
      </c>
      <c r="J178" s="195">
        <v>114.49237584797443</v>
      </c>
      <c r="K178" s="25">
        <v>111.46599999999999</v>
      </c>
      <c r="L178" s="25">
        <v>111.08199999999999</v>
      </c>
      <c r="M178" s="360">
        <v>112.3</v>
      </c>
    </row>
    <row r="179" spans="2:13" x14ac:dyDescent="0.55000000000000004">
      <c r="B179" s="359"/>
      <c r="C179" s="367">
        <v>10</v>
      </c>
      <c r="D179" s="25">
        <v>124</v>
      </c>
      <c r="E179" s="25">
        <v>117.34546664618854</v>
      </c>
      <c r="F179" s="25">
        <v>114.56086461888508</v>
      </c>
      <c r="G179" s="25">
        <v>118.00657212122235</v>
      </c>
      <c r="H179" s="25">
        <v>113.70764377299469</v>
      </c>
      <c r="I179" s="195">
        <v>117.69710363247428</v>
      </c>
      <c r="J179" s="195">
        <v>115.52716054073353</v>
      </c>
      <c r="K179" s="25">
        <v>114.039</v>
      </c>
      <c r="L179" s="25">
        <v>112.47</v>
      </c>
      <c r="M179" s="360">
        <v>115.5</v>
      </c>
    </row>
    <row r="180" spans="2:13" x14ac:dyDescent="0.55000000000000004">
      <c r="B180" s="359"/>
      <c r="C180" s="367">
        <v>11</v>
      </c>
      <c r="D180" s="25">
        <v>114.1</v>
      </c>
      <c r="E180" s="25">
        <v>108.95570063282972</v>
      </c>
      <c r="F180" s="25">
        <v>108.92828877512322</v>
      </c>
      <c r="G180" s="25">
        <v>109.48777402956378</v>
      </c>
      <c r="H180" s="25">
        <v>108.92421981781877</v>
      </c>
      <c r="I180" s="195">
        <v>109.17987338501256</v>
      </c>
      <c r="J180" s="195">
        <v>110.09469330321777</v>
      </c>
      <c r="K180" s="25">
        <v>111.98</v>
      </c>
      <c r="L180" s="25">
        <v>111.872</v>
      </c>
      <c r="M180" s="360">
        <v>113.2</v>
      </c>
    </row>
    <row r="181" spans="2:13" x14ac:dyDescent="0.55000000000000004">
      <c r="B181" s="359"/>
      <c r="C181" s="367">
        <v>12</v>
      </c>
      <c r="D181" s="25">
        <v>107.9</v>
      </c>
      <c r="E181" s="25">
        <v>113.41433668827479</v>
      </c>
      <c r="F181" s="25">
        <v>112.67444520491125</v>
      </c>
      <c r="G181" s="25">
        <v>114.65151542671799</v>
      </c>
      <c r="H181" s="25">
        <v>113.59741345407399</v>
      </c>
      <c r="I181" s="195">
        <v>113.75655711769869</v>
      </c>
      <c r="J181" s="195">
        <v>114.14599677154962</v>
      </c>
      <c r="K181" s="25">
        <v>110.693</v>
      </c>
      <c r="L181" s="25">
        <v>109.459</v>
      </c>
      <c r="M181" s="360">
        <v>111.7</v>
      </c>
    </row>
    <row r="182" spans="2:13" x14ac:dyDescent="0.55000000000000004">
      <c r="B182" s="359">
        <v>2004</v>
      </c>
      <c r="C182" s="367">
        <v>1</v>
      </c>
      <c r="D182" s="25">
        <v>109.7</v>
      </c>
      <c r="E182" s="25">
        <v>117.5480940480294</v>
      </c>
      <c r="F182" s="25">
        <v>116.32830004520609</v>
      </c>
      <c r="G182" s="25">
        <v>117.02110124633604</v>
      </c>
      <c r="H182" s="25">
        <v>116.63840148380193</v>
      </c>
      <c r="I182" s="195">
        <v>117.14438981306297</v>
      </c>
      <c r="J182" s="195">
        <v>115.35315081554107</v>
      </c>
      <c r="K182" s="25">
        <v>115.137</v>
      </c>
      <c r="L182" s="25">
        <v>115.02200000000001</v>
      </c>
      <c r="M182" s="360">
        <v>114.8</v>
      </c>
    </row>
    <row r="183" spans="2:13" x14ac:dyDescent="0.55000000000000004">
      <c r="B183" s="359"/>
      <c r="C183" s="367">
        <v>2</v>
      </c>
      <c r="D183" s="25">
        <v>121</v>
      </c>
      <c r="E183" s="25">
        <v>113.39570143704152</v>
      </c>
      <c r="F183" s="25">
        <v>114.54227199354318</v>
      </c>
      <c r="G183" s="25">
        <v>112.54990627637609</v>
      </c>
      <c r="H183" s="25">
        <v>114.91203016526647</v>
      </c>
      <c r="I183" s="195">
        <v>112.82578557658118</v>
      </c>
      <c r="J183" s="195">
        <v>113.73532577478827</v>
      </c>
      <c r="K183" s="25">
        <v>118.265</v>
      </c>
      <c r="L183" s="25">
        <v>118.274</v>
      </c>
      <c r="M183" s="360">
        <v>115.3</v>
      </c>
    </row>
    <row r="184" spans="2:13" x14ac:dyDescent="0.55000000000000004">
      <c r="B184" s="359"/>
      <c r="C184" s="367">
        <v>3</v>
      </c>
      <c r="D184" s="25">
        <v>135.1</v>
      </c>
      <c r="E184" s="25">
        <v>115.63680847158165</v>
      </c>
      <c r="F184" s="25">
        <v>117.36252482914182</v>
      </c>
      <c r="G184" s="25">
        <v>115.11973397054129</v>
      </c>
      <c r="H184" s="25">
        <v>118.75783064272079</v>
      </c>
      <c r="I184" s="195">
        <v>115.14426640199302</v>
      </c>
      <c r="J184" s="195">
        <v>116.7939648394716</v>
      </c>
      <c r="K184" s="25">
        <v>120.16</v>
      </c>
      <c r="L184" s="25">
        <v>118.96299999999999</v>
      </c>
      <c r="M184" s="360">
        <v>114.3</v>
      </c>
    </row>
    <row r="185" spans="2:13" x14ac:dyDescent="0.55000000000000004">
      <c r="B185" s="359"/>
      <c r="C185" s="367">
        <v>4</v>
      </c>
      <c r="D185" s="25">
        <v>113.1</v>
      </c>
      <c r="E185" s="25">
        <v>121.30632709393596</v>
      </c>
      <c r="F185" s="25">
        <v>122.71761385139396</v>
      </c>
      <c r="G185" s="25">
        <v>120.69213767864761</v>
      </c>
      <c r="H185" s="25">
        <v>123.60324273013106</v>
      </c>
      <c r="I185" s="195">
        <v>121.01174027522094</v>
      </c>
      <c r="J185" s="195">
        <v>122.5216669570862</v>
      </c>
      <c r="K185" s="25">
        <v>119.571</v>
      </c>
      <c r="L185" s="25">
        <v>119.51600000000001</v>
      </c>
      <c r="M185" s="360">
        <v>118.2</v>
      </c>
    </row>
    <row r="186" spans="2:13" x14ac:dyDescent="0.55000000000000004">
      <c r="B186" s="359"/>
      <c r="C186" s="367">
        <v>5</v>
      </c>
      <c r="D186" s="25">
        <v>98.9</v>
      </c>
      <c r="E186" s="25">
        <v>111.60169555616055</v>
      </c>
      <c r="F186" s="25">
        <v>110.76134657118058</v>
      </c>
      <c r="G186" s="25">
        <v>111.17387015079836</v>
      </c>
      <c r="H186" s="25">
        <v>111.10866459802067</v>
      </c>
      <c r="I186" s="195">
        <v>111.56088829289071</v>
      </c>
      <c r="J186" s="195">
        <v>110.65437903700834</v>
      </c>
      <c r="K186" s="25">
        <v>115.176</v>
      </c>
      <c r="L186" s="25">
        <v>115.247</v>
      </c>
      <c r="M186" s="360">
        <v>116.8</v>
      </c>
    </row>
    <row r="187" spans="2:13" x14ac:dyDescent="0.55000000000000004">
      <c r="B187" s="359"/>
      <c r="C187" s="367">
        <v>6</v>
      </c>
      <c r="D187" s="25">
        <v>124.2</v>
      </c>
      <c r="E187" s="25">
        <v>119.77070730572356</v>
      </c>
      <c r="F187" s="25">
        <v>119.03883998217071</v>
      </c>
      <c r="G187" s="25">
        <v>119.48021949517189</v>
      </c>
      <c r="H187" s="25">
        <v>118.61368886959205</v>
      </c>
      <c r="I187" s="195">
        <v>119.69492453678403</v>
      </c>
      <c r="J187" s="195">
        <v>118.98530459108581</v>
      </c>
      <c r="K187" s="25">
        <v>117.59</v>
      </c>
      <c r="L187" s="25">
        <v>116.563</v>
      </c>
      <c r="M187" s="360">
        <v>119.1</v>
      </c>
    </row>
    <row r="188" spans="2:13" x14ac:dyDescent="0.55000000000000004">
      <c r="B188" s="359"/>
      <c r="C188" s="367">
        <v>7</v>
      </c>
      <c r="D188" s="25">
        <v>122.6</v>
      </c>
      <c r="E188" s="25">
        <v>114.67906667669698</v>
      </c>
      <c r="F188" s="25">
        <v>113.83923314980746</v>
      </c>
      <c r="G188" s="25">
        <v>115.23312781994794</v>
      </c>
      <c r="H188" s="25">
        <v>113.91451728081006</v>
      </c>
      <c r="I188" s="195">
        <v>114.72616807215037</v>
      </c>
      <c r="J188" s="195">
        <v>113.87391058930767</v>
      </c>
      <c r="K188" s="25">
        <v>114.71899999999999</v>
      </c>
      <c r="L188" s="25">
        <v>113.681</v>
      </c>
      <c r="M188" s="360">
        <v>118.3</v>
      </c>
    </row>
    <row r="189" spans="2:13" x14ac:dyDescent="0.55000000000000004">
      <c r="B189" s="359"/>
      <c r="C189" s="367">
        <v>8</v>
      </c>
      <c r="D189" s="25">
        <v>92.8</v>
      </c>
      <c r="E189" s="25">
        <v>117.27723007080667</v>
      </c>
      <c r="F189" s="25">
        <v>116.23424105625941</v>
      </c>
      <c r="G189" s="25">
        <v>117.85336268205128</v>
      </c>
      <c r="H189" s="25">
        <v>116.03518989108615</v>
      </c>
      <c r="I189" s="195">
        <v>117.53821083874385</v>
      </c>
      <c r="J189" s="195">
        <v>116.58142051577276</v>
      </c>
      <c r="K189" s="25">
        <v>114.26600000000001</v>
      </c>
      <c r="L189" s="25">
        <v>114.07</v>
      </c>
      <c r="M189" s="360">
        <v>115.9</v>
      </c>
    </row>
    <row r="190" spans="2:13" x14ac:dyDescent="0.55000000000000004">
      <c r="B190" s="359"/>
      <c r="C190" s="367">
        <v>9</v>
      </c>
      <c r="D190" s="25">
        <v>128.5</v>
      </c>
      <c r="E190" s="25">
        <v>120.85246325290572</v>
      </c>
      <c r="F190" s="25">
        <v>121.00275983504851</v>
      </c>
      <c r="G190" s="25">
        <v>120.97281092976114</v>
      </c>
      <c r="H190" s="25">
        <v>119.88284573079069</v>
      </c>
      <c r="I190" s="195">
        <v>121.13030642315989</v>
      </c>
      <c r="J190" s="195">
        <v>121.52126581783094</v>
      </c>
      <c r="K190" s="25">
        <v>118.625</v>
      </c>
      <c r="L190" s="25">
        <v>117.71899999999999</v>
      </c>
      <c r="M190" s="360">
        <v>119.6</v>
      </c>
    </row>
    <row r="191" spans="2:13" x14ac:dyDescent="0.55000000000000004">
      <c r="B191" s="359"/>
      <c r="C191" s="367">
        <v>10</v>
      </c>
      <c r="D191" s="25">
        <v>119.2</v>
      </c>
      <c r="E191" s="25">
        <v>112.72837440421861</v>
      </c>
      <c r="F191" s="25">
        <v>111.63426974448316</v>
      </c>
      <c r="G191" s="25">
        <v>113.2000267593461</v>
      </c>
      <c r="H191" s="25">
        <v>110.4295929888238</v>
      </c>
      <c r="I191" s="195">
        <v>113.16066278659751</v>
      </c>
      <c r="J191" s="195">
        <v>112.16786335910133</v>
      </c>
      <c r="K191" s="25">
        <v>115.37</v>
      </c>
      <c r="L191" s="25">
        <v>115.131</v>
      </c>
      <c r="M191" s="360">
        <v>115.6</v>
      </c>
    </row>
    <row r="192" spans="2:13" x14ac:dyDescent="0.55000000000000004">
      <c r="B192" s="359"/>
      <c r="C192" s="367">
        <v>11</v>
      </c>
      <c r="D192" s="25">
        <v>122.3</v>
      </c>
      <c r="E192" s="25">
        <v>116.70748912765414</v>
      </c>
      <c r="F192" s="25">
        <v>117.57153142580381</v>
      </c>
      <c r="G192" s="25">
        <v>117.15670706755699</v>
      </c>
      <c r="H192" s="25">
        <v>116.96386611175977</v>
      </c>
      <c r="I192" s="195">
        <v>117.14189438520756</v>
      </c>
      <c r="J192" s="195">
        <v>118.29129389285598</v>
      </c>
      <c r="K192" s="25">
        <v>114.60599999999999</v>
      </c>
      <c r="L192" s="25">
        <v>113.40300000000001</v>
      </c>
      <c r="M192" s="360">
        <v>115.9</v>
      </c>
    </row>
    <row r="193" spans="2:13" x14ac:dyDescent="0.55000000000000004">
      <c r="B193" s="359"/>
      <c r="C193" s="367">
        <v>12</v>
      </c>
      <c r="D193" s="25">
        <v>105.4</v>
      </c>
      <c r="E193" s="25">
        <v>111.30976445274898</v>
      </c>
      <c r="F193" s="25">
        <v>111.38397632796824</v>
      </c>
      <c r="G193" s="25">
        <v>112.45642186193736</v>
      </c>
      <c r="H193" s="25">
        <v>111.6843267508886</v>
      </c>
      <c r="I193" s="195">
        <v>111.81680731320618</v>
      </c>
      <c r="J193" s="195">
        <v>112.00320094085738</v>
      </c>
      <c r="K193" s="25">
        <v>106.85</v>
      </c>
      <c r="L193" s="25">
        <v>105.227</v>
      </c>
      <c r="M193" s="360">
        <v>108.4</v>
      </c>
    </row>
    <row r="194" spans="2:13" x14ac:dyDescent="0.55000000000000004">
      <c r="B194" s="359">
        <v>2005</v>
      </c>
      <c r="C194" s="367">
        <v>1</v>
      </c>
      <c r="D194" s="25">
        <v>113.4</v>
      </c>
      <c r="E194" s="25">
        <v>121.53186178792768</v>
      </c>
      <c r="F194" s="25">
        <v>121.00381940207443</v>
      </c>
      <c r="G194" s="25">
        <v>120.98107056378564</v>
      </c>
      <c r="H194" s="25">
        <v>121.47597424916651</v>
      </c>
      <c r="I194" s="195">
        <v>120.61503883038202</v>
      </c>
      <c r="J194" s="195">
        <v>119.75256790278897</v>
      </c>
      <c r="K194" s="25">
        <v>122.608</v>
      </c>
      <c r="L194" s="25">
        <v>123.761</v>
      </c>
      <c r="M194" s="360">
        <v>119.2</v>
      </c>
    </row>
    <row r="195" spans="2:13" x14ac:dyDescent="0.55000000000000004">
      <c r="B195" s="359"/>
      <c r="C195" s="367">
        <v>2</v>
      </c>
      <c r="D195" s="25">
        <v>127.4</v>
      </c>
      <c r="E195" s="25">
        <v>119.840173869846</v>
      </c>
      <c r="F195" s="25">
        <v>119.80312936874935</v>
      </c>
      <c r="G195" s="25">
        <v>118.99622839129131</v>
      </c>
      <c r="H195" s="25">
        <v>120.48854772740076</v>
      </c>
      <c r="I195" s="195">
        <v>118.76491309062907</v>
      </c>
      <c r="J195" s="195">
        <v>118.55582064652121</v>
      </c>
      <c r="K195" s="25">
        <v>122.22799999999999</v>
      </c>
      <c r="L195" s="25">
        <v>121.761</v>
      </c>
      <c r="M195" s="360">
        <v>120</v>
      </c>
    </row>
    <row r="196" spans="2:13" x14ac:dyDescent="0.55000000000000004">
      <c r="B196" s="359"/>
      <c r="C196" s="367">
        <v>3</v>
      </c>
      <c r="D196" s="25">
        <v>139.19999999999999</v>
      </c>
      <c r="E196" s="25">
        <v>119.79918189255523</v>
      </c>
      <c r="F196" s="25">
        <v>121.19020310633215</v>
      </c>
      <c r="G196" s="25">
        <v>119.35041146622321</v>
      </c>
      <c r="H196" s="25">
        <v>122.42658418973123</v>
      </c>
      <c r="I196" s="195">
        <v>118.8563110715795</v>
      </c>
      <c r="J196" s="195">
        <v>120.17943930959312</v>
      </c>
      <c r="K196" s="25">
        <v>124.602</v>
      </c>
      <c r="L196" s="25">
        <v>122.35299999999999</v>
      </c>
      <c r="M196" s="360">
        <v>119.9</v>
      </c>
    </row>
    <row r="197" spans="2:13" x14ac:dyDescent="0.55000000000000004">
      <c r="B197" s="359"/>
      <c r="C197" s="367">
        <v>4</v>
      </c>
      <c r="D197" s="25">
        <v>116.8</v>
      </c>
      <c r="E197" s="25">
        <v>125.05888606163415</v>
      </c>
      <c r="F197" s="25">
        <v>126.62504339201585</v>
      </c>
      <c r="G197" s="25">
        <v>124.46865606529047</v>
      </c>
      <c r="H197" s="25">
        <v>127.36492487386846</v>
      </c>
      <c r="I197" s="195">
        <v>124.42060124926596</v>
      </c>
      <c r="J197" s="195">
        <v>126.0302584633951</v>
      </c>
      <c r="K197" s="25">
        <v>125.982</v>
      </c>
      <c r="L197" s="25">
        <v>127.631</v>
      </c>
      <c r="M197" s="360">
        <v>123.8</v>
      </c>
    </row>
    <row r="198" spans="2:13" x14ac:dyDescent="0.55000000000000004">
      <c r="B198" s="359"/>
      <c r="C198" s="367">
        <v>5</v>
      </c>
      <c r="D198" s="25">
        <v>102.8</v>
      </c>
      <c r="E198" s="25">
        <v>116.45992401806812</v>
      </c>
      <c r="F198" s="25">
        <v>117.18610350671361</v>
      </c>
      <c r="G198" s="25">
        <v>116.01740802354739</v>
      </c>
      <c r="H198" s="25">
        <v>117.79976988670195</v>
      </c>
      <c r="I198" s="195">
        <v>116.07124348667629</v>
      </c>
      <c r="J198" s="195">
        <v>116.68608858187959</v>
      </c>
      <c r="K198" s="25">
        <v>117.285</v>
      </c>
      <c r="L198" s="25">
        <v>116.804</v>
      </c>
      <c r="M198" s="360">
        <v>119.6</v>
      </c>
    </row>
    <row r="199" spans="2:13" x14ac:dyDescent="0.55000000000000004">
      <c r="B199" s="359"/>
      <c r="C199" s="367">
        <v>6</v>
      </c>
      <c r="D199" s="25">
        <v>124.9</v>
      </c>
      <c r="E199" s="25">
        <v>120.22998068222255</v>
      </c>
      <c r="F199" s="25">
        <v>120.3115278695748</v>
      </c>
      <c r="G199" s="25">
        <v>119.84814470043419</v>
      </c>
      <c r="H199" s="25">
        <v>119.79483408953445</v>
      </c>
      <c r="I199" s="195">
        <v>119.98736368253957</v>
      </c>
      <c r="J199" s="195">
        <v>120.04017964650711</v>
      </c>
      <c r="K199" s="25">
        <v>117.33499999999999</v>
      </c>
      <c r="L199" s="25">
        <v>116.27500000000001</v>
      </c>
      <c r="M199" s="360">
        <v>119.7</v>
      </c>
    </row>
    <row r="200" spans="2:13" x14ac:dyDescent="0.55000000000000004">
      <c r="B200" s="359"/>
      <c r="C200" s="367">
        <v>7</v>
      </c>
      <c r="D200" s="25">
        <v>121.6</v>
      </c>
      <c r="E200" s="25">
        <v>114.26513820654063</v>
      </c>
      <c r="F200" s="25">
        <v>114.50906741331035</v>
      </c>
      <c r="G200" s="25">
        <v>114.79688188416546</v>
      </c>
      <c r="H200" s="25">
        <v>114.73685107147622</v>
      </c>
      <c r="I200" s="195">
        <v>114.23637037614995</v>
      </c>
      <c r="J200" s="195">
        <v>114.39512729844228</v>
      </c>
      <c r="K200" s="25">
        <v>116.97799999999999</v>
      </c>
      <c r="L200" s="25">
        <v>116.64700000000001</v>
      </c>
      <c r="M200" s="360">
        <v>121</v>
      </c>
    </row>
    <row r="201" spans="2:13" x14ac:dyDescent="0.55000000000000004">
      <c r="B201" s="359"/>
      <c r="C201" s="367">
        <v>8</v>
      </c>
      <c r="D201" s="25">
        <v>94.8</v>
      </c>
      <c r="E201" s="25">
        <v>119.75618933253278</v>
      </c>
      <c r="F201" s="25">
        <v>117.76937064923996</v>
      </c>
      <c r="G201" s="25">
        <v>120.26055426693392</v>
      </c>
      <c r="H201" s="25">
        <v>117.35849785546297</v>
      </c>
      <c r="I201" s="195">
        <v>120.16665496849419</v>
      </c>
      <c r="J201" s="195">
        <v>118.0746436915887</v>
      </c>
      <c r="K201" s="25">
        <v>113.17400000000001</v>
      </c>
      <c r="L201" s="25">
        <v>113.069</v>
      </c>
      <c r="M201" s="360">
        <v>116.3</v>
      </c>
    </row>
    <row r="202" spans="2:13" x14ac:dyDescent="0.55000000000000004">
      <c r="B202" s="359"/>
      <c r="C202" s="367">
        <v>9</v>
      </c>
      <c r="D202" s="25">
        <v>131.5</v>
      </c>
      <c r="E202" s="25">
        <v>123.51281001984127</v>
      </c>
      <c r="F202" s="25">
        <v>122.91841261357561</v>
      </c>
      <c r="G202" s="25">
        <v>123.59874335268812</v>
      </c>
      <c r="H202" s="25">
        <v>121.80480409121144</v>
      </c>
      <c r="I202" s="195">
        <v>124.19880432850201</v>
      </c>
      <c r="J202" s="195">
        <v>123.66383266643722</v>
      </c>
      <c r="K202" s="25">
        <v>120.374</v>
      </c>
      <c r="L202" s="25">
        <v>119.16800000000001</v>
      </c>
      <c r="M202" s="360">
        <v>122.4</v>
      </c>
    </row>
    <row r="203" spans="2:13" x14ac:dyDescent="0.55000000000000004">
      <c r="B203" s="359"/>
      <c r="C203" s="367">
        <v>10</v>
      </c>
      <c r="D203" s="25">
        <v>117.6</v>
      </c>
      <c r="E203" s="25">
        <v>111.44382553862322</v>
      </c>
      <c r="F203" s="25">
        <v>110.93346278317151</v>
      </c>
      <c r="G203" s="25">
        <v>111.5016396691348</v>
      </c>
      <c r="H203" s="25">
        <v>109.52908243951194</v>
      </c>
      <c r="I203" s="195">
        <v>112.17064742257405</v>
      </c>
      <c r="J203" s="195">
        <v>111.70321436651705</v>
      </c>
      <c r="K203" s="25">
        <v>114.783</v>
      </c>
      <c r="L203" s="25">
        <v>114.82899999999999</v>
      </c>
      <c r="M203" s="360">
        <v>114.1</v>
      </c>
    </row>
    <row r="204" spans="2:13" x14ac:dyDescent="0.55000000000000004">
      <c r="B204" s="359"/>
      <c r="C204" s="367">
        <v>11</v>
      </c>
      <c r="D204" s="25">
        <v>130.9</v>
      </c>
      <c r="E204" s="25">
        <v>124.34629894398878</v>
      </c>
      <c r="F204" s="25">
        <v>123.54614678899085</v>
      </c>
      <c r="G204" s="25">
        <v>125.05232363971422</v>
      </c>
      <c r="H204" s="25">
        <v>123.11112424587532</v>
      </c>
      <c r="I204" s="195">
        <v>125.53071083597851</v>
      </c>
      <c r="J204" s="195">
        <v>125.01303302043002</v>
      </c>
      <c r="K204" s="25">
        <v>123.542</v>
      </c>
      <c r="L204" s="25">
        <v>121.74299999999999</v>
      </c>
      <c r="M204" s="360">
        <v>123.3</v>
      </c>
    </row>
    <row r="205" spans="2:13" x14ac:dyDescent="0.55000000000000004">
      <c r="B205" s="359"/>
      <c r="C205" s="367">
        <v>12</v>
      </c>
      <c r="D205" s="25">
        <v>120.8</v>
      </c>
      <c r="E205" s="25">
        <v>126.10096198902949</v>
      </c>
      <c r="F205" s="25">
        <v>126.26531197704998</v>
      </c>
      <c r="G205" s="25">
        <v>127.67119778769305</v>
      </c>
      <c r="H205" s="25">
        <v>126.40866078585829</v>
      </c>
      <c r="I205" s="195">
        <v>127.52483646531287</v>
      </c>
      <c r="J205" s="195">
        <v>128.12545994320055</v>
      </c>
      <c r="K205" s="25">
        <v>124.613</v>
      </c>
      <c r="L205" s="25">
        <v>123.758</v>
      </c>
      <c r="M205" s="360">
        <v>125.7</v>
      </c>
    </row>
    <row r="206" spans="2:13" x14ac:dyDescent="0.55000000000000004">
      <c r="B206" s="359">
        <v>2006</v>
      </c>
      <c r="C206" s="367">
        <v>1</v>
      </c>
      <c r="D206" s="25">
        <v>120.7</v>
      </c>
      <c r="E206" s="25">
        <v>129.56796855657339</v>
      </c>
      <c r="F206" s="25">
        <v>129.97230205859066</v>
      </c>
      <c r="G206" s="25">
        <v>129.00152794560512</v>
      </c>
      <c r="H206" s="25">
        <v>129.62271752588839</v>
      </c>
      <c r="I206" s="195">
        <v>127.87060260701708</v>
      </c>
      <c r="J206" s="195">
        <v>127.80468025828522</v>
      </c>
      <c r="K206" s="25">
        <v>127.979</v>
      </c>
      <c r="L206" s="25">
        <v>128.28</v>
      </c>
      <c r="M206" s="360">
        <v>127.2</v>
      </c>
    </row>
    <row r="207" spans="2:13" x14ac:dyDescent="0.55000000000000004">
      <c r="B207" s="359"/>
      <c r="C207" s="367">
        <v>2</v>
      </c>
      <c r="D207" s="25">
        <v>137</v>
      </c>
      <c r="E207" s="25">
        <v>129.10188002608126</v>
      </c>
      <c r="F207" s="25">
        <v>129.72910356832031</v>
      </c>
      <c r="G207" s="25">
        <v>128.20225593705896</v>
      </c>
      <c r="H207" s="25">
        <v>129.4970399622365</v>
      </c>
      <c r="I207" s="195">
        <v>127.37831701625963</v>
      </c>
      <c r="J207" s="195">
        <v>127.76020825289012</v>
      </c>
      <c r="K207" s="25">
        <v>131.65199999999999</v>
      </c>
      <c r="L207" s="25">
        <v>130.79400000000001</v>
      </c>
      <c r="M207" s="360">
        <v>126.9</v>
      </c>
    </row>
    <row r="208" spans="2:13" x14ac:dyDescent="0.55000000000000004">
      <c r="B208" s="359"/>
      <c r="C208" s="367">
        <v>3</v>
      </c>
      <c r="D208" s="25">
        <v>153</v>
      </c>
      <c r="E208" s="25">
        <v>132.28591132677477</v>
      </c>
      <c r="F208" s="25">
        <v>133.04167066270261</v>
      </c>
      <c r="G208" s="25">
        <v>132.06043088755675</v>
      </c>
      <c r="H208" s="25">
        <v>133.08673919292701</v>
      </c>
      <c r="I208" s="195">
        <v>130.93443045766006</v>
      </c>
      <c r="J208" s="195">
        <v>131.50225802041655</v>
      </c>
      <c r="K208" s="25">
        <v>136.858</v>
      </c>
      <c r="L208" s="25">
        <v>132.917</v>
      </c>
      <c r="M208" s="360">
        <v>131.80000000000001</v>
      </c>
    </row>
    <row r="209" spans="2:13" x14ac:dyDescent="0.55000000000000004">
      <c r="B209" s="359"/>
      <c r="C209" s="367">
        <v>4</v>
      </c>
      <c r="D209" s="25">
        <v>124.9</v>
      </c>
      <c r="E209" s="25">
        <v>133.65738584944464</v>
      </c>
      <c r="F209" s="25">
        <v>134.6068564523159</v>
      </c>
      <c r="G209" s="25">
        <v>133.16219182584555</v>
      </c>
      <c r="H209" s="25">
        <v>133.8780342891375</v>
      </c>
      <c r="I209" s="195">
        <v>132.80146226915917</v>
      </c>
      <c r="J209" s="195">
        <v>133.69943585148349</v>
      </c>
      <c r="K209" s="25">
        <v>138.381</v>
      </c>
      <c r="L209" s="25">
        <v>142.06700000000001</v>
      </c>
      <c r="M209" s="360">
        <v>132.30000000000001</v>
      </c>
    </row>
    <row r="210" spans="2:13" x14ac:dyDescent="0.55000000000000004">
      <c r="B210" s="359"/>
      <c r="C210" s="367">
        <v>5</v>
      </c>
      <c r="D210" s="25">
        <v>111.6</v>
      </c>
      <c r="E210" s="25">
        <v>126.45780120219531</v>
      </c>
      <c r="F210" s="25">
        <v>127.47021919879063</v>
      </c>
      <c r="G210" s="25">
        <v>125.85913953470708</v>
      </c>
      <c r="H210" s="25">
        <v>126.76077111758659</v>
      </c>
      <c r="I210" s="195">
        <v>125.83497460277124</v>
      </c>
      <c r="J210" s="195">
        <v>126.6372950172632</v>
      </c>
      <c r="K210" s="25">
        <v>123.10599999999999</v>
      </c>
      <c r="L210" s="25">
        <v>123.392</v>
      </c>
      <c r="M210" s="360">
        <v>127.8</v>
      </c>
    </row>
    <row r="211" spans="2:13" x14ac:dyDescent="0.55000000000000004">
      <c r="B211" s="359"/>
      <c r="C211" s="367">
        <v>6</v>
      </c>
      <c r="D211" s="25">
        <v>139</v>
      </c>
      <c r="E211" s="25">
        <v>134.16501558325911</v>
      </c>
      <c r="F211" s="25">
        <v>133.88822196253409</v>
      </c>
      <c r="G211" s="25">
        <v>133.39907242327962</v>
      </c>
      <c r="H211" s="25">
        <v>132.09489764695553</v>
      </c>
      <c r="I211" s="195">
        <v>134.09041113411445</v>
      </c>
      <c r="J211" s="195">
        <v>133.6532200995772</v>
      </c>
      <c r="K211" s="25">
        <v>130.11000000000001</v>
      </c>
      <c r="L211" s="25">
        <v>127.82599999999999</v>
      </c>
      <c r="M211" s="360">
        <v>132.80000000000001</v>
      </c>
    </row>
    <row r="212" spans="2:13" x14ac:dyDescent="0.55000000000000004">
      <c r="B212" s="359"/>
      <c r="C212" s="367">
        <v>7</v>
      </c>
      <c r="D212" s="25">
        <v>132.4</v>
      </c>
      <c r="E212" s="25">
        <v>124.99346058934533</v>
      </c>
      <c r="F212" s="25">
        <v>126.30984147025815</v>
      </c>
      <c r="G212" s="25">
        <v>125.01255593383877</v>
      </c>
      <c r="H212" s="25">
        <v>125.47350598943596</v>
      </c>
      <c r="I212" s="195">
        <v>124.9655328707296</v>
      </c>
      <c r="J212" s="195">
        <v>126.2521223049869</v>
      </c>
      <c r="K212" s="25">
        <v>128.79900000000001</v>
      </c>
      <c r="L212" s="25">
        <v>128.417</v>
      </c>
      <c r="M212" s="360">
        <v>132.69999999999999</v>
      </c>
    </row>
    <row r="213" spans="2:13" x14ac:dyDescent="0.55000000000000004">
      <c r="B213" s="359"/>
      <c r="C213" s="367">
        <v>8</v>
      </c>
      <c r="D213" s="25">
        <v>111.4</v>
      </c>
      <c r="E213" s="25">
        <v>139.82511338415515</v>
      </c>
      <c r="F213" s="25">
        <v>136.1613957041431</v>
      </c>
      <c r="G213" s="25">
        <v>140.54133558188047</v>
      </c>
      <c r="H213" s="25">
        <v>136.88172832830196</v>
      </c>
      <c r="I213" s="195">
        <v>140.73023998059827</v>
      </c>
      <c r="J213" s="195">
        <v>136.76949633837492</v>
      </c>
      <c r="K213" s="25">
        <v>129.74199999999999</v>
      </c>
      <c r="L213" s="25">
        <v>131.935</v>
      </c>
      <c r="M213" s="360">
        <v>136.19999999999999</v>
      </c>
    </row>
    <row r="214" spans="2:13" x14ac:dyDescent="0.55000000000000004">
      <c r="B214" s="359"/>
      <c r="C214" s="367">
        <v>9</v>
      </c>
      <c r="D214" s="25">
        <v>138.19999999999999</v>
      </c>
      <c r="E214" s="25">
        <v>130.22326499565341</v>
      </c>
      <c r="F214" s="25">
        <v>129.47265619618381</v>
      </c>
      <c r="G214" s="25">
        <v>130.41002979186419</v>
      </c>
      <c r="H214" s="25">
        <v>130.14650658287837</v>
      </c>
      <c r="I214" s="195">
        <v>131.1682119274991</v>
      </c>
      <c r="J214" s="195">
        <v>130.46724933096704</v>
      </c>
      <c r="K214" s="25">
        <v>129.94900000000001</v>
      </c>
      <c r="L214" s="25">
        <v>129.70099999999999</v>
      </c>
      <c r="M214" s="360">
        <v>129.30000000000001</v>
      </c>
    </row>
    <row r="215" spans="2:13" x14ac:dyDescent="0.55000000000000004">
      <c r="B215" s="359"/>
      <c r="C215" s="367">
        <v>10</v>
      </c>
      <c r="D215" s="25">
        <v>141.19999999999999</v>
      </c>
      <c r="E215" s="25">
        <v>133.37862745098036</v>
      </c>
      <c r="F215" s="25">
        <v>134.12643967173042</v>
      </c>
      <c r="G215" s="25">
        <v>133.39280836862463</v>
      </c>
      <c r="H215" s="25">
        <v>134.56736354717452</v>
      </c>
      <c r="I215" s="195">
        <v>134.46102005375838</v>
      </c>
      <c r="J215" s="195">
        <v>135.53786272022552</v>
      </c>
      <c r="K215" s="25">
        <v>136.18199999999999</v>
      </c>
      <c r="L215" s="25">
        <v>134.30000000000001</v>
      </c>
      <c r="M215" s="360">
        <v>134.1</v>
      </c>
    </row>
    <row r="216" spans="2:13" x14ac:dyDescent="0.55000000000000004">
      <c r="B216" s="359"/>
      <c r="C216" s="367">
        <v>11</v>
      </c>
      <c r="D216" s="25">
        <v>148.69999999999999</v>
      </c>
      <c r="E216" s="25">
        <v>140.59592025877734</v>
      </c>
      <c r="F216" s="25">
        <v>139.00795099151117</v>
      </c>
      <c r="G216" s="25">
        <v>141.61403819741233</v>
      </c>
      <c r="H216" s="25">
        <v>140.1222112551761</v>
      </c>
      <c r="I216" s="195">
        <v>142.41275090187909</v>
      </c>
      <c r="J216" s="195">
        <v>141.27172907736195</v>
      </c>
      <c r="K216" s="25">
        <v>140.965</v>
      </c>
      <c r="L216" s="25">
        <v>137.61799999999999</v>
      </c>
      <c r="M216" s="360">
        <v>139.6</v>
      </c>
    </row>
    <row r="217" spans="2:13" x14ac:dyDescent="0.55000000000000004">
      <c r="B217" s="359"/>
      <c r="C217" s="367">
        <v>12</v>
      </c>
      <c r="D217" s="25">
        <v>138.19999999999999</v>
      </c>
      <c r="E217" s="25">
        <v>143.3380073359381</v>
      </c>
      <c r="F217" s="25">
        <v>142.84500303997569</v>
      </c>
      <c r="G217" s="25">
        <v>145.40028327920663</v>
      </c>
      <c r="H217" s="25">
        <v>144.82878857890179</v>
      </c>
      <c r="I217" s="195">
        <v>145.61586919858377</v>
      </c>
      <c r="J217" s="195">
        <v>145.85550392348205</v>
      </c>
      <c r="K217" s="25">
        <v>144.78399999999999</v>
      </c>
      <c r="L217" s="25">
        <v>145.917</v>
      </c>
      <c r="M217" s="360">
        <v>142.9</v>
      </c>
    </row>
    <row r="218" spans="2:13" x14ac:dyDescent="0.55000000000000004">
      <c r="B218" s="359">
        <v>2007</v>
      </c>
      <c r="C218" s="367">
        <v>1</v>
      </c>
      <c r="D218" s="25">
        <v>129.69999999999999</v>
      </c>
      <c r="E218" s="25">
        <v>139.11930368016945</v>
      </c>
      <c r="F218" s="25">
        <v>140.09765613114254</v>
      </c>
      <c r="G218" s="25">
        <v>137.82528515612114</v>
      </c>
      <c r="H218" s="25">
        <v>137.91885496995513</v>
      </c>
      <c r="I218" s="195">
        <v>136.46318194545555</v>
      </c>
      <c r="J218" s="195">
        <v>137.35930362846659</v>
      </c>
      <c r="K218" s="25">
        <v>134.05099999999999</v>
      </c>
      <c r="L218" s="25">
        <v>134.137</v>
      </c>
      <c r="M218" s="360">
        <v>134.30000000000001</v>
      </c>
    </row>
    <row r="219" spans="2:13" x14ac:dyDescent="0.55000000000000004">
      <c r="B219" s="359"/>
      <c r="C219" s="367">
        <v>2</v>
      </c>
      <c r="D219" s="25">
        <v>145.5</v>
      </c>
      <c r="E219" s="25">
        <v>138.14810518174789</v>
      </c>
      <c r="F219" s="25">
        <v>138.44485626696149</v>
      </c>
      <c r="G219" s="25">
        <v>136.71515272051059</v>
      </c>
      <c r="H219" s="25">
        <v>136.4285396027274</v>
      </c>
      <c r="I219" s="195">
        <v>135.6513061125753</v>
      </c>
      <c r="J219" s="195">
        <v>135.92482928181809</v>
      </c>
      <c r="K219" s="25">
        <v>139.91300000000001</v>
      </c>
      <c r="L219" s="25">
        <v>138.755</v>
      </c>
      <c r="M219" s="360">
        <v>137.30000000000001</v>
      </c>
    </row>
    <row r="220" spans="2:13" x14ac:dyDescent="0.55000000000000004">
      <c r="B220" s="359"/>
      <c r="C220" s="367">
        <v>3</v>
      </c>
      <c r="D220" s="25">
        <v>155.6</v>
      </c>
      <c r="E220" s="25">
        <v>136.20757546293299</v>
      </c>
      <c r="F220" s="25">
        <v>136.78153650911568</v>
      </c>
      <c r="G220" s="25">
        <v>135.65197208968155</v>
      </c>
      <c r="H220" s="25">
        <v>135.24117503233646</v>
      </c>
      <c r="I220" s="195">
        <v>134.3278353504142</v>
      </c>
      <c r="J220" s="195">
        <v>134.80217704511784</v>
      </c>
      <c r="K220" s="25">
        <v>142.262</v>
      </c>
      <c r="L220" s="25">
        <v>139.05099999999999</v>
      </c>
      <c r="M220" s="360">
        <v>136.4</v>
      </c>
    </row>
    <row r="221" spans="2:13" x14ac:dyDescent="0.55000000000000004">
      <c r="B221" s="359"/>
      <c r="C221" s="367">
        <v>4</v>
      </c>
      <c r="D221" s="25">
        <v>128</v>
      </c>
      <c r="E221" s="25">
        <v>138.52818293529947</v>
      </c>
      <c r="F221" s="25">
        <v>137.32124508915081</v>
      </c>
      <c r="G221" s="25">
        <v>137.72174939765196</v>
      </c>
      <c r="H221" s="25">
        <v>135.85372520182534</v>
      </c>
      <c r="I221" s="195">
        <v>137.40385021346512</v>
      </c>
      <c r="J221" s="195">
        <v>135.93664361344617</v>
      </c>
      <c r="K221" s="25">
        <v>139.01300000000001</v>
      </c>
      <c r="L221" s="25">
        <v>141.83199999999999</v>
      </c>
      <c r="M221" s="360">
        <v>135.19999999999999</v>
      </c>
    </row>
    <row r="222" spans="2:13" x14ac:dyDescent="0.55000000000000004">
      <c r="B222" s="359"/>
      <c r="C222" s="367">
        <v>5</v>
      </c>
      <c r="D222" s="25">
        <v>126</v>
      </c>
      <c r="E222" s="25">
        <v>142.68729559748431</v>
      </c>
      <c r="F222" s="25">
        <v>143.03747451732823</v>
      </c>
      <c r="G222" s="25">
        <v>141.76408261603663</v>
      </c>
      <c r="H222" s="25">
        <v>141.81444355402368</v>
      </c>
      <c r="I222" s="195">
        <v>141.84906557513511</v>
      </c>
      <c r="J222" s="195">
        <v>142.05079273588879</v>
      </c>
      <c r="K222" s="25">
        <v>137.352</v>
      </c>
      <c r="L222" s="25">
        <v>138.57300000000001</v>
      </c>
      <c r="M222" s="360">
        <v>142.19999999999999</v>
      </c>
    </row>
    <row r="223" spans="2:13" x14ac:dyDescent="0.55000000000000004">
      <c r="B223" s="359"/>
      <c r="C223" s="367">
        <v>6</v>
      </c>
      <c r="D223" s="25">
        <v>145.1</v>
      </c>
      <c r="E223" s="25">
        <v>140.34370195291984</v>
      </c>
      <c r="F223" s="25">
        <v>139.96344422933223</v>
      </c>
      <c r="G223" s="25">
        <v>139.32539371137599</v>
      </c>
      <c r="H223" s="25">
        <v>137.99254848477281</v>
      </c>
      <c r="I223" s="195">
        <v>140.23845621174135</v>
      </c>
      <c r="J223" s="195">
        <v>139.68669207525855</v>
      </c>
      <c r="K223" s="25">
        <v>138.93600000000001</v>
      </c>
      <c r="L223" s="25">
        <v>137.91900000000001</v>
      </c>
      <c r="M223" s="360">
        <v>141.6</v>
      </c>
    </row>
    <row r="224" spans="2:13" x14ac:dyDescent="0.55000000000000004">
      <c r="B224" s="359"/>
      <c r="C224" s="367">
        <v>7</v>
      </c>
      <c r="D224" s="25">
        <v>128.30000000000001</v>
      </c>
      <c r="E224" s="25">
        <v>122.64500365729927</v>
      </c>
      <c r="F224" s="25">
        <v>125.00644726910939</v>
      </c>
      <c r="G224" s="25">
        <v>121.38666346366374</v>
      </c>
      <c r="H224" s="25">
        <v>123.05082377202498</v>
      </c>
      <c r="I224" s="195">
        <v>122.2187383002381</v>
      </c>
      <c r="J224" s="195">
        <v>124.64814511874467</v>
      </c>
      <c r="K224" s="25">
        <v>122.768</v>
      </c>
      <c r="L224" s="25">
        <v>121.342</v>
      </c>
      <c r="M224" s="360">
        <v>127</v>
      </c>
    </row>
    <row r="225" spans="2:13" x14ac:dyDescent="0.55000000000000004">
      <c r="B225" s="359"/>
      <c r="C225" s="367">
        <v>8</v>
      </c>
      <c r="D225" s="25">
        <v>126.3</v>
      </c>
      <c r="E225" s="25">
        <v>156.50553312534413</v>
      </c>
      <c r="F225" s="25">
        <v>151.96104156075242</v>
      </c>
      <c r="G225" s="25">
        <v>158.35680354989381</v>
      </c>
      <c r="H225" s="25">
        <v>154.32496223774675</v>
      </c>
      <c r="I225" s="195">
        <v>158.1186043192701</v>
      </c>
      <c r="J225" s="195">
        <v>153.20150042225504</v>
      </c>
      <c r="K225" s="25">
        <v>142.81299999999999</v>
      </c>
      <c r="L225" s="25">
        <v>147.26499999999999</v>
      </c>
      <c r="M225" s="360">
        <v>153.5</v>
      </c>
    </row>
    <row r="226" spans="2:13" x14ac:dyDescent="0.55000000000000004">
      <c r="B226" s="359"/>
      <c r="C226" s="367">
        <v>9</v>
      </c>
      <c r="D226" s="25">
        <v>149.5</v>
      </c>
      <c r="E226" s="25">
        <v>140.54283559577675</v>
      </c>
      <c r="F226" s="25">
        <v>141.39816248709494</v>
      </c>
      <c r="G226" s="25">
        <v>141.24767827470924</v>
      </c>
      <c r="H226" s="25">
        <v>143.72173480304377</v>
      </c>
      <c r="I226" s="195">
        <v>141.76751695348642</v>
      </c>
      <c r="J226" s="195">
        <v>142.87426448994432</v>
      </c>
      <c r="K226" s="25">
        <v>145.42699999999999</v>
      </c>
      <c r="L226" s="25">
        <v>145.97300000000001</v>
      </c>
      <c r="M226" s="360">
        <v>146</v>
      </c>
    </row>
    <row r="227" spans="2:13" x14ac:dyDescent="0.55000000000000004">
      <c r="B227" s="359"/>
      <c r="C227" s="367">
        <v>10</v>
      </c>
      <c r="D227" s="25">
        <v>163</v>
      </c>
      <c r="E227" s="25">
        <v>151.88065502886454</v>
      </c>
      <c r="F227" s="25">
        <v>152.73216701309843</v>
      </c>
      <c r="G227" s="25">
        <v>152.6178459338368</v>
      </c>
      <c r="H227" s="25">
        <v>154.9575965229551</v>
      </c>
      <c r="I227" s="195">
        <v>153.76690141328564</v>
      </c>
      <c r="J227" s="195">
        <v>154.91348471597979</v>
      </c>
      <c r="K227" s="25">
        <v>154.81100000000001</v>
      </c>
      <c r="L227" s="25">
        <v>150.90799999999999</v>
      </c>
      <c r="M227" s="360">
        <v>151.69999999999999</v>
      </c>
    </row>
    <row r="228" spans="2:13" x14ac:dyDescent="0.55000000000000004">
      <c r="B228" s="359"/>
      <c r="C228" s="367">
        <v>11</v>
      </c>
      <c r="D228" s="25">
        <v>162.30000000000001</v>
      </c>
      <c r="E228" s="25">
        <v>151.86760670731709</v>
      </c>
      <c r="F228" s="25">
        <v>150.68914034915656</v>
      </c>
      <c r="G228" s="25">
        <v>153.95605959895573</v>
      </c>
      <c r="H228" s="25">
        <v>153.93863934072064</v>
      </c>
      <c r="I228" s="195">
        <v>154.6957942318428</v>
      </c>
      <c r="J228" s="195">
        <v>153.63856384393205</v>
      </c>
      <c r="K228" s="25">
        <v>153.73500000000001</v>
      </c>
      <c r="L228" s="25">
        <v>148.739</v>
      </c>
      <c r="M228" s="360">
        <v>148.9</v>
      </c>
    </row>
    <row r="229" spans="2:13" x14ac:dyDescent="0.55000000000000004">
      <c r="B229" s="359"/>
      <c r="C229" s="367">
        <v>12</v>
      </c>
      <c r="D229" s="25">
        <v>145.19999999999999</v>
      </c>
      <c r="E229" s="25">
        <v>149.31687480962532</v>
      </c>
      <c r="F229" s="25">
        <v>148.63190960207612</v>
      </c>
      <c r="G229" s="25">
        <v>152.38994845992488</v>
      </c>
      <c r="H229" s="25">
        <v>152.37717682469736</v>
      </c>
      <c r="I229" s="195">
        <v>152.54784666384177</v>
      </c>
      <c r="J229" s="195">
        <v>152.04101161979287</v>
      </c>
      <c r="K229" s="25">
        <v>152.499</v>
      </c>
      <c r="L229" s="25">
        <v>154.58199999999999</v>
      </c>
      <c r="M229" s="360">
        <v>152</v>
      </c>
    </row>
    <row r="230" spans="2:13" x14ac:dyDescent="0.55000000000000004">
      <c r="B230" s="359">
        <v>2008</v>
      </c>
      <c r="C230" s="367">
        <v>1</v>
      </c>
      <c r="D230" s="25">
        <v>144.5</v>
      </c>
      <c r="E230" s="25">
        <v>152.79153718862105</v>
      </c>
      <c r="F230" s="25">
        <v>152.83453871617732</v>
      </c>
      <c r="G230" s="25">
        <v>151.87997313570287</v>
      </c>
      <c r="H230" s="25">
        <v>151.54719432201242</v>
      </c>
      <c r="I230" s="195">
        <v>152.16186611876111</v>
      </c>
      <c r="J230" s="195">
        <v>152.27344785460974</v>
      </c>
      <c r="K230" s="25">
        <v>148.86099999999999</v>
      </c>
      <c r="L230" s="25">
        <v>148.745</v>
      </c>
      <c r="M230" s="360">
        <v>152.19999999999999</v>
      </c>
    </row>
    <row r="231" spans="2:13" x14ac:dyDescent="0.55000000000000004">
      <c r="B231" s="359"/>
      <c r="C231" s="367">
        <v>2</v>
      </c>
      <c r="D231" s="25">
        <v>161.6</v>
      </c>
      <c r="E231" s="25">
        <v>152.32045582505685</v>
      </c>
      <c r="F231" s="25">
        <v>152.23638752684039</v>
      </c>
      <c r="G231" s="25">
        <v>151.70378767976268</v>
      </c>
      <c r="H231" s="25">
        <v>151.51290419290126</v>
      </c>
      <c r="I231" s="195">
        <v>152.06315655064756</v>
      </c>
      <c r="J231" s="195">
        <v>152.00366470294378</v>
      </c>
      <c r="K231" s="25">
        <v>154.09</v>
      </c>
      <c r="L231" s="25">
        <v>151.471</v>
      </c>
      <c r="M231" s="360">
        <v>154.19999999999999</v>
      </c>
    </row>
    <row r="232" spans="2:13" x14ac:dyDescent="0.55000000000000004">
      <c r="B232" s="359"/>
      <c r="C232" s="367">
        <v>3</v>
      </c>
      <c r="D232" s="25">
        <v>161.30000000000001</v>
      </c>
      <c r="E232" s="25">
        <v>140.7147162122728</v>
      </c>
      <c r="F232" s="25">
        <v>142.41044933020964</v>
      </c>
      <c r="G232" s="25">
        <v>140.49222668198712</v>
      </c>
      <c r="H232" s="25">
        <v>141.64910615743307</v>
      </c>
      <c r="I232" s="195">
        <v>140.55013297798931</v>
      </c>
      <c r="J232" s="195">
        <v>142.43484551328734</v>
      </c>
      <c r="K232" s="25">
        <v>152.13</v>
      </c>
      <c r="L232" s="25">
        <v>150.309</v>
      </c>
      <c r="M232" s="360">
        <v>152.1</v>
      </c>
    </row>
    <row r="233" spans="2:13" x14ac:dyDescent="0.55000000000000004">
      <c r="B233" s="359"/>
      <c r="C233" s="367">
        <v>4</v>
      </c>
      <c r="D233" s="25">
        <v>135.69999999999999</v>
      </c>
      <c r="E233" s="25">
        <v>145.84099902421485</v>
      </c>
      <c r="F233" s="25">
        <v>144.8087381107965</v>
      </c>
      <c r="G233" s="25">
        <v>145.44024311072343</v>
      </c>
      <c r="H233" s="25">
        <v>144.19456033995951</v>
      </c>
      <c r="I233" s="195">
        <v>146.4514209286873</v>
      </c>
      <c r="J233" s="195">
        <v>145.44901692728462</v>
      </c>
      <c r="K233" s="25">
        <v>144.87299999999999</v>
      </c>
      <c r="L233" s="25">
        <v>147.37299999999999</v>
      </c>
      <c r="M233" s="360">
        <v>149.5</v>
      </c>
    </row>
    <row r="234" spans="2:13" x14ac:dyDescent="0.55000000000000004">
      <c r="B234" s="359"/>
      <c r="C234" s="367">
        <v>5</v>
      </c>
      <c r="D234" s="25">
        <v>135.9</v>
      </c>
      <c r="E234" s="25">
        <v>152.37098971309172</v>
      </c>
      <c r="F234" s="25">
        <v>152.16472403153924</v>
      </c>
      <c r="G234" s="25">
        <v>152.04531730030558</v>
      </c>
      <c r="H234" s="25">
        <v>151.70695522892169</v>
      </c>
      <c r="I234" s="195">
        <v>153.19418784182713</v>
      </c>
      <c r="J234" s="195">
        <v>153.22259960662404</v>
      </c>
      <c r="K234" s="25">
        <v>147.84899999999999</v>
      </c>
      <c r="L234" s="25">
        <v>151.46799999999999</v>
      </c>
      <c r="M234" s="360">
        <v>153.30000000000001</v>
      </c>
    </row>
    <row r="235" spans="2:13" x14ac:dyDescent="0.55000000000000004">
      <c r="B235" s="359"/>
      <c r="C235" s="367">
        <v>6</v>
      </c>
      <c r="D235" s="25">
        <v>151.6</v>
      </c>
      <c r="E235" s="25">
        <v>145.06064700502969</v>
      </c>
      <c r="F235" s="25">
        <v>146.14593991866718</v>
      </c>
      <c r="G235" s="25">
        <v>144.16556568436846</v>
      </c>
      <c r="H235" s="25">
        <v>145.35447074566949</v>
      </c>
      <c r="I235" s="195">
        <v>145.8128814083762</v>
      </c>
      <c r="J235" s="195">
        <v>147.30884499335548</v>
      </c>
      <c r="K235" s="25">
        <v>147.08000000000001</v>
      </c>
      <c r="L235" s="25">
        <v>145.56700000000001</v>
      </c>
      <c r="M235" s="360">
        <v>145.69999999999999</v>
      </c>
    </row>
    <row r="236" spans="2:13" x14ac:dyDescent="0.55000000000000004">
      <c r="B236" s="359"/>
      <c r="C236" s="367">
        <v>7</v>
      </c>
      <c r="D236" s="25">
        <v>159.19999999999999</v>
      </c>
      <c r="E236" s="25">
        <v>151.31574238088746</v>
      </c>
      <c r="F236" s="25">
        <v>153.20120474039155</v>
      </c>
      <c r="G236" s="25">
        <v>150.01811443040538</v>
      </c>
      <c r="H236" s="25">
        <v>151.79179234903094</v>
      </c>
      <c r="I236" s="195">
        <v>151.46163687771059</v>
      </c>
      <c r="J236" s="195">
        <v>153.63698073009851</v>
      </c>
      <c r="K236" s="25">
        <v>150.23099999999999</v>
      </c>
      <c r="L236" s="25">
        <v>145.63900000000001</v>
      </c>
      <c r="M236" s="360">
        <v>144.30000000000001</v>
      </c>
    </row>
    <row r="237" spans="2:13" x14ac:dyDescent="0.55000000000000004">
      <c r="B237" s="359"/>
      <c r="C237" s="367">
        <v>8</v>
      </c>
      <c r="D237" s="25">
        <v>111.8</v>
      </c>
      <c r="E237" s="25">
        <v>137.90726053639847</v>
      </c>
      <c r="F237" s="25">
        <v>135.14108890533763</v>
      </c>
      <c r="G237" s="25">
        <v>139.17287824239452</v>
      </c>
      <c r="H237" s="25">
        <v>136.80439065418381</v>
      </c>
      <c r="I237" s="195">
        <v>138.72988176807465</v>
      </c>
      <c r="J237" s="195">
        <v>135.72602248756144</v>
      </c>
      <c r="K237" s="25">
        <v>134.44800000000001</v>
      </c>
      <c r="L237" s="25">
        <v>138.542</v>
      </c>
      <c r="M237" s="360">
        <v>136.1</v>
      </c>
    </row>
    <row r="238" spans="2:13" x14ac:dyDescent="0.55000000000000004">
      <c r="B238" s="359"/>
      <c r="C238" s="367">
        <v>9</v>
      </c>
      <c r="D238" s="25">
        <v>152.19999999999999</v>
      </c>
      <c r="E238" s="25">
        <v>143.00612091415226</v>
      </c>
      <c r="F238" s="25">
        <v>142.34096910693265</v>
      </c>
      <c r="G238" s="25">
        <v>143.62525897232879</v>
      </c>
      <c r="H238" s="25">
        <v>143.46347647629153</v>
      </c>
      <c r="I238" s="195">
        <v>142.90766461826712</v>
      </c>
      <c r="J238" s="195">
        <v>141.99026229320393</v>
      </c>
      <c r="K238" s="25">
        <v>142.494</v>
      </c>
      <c r="L238" s="25">
        <v>140.52500000000001</v>
      </c>
      <c r="M238" s="360">
        <v>136.5</v>
      </c>
    </row>
    <row r="239" spans="2:13" x14ac:dyDescent="0.55000000000000004">
      <c r="B239" s="359"/>
      <c r="C239" s="367">
        <v>10</v>
      </c>
      <c r="D239" s="25">
        <v>145.1</v>
      </c>
      <c r="E239" s="25">
        <v>136.28911274938844</v>
      </c>
      <c r="F239" s="25">
        <v>135.93442649074163</v>
      </c>
      <c r="G239" s="25">
        <v>137.00125359601651</v>
      </c>
      <c r="H239" s="25">
        <v>137.175888989252</v>
      </c>
      <c r="I239" s="195">
        <v>135.78707966075831</v>
      </c>
      <c r="J239" s="195">
        <v>135.11538810346829</v>
      </c>
      <c r="K239" s="25">
        <v>135.53100000000001</v>
      </c>
      <c r="L239" s="25">
        <v>132.321</v>
      </c>
      <c r="M239" s="360">
        <v>132.9</v>
      </c>
    </row>
    <row r="240" spans="2:13" x14ac:dyDescent="0.55000000000000004">
      <c r="B240" s="359"/>
      <c r="C240" s="367">
        <v>11</v>
      </c>
      <c r="D240" s="25">
        <v>119.8</v>
      </c>
      <c r="E240" s="25">
        <v>114.75829328023434</v>
      </c>
      <c r="F240" s="25">
        <v>114.13129152487443</v>
      </c>
      <c r="G240" s="25">
        <v>115.38773254052708</v>
      </c>
      <c r="H240" s="25">
        <v>114.75781044455491</v>
      </c>
      <c r="I240" s="195">
        <v>114.39178684087561</v>
      </c>
      <c r="J240" s="195">
        <v>113.52027868732735</v>
      </c>
      <c r="K240" s="25">
        <v>118.324</v>
      </c>
      <c r="L240" s="25">
        <v>118.066</v>
      </c>
      <c r="M240" s="360">
        <v>115.9</v>
      </c>
    </row>
    <row r="241" spans="2:13" x14ac:dyDescent="0.55000000000000004">
      <c r="B241" s="359"/>
      <c r="C241" s="367">
        <v>12</v>
      </c>
      <c r="D241" s="25">
        <v>98.8</v>
      </c>
      <c r="E241" s="25">
        <v>104.66755511681474</v>
      </c>
      <c r="F241" s="25">
        <v>105.09991676618537</v>
      </c>
      <c r="G241" s="25">
        <v>105.63878345705058</v>
      </c>
      <c r="H241" s="25">
        <v>105.92878875221142</v>
      </c>
      <c r="I241" s="195">
        <v>104.13605975680278</v>
      </c>
      <c r="J241" s="195">
        <v>104.50883043672823</v>
      </c>
      <c r="K241" s="25">
        <v>100.863</v>
      </c>
      <c r="L241" s="25">
        <v>99.614000000000004</v>
      </c>
      <c r="M241" s="360">
        <v>101.3</v>
      </c>
    </row>
    <row r="242" spans="2:13" x14ac:dyDescent="0.55000000000000004">
      <c r="B242" s="359">
        <v>2009</v>
      </c>
      <c r="C242" s="367">
        <v>1</v>
      </c>
      <c r="D242" s="25">
        <v>75.5</v>
      </c>
      <c r="E242" s="25">
        <v>80.847843502080281</v>
      </c>
      <c r="F242" s="25">
        <v>80.410467636470472</v>
      </c>
      <c r="G242" s="25">
        <v>81.000066572043906</v>
      </c>
      <c r="H242" s="25">
        <v>80.758542208896628</v>
      </c>
      <c r="I242" s="195">
        <v>80.70538563645988</v>
      </c>
      <c r="J242" s="195">
        <v>80.399174160164691</v>
      </c>
      <c r="K242" s="25">
        <v>80.533000000000001</v>
      </c>
      <c r="L242" s="25">
        <v>78.787999999999997</v>
      </c>
      <c r="M242" s="360">
        <v>82</v>
      </c>
    </row>
    <row r="243" spans="2:13" x14ac:dyDescent="0.55000000000000004">
      <c r="B243" s="359"/>
      <c r="C243" s="367">
        <v>2</v>
      </c>
      <c r="D243" s="25">
        <v>59.9</v>
      </c>
      <c r="E243" s="25">
        <v>57.70128553827557</v>
      </c>
      <c r="F243" s="25">
        <v>58.740089633011991</v>
      </c>
      <c r="G243" s="25">
        <v>57.39679598345122</v>
      </c>
      <c r="H243" s="25">
        <v>58.096900093333879</v>
      </c>
      <c r="I243" s="195">
        <v>57.704251725398237</v>
      </c>
      <c r="J243" s="195">
        <v>59.072054958396826</v>
      </c>
      <c r="K243" s="25">
        <v>54.16</v>
      </c>
      <c r="L243" s="25">
        <v>57.079000000000001</v>
      </c>
      <c r="M243" s="360">
        <v>58.9</v>
      </c>
    </row>
    <row r="244" spans="2:13" x14ac:dyDescent="0.55000000000000004">
      <c r="B244" s="359"/>
      <c r="C244" s="367">
        <v>3</v>
      </c>
      <c r="D244" s="25">
        <v>69.3</v>
      </c>
      <c r="E244" s="25">
        <v>62.012036797097721</v>
      </c>
      <c r="F244" s="25">
        <v>63.307188770205116</v>
      </c>
      <c r="G244" s="25">
        <v>61.610810579525186</v>
      </c>
      <c r="H244" s="25">
        <v>62.389995099969532</v>
      </c>
      <c r="I244" s="195">
        <v>61.931215466928599</v>
      </c>
      <c r="J244" s="195">
        <v>63.513864395016519</v>
      </c>
      <c r="K244" s="25">
        <v>58.332999999999998</v>
      </c>
      <c r="L244" s="25">
        <v>62.869</v>
      </c>
      <c r="M244" s="360">
        <v>64</v>
      </c>
    </row>
    <row r="245" spans="2:13" x14ac:dyDescent="0.55000000000000004">
      <c r="B245" s="359"/>
      <c r="C245" s="367">
        <v>4</v>
      </c>
      <c r="D245" s="25">
        <v>63.9</v>
      </c>
      <c r="E245" s="25">
        <v>70.100023826542781</v>
      </c>
      <c r="F245" s="25">
        <v>69.707670165932939</v>
      </c>
      <c r="G245" s="25">
        <v>69.756542908469115</v>
      </c>
      <c r="H245" s="25">
        <v>69.26310901384204</v>
      </c>
      <c r="I245" s="195">
        <v>70.172361752450556</v>
      </c>
      <c r="J245" s="195">
        <v>69.838079561467879</v>
      </c>
      <c r="K245" s="25">
        <v>72.628</v>
      </c>
      <c r="L245" s="25">
        <v>69.168000000000006</v>
      </c>
      <c r="M245" s="360">
        <v>71.8</v>
      </c>
    </row>
    <row r="246" spans="2:13" x14ac:dyDescent="0.55000000000000004">
      <c r="B246" s="359"/>
      <c r="C246" s="367">
        <v>5</v>
      </c>
      <c r="D246" s="25">
        <v>75.900000000000006</v>
      </c>
      <c r="E246" s="25">
        <v>86.180139745170592</v>
      </c>
      <c r="F246" s="25">
        <v>85.560509739881013</v>
      </c>
      <c r="G246" s="25">
        <v>86.351395252863867</v>
      </c>
      <c r="H246" s="25">
        <v>85.691117635028064</v>
      </c>
      <c r="I246" s="195">
        <v>86.086806396735767</v>
      </c>
      <c r="J246" s="195">
        <v>85.361867795046294</v>
      </c>
      <c r="K246" s="25">
        <v>90.667000000000002</v>
      </c>
      <c r="L246" s="25">
        <v>87.292000000000002</v>
      </c>
      <c r="M246" s="360">
        <v>87.9</v>
      </c>
    </row>
    <row r="247" spans="2:13" x14ac:dyDescent="0.55000000000000004">
      <c r="B247" s="359"/>
      <c r="C247" s="367">
        <v>6</v>
      </c>
      <c r="D247" s="25">
        <v>97.6</v>
      </c>
      <c r="E247" s="25">
        <v>93.547725117387202</v>
      </c>
      <c r="F247" s="25">
        <v>93.993290151137671</v>
      </c>
      <c r="G247" s="25">
        <v>93.185325956666503</v>
      </c>
      <c r="H247" s="25">
        <v>93.621682941258584</v>
      </c>
      <c r="I247" s="195">
        <v>93.315487533682898</v>
      </c>
      <c r="J247" s="195">
        <v>93.744567265911797</v>
      </c>
      <c r="K247" s="25">
        <v>90.876000000000005</v>
      </c>
      <c r="L247" s="25">
        <v>91.39</v>
      </c>
      <c r="M247" s="360">
        <v>90.9</v>
      </c>
    </row>
    <row r="248" spans="2:13" x14ac:dyDescent="0.55000000000000004">
      <c r="B248" s="359"/>
      <c r="C248" s="367">
        <v>7</v>
      </c>
      <c r="D248" s="25">
        <v>106.2</v>
      </c>
      <c r="E248" s="25">
        <v>100.83901835429987</v>
      </c>
      <c r="F248" s="25">
        <v>101.72807017543859</v>
      </c>
      <c r="G248" s="25">
        <v>100.01976266359911</v>
      </c>
      <c r="H248" s="25">
        <v>100.59260909100929</v>
      </c>
      <c r="I248" s="195">
        <v>100.26081496388421</v>
      </c>
      <c r="J248" s="195">
        <v>101.04991495016631</v>
      </c>
      <c r="K248" s="25">
        <v>95.447999999999993</v>
      </c>
      <c r="L248" s="25">
        <v>95.786000000000001</v>
      </c>
      <c r="M248" s="360">
        <v>94.8</v>
      </c>
    </row>
    <row r="249" spans="2:13" x14ac:dyDescent="0.55000000000000004">
      <c r="B249" s="359"/>
      <c r="C249" s="367">
        <v>8</v>
      </c>
      <c r="D249" s="25">
        <v>81.099999999999994</v>
      </c>
      <c r="E249" s="25">
        <v>98.74017335096228</v>
      </c>
      <c r="F249" s="25">
        <v>98.080830517665703</v>
      </c>
      <c r="G249" s="25">
        <v>99.602569339067543</v>
      </c>
      <c r="H249" s="25">
        <v>99.392005649538092</v>
      </c>
      <c r="I249" s="195">
        <v>98.930518651197346</v>
      </c>
      <c r="J249" s="195">
        <v>98.184005154658038</v>
      </c>
      <c r="K249" s="25">
        <v>104.3</v>
      </c>
      <c r="L249" s="25">
        <v>101.328</v>
      </c>
      <c r="M249" s="360">
        <v>96.9</v>
      </c>
    </row>
    <row r="250" spans="2:13" x14ac:dyDescent="0.55000000000000004">
      <c r="B250" s="359"/>
      <c r="C250" s="367">
        <v>9</v>
      </c>
      <c r="D250" s="25">
        <v>119.1</v>
      </c>
      <c r="E250" s="25">
        <v>110.07618601538978</v>
      </c>
      <c r="F250" s="25">
        <v>108.70818379297316</v>
      </c>
      <c r="G250" s="25">
        <v>110.62395038402349</v>
      </c>
      <c r="H250" s="25">
        <v>109.58766201517977</v>
      </c>
      <c r="I250" s="195">
        <v>110.0175370342763</v>
      </c>
      <c r="J250" s="195">
        <v>108.35215064280843</v>
      </c>
      <c r="K250" s="25">
        <v>109.715</v>
      </c>
      <c r="L250" s="25">
        <v>110.218</v>
      </c>
      <c r="M250" s="360">
        <v>107.7</v>
      </c>
    </row>
    <row r="251" spans="2:13" x14ac:dyDescent="0.55000000000000004">
      <c r="B251" s="359"/>
      <c r="C251" s="367">
        <v>10</v>
      </c>
      <c r="D251" s="25">
        <v>118</v>
      </c>
      <c r="E251" s="25">
        <v>109.07412612371459</v>
      </c>
      <c r="F251" s="25">
        <v>108.66892192363889</v>
      </c>
      <c r="G251" s="25">
        <v>109.72404818929724</v>
      </c>
      <c r="H251" s="25">
        <v>110.16975923192265</v>
      </c>
      <c r="I251" s="195">
        <v>109.19372083536949</v>
      </c>
      <c r="J251" s="195">
        <v>108.61158404708742</v>
      </c>
      <c r="K251" s="25">
        <v>111.29</v>
      </c>
      <c r="L251" s="25">
        <v>110.806</v>
      </c>
      <c r="M251" s="360">
        <v>110.9</v>
      </c>
    </row>
    <row r="252" spans="2:13" x14ac:dyDescent="0.55000000000000004">
      <c r="B252" s="359"/>
      <c r="C252" s="367">
        <v>11</v>
      </c>
      <c r="D252" s="25">
        <v>123.5</v>
      </c>
      <c r="E252" s="25">
        <v>115.19883396362329</v>
      </c>
      <c r="F252" s="25">
        <v>114.40994855572598</v>
      </c>
      <c r="G252" s="25">
        <v>115.53467491612999</v>
      </c>
      <c r="H252" s="25">
        <v>114.96890468673631</v>
      </c>
      <c r="I252" s="195">
        <v>115.65310611889544</v>
      </c>
      <c r="J252" s="195">
        <v>114.57721077965155</v>
      </c>
      <c r="K252" s="25">
        <v>119.15</v>
      </c>
      <c r="L252" s="25">
        <v>118.158</v>
      </c>
      <c r="M252" s="360">
        <v>117.5</v>
      </c>
    </row>
    <row r="253" spans="2:13" x14ac:dyDescent="0.55000000000000004">
      <c r="B253" s="359"/>
      <c r="C253" s="367">
        <v>12</v>
      </c>
      <c r="D253" s="25">
        <v>113.5</v>
      </c>
      <c r="E253" s="25">
        <v>117.67152042833197</v>
      </c>
      <c r="F253" s="25">
        <v>116.67725951139948</v>
      </c>
      <c r="G253" s="25">
        <v>118.21841940431004</v>
      </c>
      <c r="H253" s="25">
        <v>117.16277464005765</v>
      </c>
      <c r="I253" s="195">
        <v>118.32653427938762</v>
      </c>
      <c r="J253" s="195">
        <v>116.99976840069665</v>
      </c>
      <c r="K253" s="25">
        <v>115.744</v>
      </c>
      <c r="L253" s="25">
        <v>114.051</v>
      </c>
      <c r="M253" s="360">
        <v>117</v>
      </c>
    </row>
    <row r="254" spans="2:13" x14ac:dyDescent="0.55000000000000004">
      <c r="B254" s="359">
        <v>2010</v>
      </c>
      <c r="C254" s="367">
        <v>1</v>
      </c>
      <c r="D254" s="25">
        <v>109</v>
      </c>
      <c r="E254" s="25">
        <v>117.09378283488377</v>
      </c>
      <c r="F254" s="25">
        <v>115.76433231285077</v>
      </c>
      <c r="G254" s="25">
        <v>117.41835912791343</v>
      </c>
      <c r="H254" s="25">
        <v>116.68823145408338</v>
      </c>
      <c r="I254" s="195">
        <v>117.07124679486705</v>
      </c>
      <c r="J254" s="195">
        <v>116.34830593891128</v>
      </c>
      <c r="K254" s="25">
        <v>117.087</v>
      </c>
      <c r="L254" s="25">
        <v>117.541</v>
      </c>
      <c r="M254" s="360">
        <v>121.6</v>
      </c>
    </row>
    <row r="255" spans="2:13" x14ac:dyDescent="0.55000000000000004">
      <c r="B255" s="359"/>
      <c r="C255" s="367">
        <v>2</v>
      </c>
      <c r="D255" s="25">
        <v>121.7</v>
      </c>
      <c r="E255" s="25">
        <v>117.58358571889549</v>
      </c>
      <c r="F255" s="25">
        <v>119.26383087839653</v>
      </c>
      <c r="G255" s="25">
        <v>117.06510748574748</v>
      </c>
      <c r="H255" s="25">
        <v>118.46454522131025</v>
      </c>
      <c r="I255" s="195">
        <v>117.9771018450203</v>
      </c>
      <c r="J255" s="195">
        <v>120.8196999574066</v>
      </c>
      <c r="K255" s="25">
        <v>115.55</v>
      </c>
      <c r="L255" s="25">
        <v>115.53400000000001</v>
      </c>
      <c r="M255" s="360">
        <v>120.2</v>
      </c>
    </row>
    <row r="256" spans="2:13" x14ac:dyDescent="0.55000000000000004">
      <c r="B256" s="359"/>
      <c r="C256" s="367">
        <v>3</v>
      </c>
      <c r="D256" s="25">
        <v>137.4</v>
      </c>
      <c r="E256" s="25">
        <v>122.57340867011428</v>
      </c>
      <c r="F256" s="25">
        <v>124.47736896101472</v>
      </c>
      <c r="G256" s="25">
        <v>121.72130016653253</v>
      </c>
      <c r="H256" s="25">
        <v>122.86506360944207</v>
      </c>
      <c r="I256" s="195">
        <v>122.94405660503334</v>
      </c>
      <c r="J256" s="195">
        <v>125.87648936077534</v>
      </c>
      <c r="K256" s="25">
        <v>123.66200000000001</v>
      </c>
      <c r="L256" s="25">
        <v>121.44199999999999</v>
      </c>
      <c r="M256" s="360">
        <v>124</v>
      </c>
    </row>
    <row r="257" spans="2:13" x14ac:dyDescent="0.55000000000000004">
      <c r="B257" s="359"/>
      <c r="C257" s="367">
        <v>4</v>
      </c>
      <c r="D257" s="25">
        <v>106.6</v>
      </c>
      <c r="E257" s="25">
        <v>116.77805043773681</v>
      </c>
      <c r="F257" s="25">
        <v>116.3447172284644</v>
      </c>
      <c r="G257" s="25">
        <v>116.10705257786623</v>
      </c>
      <c r="H257" s="25">
        <v>115.14266870211847</v>
      </c>
      <c r="I257" s="195">
        <v>117.36926495772504</v>
      </c>
      <c r="J257" s="195">
        <v>117.45729269939855</v>
      </c>
      <c r="K257" s="25">
        <v>114.432</v>
      </c>
      <c r="L257" s="25">
        <v>114.366</v>
      </c>
      <c r="M257" s="360">
        <v>121.5</v>
      </c>
    </row>
    <row r="258" spans="2:13" x14ac:dyDescent="0.55000000000000004">
      <c r="B258" s="359"/>
      <c r="C258" s="367">
        <v>5</v>
      </c>
      <c r="D258" s="25">
        <v>103.2</v>
      </c>
      <c r="E258" s="25">
        <v>116.77975380628438</v>
      </c>
      <c r="F258" s="25">
        <v>117.16243571762503</v>
      </c>
      <c r="G258" s="25">
        <v>116.81960555400298</v>
      </c>
      <c r="H258" s="25">
        <v>117.22581335416761</v>
      </c>
      <c r="I258" s="195">
        <v>116.99666322031486</v>
      </c>
      <c r="J258" s="195">
        <v>117.68275500047913</v>
      </c>
      <c r="K258" s="25">
        <v>118.76</v>
      </c>
      <c r="L258" s="25">
        <v>119.863</v>
      </c>
      <c r="M258" s="360">
        <v>118.9</v>
      </c>
    </row>
    <row r="259" spans="2:13" x14ac:dyDescent="0.55000000000000004">
      <c r="B259" s="359"/>
      <c r="C259" s="367">
        <v>6</v>
      </c>
      <c r="D259" s="25">
        <v>125.1</v>
      </c>
      <c r="E259" s="25">
        <v>119.66875128363112</v>
      </c>
      <c r="F259" s="25">
        <v>119.1459236199627</v>
      </c>
      <c r="G259" s="25">
        <v>119.14313996042752</v>
      </c>
      <c r="H259" s="25">
        <v>119.01299166064369</v>
      </c>
      <c r="I259" s="195">
        <v>119.72927214545199</v>
      </c>
      <c r="J259" s="195">
        <v>119.23605352628984</v>
      </c>
      <c r="K259" s="25">
        <v>118.773</v>
      </c>
      <c r="L259" s="25">
        <v>117.381</v>
      </c>
      <c r="M259" s="360">
        <v>115.9</v>
      </c>
    </row>
    <row r="260" spans="2:13" x14ac:dyDescent="0.55000000000000004">
      <c r="B260" s="359"/>
      <c r="C260" s="367">
        <v>7</v>
      </c>
      <c r="D260" s="25">
        <v>126.6</v>
      </c>
      <c r="E260" s="25">
        <v>120.28018630584074</v>
      </c>
      <c r="F260" s="25">
        <v>121.14468032706134</v>
      </c>
      <c r="G260" s="25">
        <v>119.36093941894153</v>
      </c>
      <c r="H260" s="25">
        <v>120.43058077511985</v>
      </c>
      <c r="I260" s="195">
        <v>119.98037145404967</v>
      </c>
      <c r="J260" s="195">
        <v>120.66176804533258</v>
      </c>
      <c r="K260" s="25">
        <v>118.327</v>
      </c>
      <c r="L260" s="25">
        <v>117.258</v>
      </c>
      <c r="M260" s="360">
        <v>114.5</v>
      </c>
    </row>
    <row r="261" spans="2:13" x14ac:dyDescent="0.55000000000000004">
      <c r="B261" s="359"/>
      <c r="C261" s="367">
        <v>8</v>
      </c>
      <c r="D261" s="25">
        <v>100.8</v>
      </c>
      <c r="E261" s="25">
        <v>121.23098640041317</v>
      </c>
      <c r="F261" s="25">
        <v>121.28442958008176</v>
      </c>
      <c r="G261" s="25">
        <v>122.43689267544022</v>
      </c>
      <c r="H261" s="25">
        <v>123.34814079503174</v>
      </c>
      <c r="I261" s="195">
        <v>121.61980705677466</v>
      </c>
      <c r="J261" s="195">
        <v>121.57448469782075</v>
      </c>
      <c r="K261" s="25">
        <v>121.70399999999999</v>
      </c>
      <c r="L261" s="25">
        <v>122.43600000000001</v>
      </c>
      <c r="M261" s="360">
        <v>115.9</v>
      </c>
    </row>
    <row r="262" spans="2:13" x14ac:dyDescent="0.55000000000000004">
      <c r="B262" s="359"/>
      <c r="C262" s="367">
        <v>9</v>
      </c>
      <c r="D262" s="25">
        <v>134.6</v>
      </c>
      <c r="E262" s="25">
        <v>123.47317270658263</v>
      </c>
      <c r="F262" s="25">
        <v>121.71367684478369</v>
      </c>
      <c r="G262" s="25">
        <v>124.63735703101344</v>
      </c>
      <c r="H262" s="25">
        <v>122.92603071475128</v>
      </c>
      <c r="I262" s="195">
        <v>123.32523321659548</v>
      </c>
      <c r="J262" s="195">
        <v>120.96246980347172</v>
      </c>
      <c r="K262" s="25">
        <v>124.697</v>
      </c>
      <c r="L262" s="25">
        <v>123.89100000000001</v>
      </c>
      <c r="M262" s="360">
        <v>121.4</v>
      </c>
    </row>
    <row r="263" spans="2:13" x14ac:dyDescent="0.55000000000000004">
      <c r="B263" s="359"/>
      <c r="C263" s="367">
        <v>10</v>
      </c>
      <c r="D263" s="25">
        <v>109.7</v>
      </c>
      <c r="E263" s="25">
        <v>102.85310452034267</v>
      </c>
      <c r="F263" s="25">
        <v>102.67682517504979</v>
      </c>
      <c r="G263" s="25">
        <v>103.54431705842495</v>
      </c>
      <c r="H263" s="25">
        <v>103.81220267841647</v>
      </c>
      <c r="I263" s="195">
        <v>102.58835338350427</v>
      </c>
      <c r="J263" s="195">
        <v>101.88368981408</v>
      </c>
      <c r="K263" s="25">
        <v>106.136</v>
      </c>
      <c r="L263" s="25">
        <v>106.455</v>
      </c>
      <c r="M263" s="360">
        <v>106.3</v>
      </c>
    </row>
    <row r="264" spans="2:13" x14ac:dyDescent="0.55000000000000004">
      <c r="B264" s="359"/>
      <c r="C264" s="367">
        <v>11</v>
      </c>
      <c r="D264" s="25">
        <v>117.5</v>
      </c>
      <c r="E264" s="25">
        <v>109.96704063407012</v>
      </c>
      <c r="F264" s="25">
        <v>109.83986542841562</v>
      </c>
      <c r="G264" s="25">
        <v>109.9819974405444</v>
      </c>
      <c r="H264" s="25">
        <v>109.62487429779945</v>
      </c>
      <c r="I264" s="195">
        <v>109.4882862559808</v>
      </c>
      <c r="J264" s="195">
        <v>108.57129068449902</v>
      </c>
      <c r="K264" s="25">
        <v>110.934</v>
      </c>
      <c r="L264" s="25">
        <v>109.69499999999999</v>
      </c>
      <c r="M264" s="360">
        <v>110.5</v>
      </c>
    </row>
    <row r="265" spans="2:13" x14ac:dyDescent="0.55000000000000004">
      <c r="B265" s="359"/>
      <c r="C265" s="367">
        <v>12</v>
      </c>
      <c r="D265" s="25">
        <v>109.5</v>
      </c>
      <c r="E265" s="25">
        <v>113.82422630560927</v>
      </c>
      <c r="F265" s="25">
        <v>113.23723783668689</v>
      </c>
      <c r="G265" s="25">
        <v>114.05103299752118</v>
      </c>
      <c r="H265" s="25">
        <v>112.76778883681497</v>
      </c>
      <c r="I265" s="195">
        <v>113.269280587635</v>
      </c>
      <c r="J265" s="195">
        <v>111.66459343968546</v>
      </c>
      <c r="K265" s="25">
        <v>109.95099999999999</v>
      </c>
      <c r="L265" s="25">
        <v>108.562</v>
      </c>
      <c r="M265" s="360">
        <v>113</v>
      </c>
    </row>
    <row r="266" spans="2:13" x14ac:dyDescent="0.55000000000000004">
      <c r="B266" s="359">
        <v>2011</v>
      </c>
      <c r="C266" s="367">
        <v>1</v>
      </c>
      <c r="D266" s="25">
        <v>103.6</v>
      </c>
      <c r="E266" s="25">
        <v>110.48226381461674</v>
      </c>
      <c r="F266" s="25">
        <v>109.82846264209248</v>
      </c>
      <c r="G266" s="25">
        <v>113.02637926262187</v>
      </c>
      <c r="H266" s="25">
        <v>115.76789990318809</v>
      </c>
      <c r="I266" s="195">
        <v>109.90984983415788</v>
      </c>
      <c r="J266" s="195">
        <v>109.33685901233348</v>
      </c>
      <c r="K266" s="25">
        <v>112.482</v>
      </c>
      <c r="L266" s="25">
        <v>112.83799999999999</v>
      </c>
      <c r="M266" s="360">
        <v>114.5</v>
      </c>
    </row>
    <row r="267" spans="2:13" x14ac:dyDescent="0.55000000000000004">
      <c r="B267" s="359"/>
      <c r="C267" s="367">
        <v>2</v>
      </c>
      <c r="D267" s="25">
        <v>116.3</v>
      </c>
      <c r="E267" s="25">
        <v>111.62675616519986</v>
      </c>
      <c r="F267" s="25">
        <v>112.79773071486268</v>
      </c>
      <c r="G267" s="25">
        <v>113.417514669558</v>
      </c>
      <c r="H267" s="25">
        <v>116.7952464464705</v>
      </c>
      <c r="I267" s="195">
        <v>111.37484627899572</v>
      </c>
      <c r="J267" s="195">
        <v>112.98800451561797</v>
      </c>
      <c r="K267" s="25">
        <v>109.51300000000001</v>
      </c>
      <c r="L267" s="25">
        <v>109.892</v>
      </c>
      <c r="M267" s="360">
        <v>114.9</v>
      </c>
    </row>
    <row r="268" spans="2:13" x14ac:dyDescent="0.55000000000000004">
      <c r="B268" s="359"/>
      <c r="C268" s="367">
        <v>3</v>
      </c>
      <c r="D268" s="25">
        <v>59.2</v>
      </c>
      <c r="E268" s="25">
        <v>54.943642931542684</v>
      </c>
      <c r="F268" s="25">
        <v>56.297435897435896</v>
      </c>
      <c r="G268" s="25">
        <v>53.785732283260998</v>
      </c>
      <c r="H268" s="25">
        <v>54.930752776210454</v>
      </c>
      <c r="I268" s="195">
        <v>55.228462265553887</v>
      </c>
      <c r="J268" s="195">
        <v>57.115086404467995</v>
      </c>
      <c r="K268" s="25">
        <v>46.348999999999997</v>
      </c>
      <c r="L268" s="25">
        <v>52.292000000000002</v>
      </c>
      <c r="M268" s="360">
        <v>53.1</v>
      </c>
    </row>
    <row r="269" spans="2:13" x14ac:dyDescent="0.55000000000000004">
      <c r="B269" s="359"/>
      <c r="C269" s="367">
        <v>4</v>
      </c>
      <c r="D269" s="25">
        <v>42.1</v>
      </c>
      <c r="E269" s="25">
        <v>47.753185856287757</v>
      </c>
      <c r="F269" s="25">
        <v>48.658654193237879</v>
      </c>
      <c r="G269" s="25">
        <v>47.027189086117488</v>
      </c>
      <c r="H269" s="25">
        <v>47.729497476147628</v>
      </c>
      <c r="I269" s="195">
        <v>48.081931744044525</v>
      </c>
      <c r="J269" s="195">
        <v>49.390795636177579</v>
      </c>
      <c r="K269" s="25">
        <v>52.548000000000002</v>
      </c>
      <c r="L269" s="25">
        <v>46.744</v>
      </c>
      <c r="M269" s="360">
        <v>49.3</v>
      </c>
    </row>
    <row r="270" spans="2:13" x14ac:dyDescent="0.55000000000000004">
      <c r="B270" s="359"/>
      <c r="C270" s="367">
        <v>5</v>
      </c>
      <c r="D270" s="25">
        <v>68.900000000000006</v>
      </c>
      <c r="E270" s="25">
        <v>78.979741473695725</v>
      </c>
      <c r="F270" s="25">
        <v>80.397980442176888</v>
      </c>
      <c r="G270" s="25">
        <v>78.371079830661003</v>
      </c>
      <c r="H270" s="25">
        <v>79.579770526943278</v>
      </c>
      <c r="I270" s="195">
        <v>78.987210527847523</v>
      </c>
      <c r="J270" s="195">
        <v>80.652093763769756</v>
      </c>
      <c r="K270" s="25">
        <v>82.460999999999999</v>
      </c>
      <c r="L270" s="25">
        <v>78.03</v>
      </c>
      <c r="M270" s="360">
        <v>77.400000000000006</v>
      </c>
    </row>
    <row r="271" spans="2:13" x14ac:dyDescent="0.55000000000000004">
      <c r="B271" s="359"/>
      <c r="C271" s="367">
        <v>6</v>
      </c>
      <c r="D271" s="25">
        <v>105.4</v>
      </c>
      <c r="E271" s="25">
        <v>100.70084753496226</v>
      </c>
      <c r="F271" s="25">
        <v>99.955183137525921</v>
      </c>
      <c r="G271" s="25">
        <v>100.33377156323719</v>
      </c>
      <c r="H271" s="25">
        <v>99.598848951896173</v>
      </c>
      <c r="I271" s="195">
        <v>100.35227577566594</v>
      </c>
      <c r="J271" s="195">
        <v>99.468648043005047</v>
      </c>
      <c r="K271" s="25">
        <v>98.584999999999994</v>
      </c>
      <c r="L271" s="25">
        <v>98.233999999999995</v>
      </c>
      <c r="M271" s="360">
        <v>97.2</v>
      </c>
    </row>
    <row r="272" spans="2:13" x14ac:dyDescent="0.55000000000000004">
      <c r="B272" s="359"/>
      <c r="C272" s="367">
        <v>7</v>
      </c>
      <c r="D272" s="25">
        <v>112.4</v>
      </c>
      <c r="E272" s="25">
        <v>106.30468608852756</v>
      </c>
      <c r="F272" s="25">
        <v>106.97377390270486</v>
      </c>
      <c r="G272" s="25">
        <v>105.44049710766654</v>
      </c>
      <c r="H272" s="25">
        <v>105.94488359577652</v>
      </c>
      <c r="I272" s="195">
        <v>105.67188380582624</v>
      </c>
      <c r="J272" s="195">
        <v>106.03106097578821</v>
      </c>
      <c r="K272" s="25">
        <v>106.973</v>
      </c>
      <c r="L272" s="25">
        <v>107.33499999999999</v>
      </c>
      <c r="M272" s="360">
        <v>103.5</v>
      </c>
    </row>
    <row r="273" spans="2:13" x14ac:dyDescent="0.55000000000000004">
      <c r="B273" s="359"/>
      <c r="C273" s="367">
        <v>8</v>
      </c>
      <c r="D273" s="25">
        <v>102.2</v>
      </c>
      <c r="E273" s="25">
        <v>120.6281742340971</v>
      </c>
      <c r="F273" s="25">
        <v>119.54550048709206</v>
      </c>
      <c r="G273" s="25">
        <v>121.17993318467354</v>
      </c>
      <c r="H273" s="25">
        <v>119.77066657469197</v>
      </c>
      <c r="I273" s="195">
        <v>120.48200714326755</v>
      </c>
      <c r="J273" s="195">
        <v>119.08073368997829</v>
      </c>
      <c r="K273" s="25">
        <v>119.747</v>
      </c>
      <c r="L273" s="25">
        <v>120.571</v>
      </c>
      <c r="M273" s="360">
        <v>113.2</v>
      </c>
    </row>
    <row r="274" spans="2:13" x14ac:dyDescent="0.55000000000000004">
      <c r="B274" s="359"/>
      <c r="C274" s="367">
        <v>9</v>
      </c>
      <c r="D274" s="25">
        <v>127.7</v>
      </c>
      <c r="E274" s="25">
        <v>116.17066091017705</v>
      </c>
      <c r="F274" s="25">
        <v>113.44254832146487</v>
      </c>
      <c r="G274" s="25">
        <v>117.04979015138062</v>
      </c>
      <c r="H274" s="25">
        <v>113.32272486988244</v>
      </c>
      <c r="I274" s="195">
        <v>116.0540853971703</v>
      </c>
      <c r="J274" s="195">
        <v>112.73668456422689</v>
      </c>
      <c r="K274" s="25">
        <v>117.31399999999999</v>
      </c>
      <c r="L274" s="25">
        <v>116.63200000000001</v>
      </c>
      <c r="M274" s="360">
        <v>116.4</v>
      </c>
    </row>
    <row r="275" spans="2:13" x14ac:dyDescent="0.55000000000000004">
      <c r="B275" s="359"/>
      <c r="C275" s="367">
        <v>10</v>
      </c>
      <c r="D275" s="25">
        <v>130.80000000000001</v>
      </c>
      <c r="E275" s="25">
        <v>120.60991478961624</v>
      </c>
      <c r="F275" s="25">
        <v>120.27877656519242</v>
      </c>
      <c r="G275" s="25">
        <v>120.94116643328525</v>
      </c>
      <c r="H275" s="25">
        <v>120.35646069389571</v>
      </c>
      <c r="I275" s="195">
        <v>120.77641482221236</v>
      </c>
      <c r="J275" s="195">
        <v>120.10579762153857</v>
      </c>
      <c r="K275" s="25">
        <v>127.56</v>
      </c>
      <c r="L275" s="25">
        <v>127.86499999999999</v>
      </c>
      <c r="M275" s="360">
        <v>127.5</v>
      </c>
    </row>
    <row r="276" spans="2:13" x14ac:dyDescent="0.55000000000000004">
      <c r="B276" s="359"/>
      <c r="C276" s="367">
        <v>11</v>
      </c>
      <c r="D276" s="25">
        <v>119.1</v>
      </c>
      <c r="E276" s="25">
        <v>110.87605035011671</v>
      </c>
      <c r="F276" s="25">
        <v>109.5723422086007</v>
      </c>
      <c r="G276" s="25">
        <v>110.73359076865619</v>
      </c>
      <c r="H276" s="25">
        <v>108.214698883343</v>
      </c>
      <c r="I276" s="195">
        <v>111.18602705651573</v>
      </c>
      <c r="J276" s="195">
        <v>109.48762015700891</v>
      </c>
      <c r="K276" s="25">
        <v>113.25</v>
      </c>
      <c r="L276" s="25">
        <v>111.637</v>
      </c>
      <c r="M276" s="360">
        <v>113.5</v>
      </c>
    </row>
    <row r="277" spans="2:13" x14ac:dyDescent="0.55000000000000004">
      <c r="B277" s="359"/>
      <c r="C277" s="367">
        <v>12</v>
      </c>
      <c r="D277" s="25">
        <v>121.2</v>
      </c>
      <c r="E277" s="25">
        <v>123.69509431203392</v>
      </c>
      <c r="F277" s="25">
        <v>122.21466512702079</v>
      </c>
      <c r="G277" s="25">
        <v>124.30626040908844</v>
      </c>
      <c r="H277" s="25">
        <v>121.55611673411953</v>
      </c>
      <c r="I277" s="195">
        <v>124.09820522444399</v>
      </c>
      <c r="J277" s="195">
        <v>122.11826806322736</v>
      </c>
      <c r="K277" s="25">
        <v>124.03400000000001</v>
      </c>
      <c r="L277" s="25">
        <v>123.354</v>
      </c>
      <c r="M277" s="360">
        <v>127.8</v>
      </c>
    </row>
    <row r="278" spans="2:13" x14ac:dyDescent="0.55000000000000004">
      <c r="B278" s="359">
        <v>2012</v>
      </c>
      <c r="C278" s="367">
        <v>1</v>
      </c>
      <c r="D278" s="25">
        <v>119.6</v>
      </c>
      <c r="E278" s="25">
        <v>126.10773055493092</v>
      </c>
      <c r="F278" s="25">
        <v>125.58761644832603</v>
      </c>
      <c r="G278" s="25">
        <v>129.2533199038873</v>
      </c>
      <c r="H278" s="25">
        <v>132.64951078442436</v>
      </c>
      <c r="I278" s="195">
        <v>125.82403205680225</v>
      </c>
      <c r="J278" s="195">
        <v>125.85103295362214</v>
      </c>
      <c r="K278" s="25">
        <v>126.21</v>
      </c>
      <c r="L278" s="25">
        <v>126.759</v>
      </c>
      <c r="M278" s="360">
        <v>129.9</v>
      </c>
    </row>
    <row r="279" spans="2:13" x14ac:dyDescent="0.55000000000000004">
      <c r="B279" s="359"/>
      <c r="C279" s="367">
        <v>2</v>
      </c>
      <c r="D279" s="25">
        <v>135.6</v>
      </c>
      <c r="E279" s="25">
        <v>129.44312567861022</v>
      </c>
      <c r="F279" s="25">
        <v>129.77909452736316</v>
      </c>
      <c r="G279" s="25">
        <v>131.90777478354718</v>
      </c>
      <c r="H279" s="25">
        <v>134.54355366840949</v>
      </c>
      <c r="I279" s="195">
        <v>129.67027636978804</v>
      </c>
      <c r="J279" s="195">
        <v>130.93351668328609</v>
      </c>
      <c r="K279" s="25">
        <v>128.71600000000001</v>
      </c>
      <c r="L279" s="25">
        <v>127.854</v>
      </c>
      <c r="M279" s="360">
        <v>129.80000000000001</v>
      </c>
    </row>
    <row r="280" spans="2:13" x14ac:dyDescent="0.55000000000000004">
      <c r="B280" s="359"/>
      <c r="C280" s="367">
        <v>3</v>
      </c>
      <c r="D280" s="25">
        <v>140.5</v>
      </c>
      <c r="E280" s="25">
        <v>130.3523144484017</v>
      </c>
      <c r="F280" s="25">
        <v>133.07838092893485</v>
      </c>
      <c r="G280" s="25">
        <v>128.1261021377353</v>
      </c>
      <c r="H280" s="25">
        <v>130.41095839023919</v>
      </c>
      <c r="I280" s="195">
        <v>131.58506910374228</v>
      </c>
      <c r="J280" s="195">
        <v>135.88724107337862</v>
      </c>
      <c r="K280" s="25">
        <v>128.16900000000001</v>
      </c>
      <c r="L280" s="25">
        <v>125.71599999999999</v>
      </c>
      <c r="M280" s="360">
        <v>128</v>
      </c>
    </row>
    <row r="281" spans="2:13" x14ac:dyDescent="0.55000000000000004">
      <c r="B281" s="359"/>
      <c r="C281" s="367">
        <v>4</v>
      </c>
      <c r="D281" s="25">
        <v>114.5</v>
      </c>
      <c r="E281" s="25">
        <v>129.33927233062988</v>
      </c>
      <c r="F281" s="25">
        <v>132.29162662662662</v>
      </c>
      <c r="G281" s="25">
        <v>127.79992656241895</v>
      </c>
      <c r="H281" s="25">
        <v>130.44104940112419</v>
      </c>
      <c r="I281" s="195">
        <v>130.61140609132028</v>
      </c>
      <c r="J281" s="195">
        <v>134.91496582848964</v>
      </c>
      <c r="K281" s="25">
        <v>125.92</v>
      </c>
      <c r="L281" s="25">
        <v>127.773</v>
      </c>
      <c r="M281" s="360">
        <v>134.1</v>
      </c>
    </row>
    <row r="282" spans="2:13" x14ac:dyDescent="0.55000000000000004">
      <c r="B282" s="359"/>
      <c r="C282" s="367">
        <v>5</v>
      </c>
      <c r="D282" s="25">
        <v>110</v>
      </c>
      <c r="E282" s="25">
        <v>125.48542967588463</v>
      </c>
      <c r="F282" s="25">
        <v>126.81819089855766</v>
      </c>
      <c r="G282" s="25">
        <v>124.86089451448774</v>
      </c>
      <c r="H282" s="25">
        <v>125.95210869871123</v>
      </c>
      <c r="I282" s="195">
        <v>125.69410202331545</v>
      </c>
      <c r="J282" s="195">
        <v>127.51816892701196</v>
      </c>
      <c r="K282" s="25">
        <v>121.152</v>
      </c>
      <c r="L282" s="25">
        <v>121.473</v>
      </c>
      <c r="M282" s="360">
        <v>119.9</v>
      </c>
    </row>
    <row r="283" spans="2:13" x14ac:dyDescent="0.55000000000000004">
      <c r="B283" s="359"/>
      <c r="C283" s="367">
        <v>6</v>
      </c>
      <c r="D283" s="25">
        <v>125</v>
      </c>
      <c r="E283" s="25">
        <v>119.65733809685837</v>
      </c>
      <c r="F283" s="25">
        <v>118.60737068823779</v>
      </c>
      <c r="G283" s="25">
        <v>119.69090441207859</v>
      </c>
      <c r="H283" s="25">
        <v>119.029181202928</v>
      </c>
      <c r="I283" s="195">
        <v>119.31426371924421</v>
      </c>
      <c r="J283" s="195">
        <v>118.13013551838606</v>
      </c>
      <c r="K283" s="25">
        <v>120.125</v>
      </c>
      <c r="L283" s="25">
        <v>119.247</v>
      </c>
      <c r="M283" s="360">
        <v>117.9</v>
      </c>
    </row>
    <row r="284" spans="2:13" x14ac:dyDescent="0.55000000000000004">
      <c r="B284" s="359"/>
      <c r="C284" s="367">
        <v>7</v>
      </c>
      <c r="D284" s="25">
        <v>131.1</v>
      </c>
      <c r="E284" s="25">
        <v>123.39730846436936</v>
      </c>
      <c r="F284" s="25">
        <v>123.89430880330121</v>
      </c>
      <c r="G284" s="25">
        <v>122.70484418914467</v>
      </c>
      <c r="H284" s="25">
        <v>123.26355872713015</v>
      </c>
      <c r="I284" s="195">
        <v>122.55318653069102</v>
      </c>
      <c r="J284" s="195">
        <v>122.69804798272723</v>
      </c>
      <c r="K284" s="25">
        <v>123.864</v>
      </c>
      <c r="L284" s="25">
        <v>122.58499999999999</v>
      </c>
      <c r="M284" s="360">
        <v>117.2</v>
      </c>
    </row>
    <row r="285" spans="2:13" x14ac:dyDescent="0.55000000000000004">
      <c r="B285" s="359"/>
      <c r="C285" s="367">
        <v>8</v>
      </c>
      <c r="D285" s="25">
        <v>103.9</v>
      </c>
      <c r="E285" s="25">
        <v>121.93831483953505</v>
      </c>
      <c r="F285" s="25">
        <v>120.0733880011214</v>
      </c>
      <c r="G285" s="25">
        <v>122.74749257196729</v>
      </c>
      <c r="H285" s="25">
        <v>120.57467312125378</v>
      </c>
      <c r="I285" s="195">
        <v>121.55110090266037</v>
      </c>
      <c r="J285" s="195">
        <v>119.26525709542177</v>
      </c>
      <c r="K285" s="25">
        <v>119.97499999999999</v>
      </c>
      <c r="L285" s="25">
        <v>120.574</v>
      </c>
      <c r="M285" s="360">
        <v>114.1</v>
      </c>
    </row>
    <row r="286" spans="2:13" x14ac:dyDescent="0.55000000000000004">
      <c r="B286" s="359"/>
      <c r="C286" s="367">
        <v>9</v>
      </c>
      <c r="D286" s="25">
        <v>109</v>
      </c>
      <c r="E286" s="25">
        <v>99.687531153154339</v>
      </c>
      <c r="F286" s="25">
        <v>98.740401519432368</v>
      </c>
      <c r="G286" s="25">
        <v>99.787241420275151</v>
      </c>
      <c r="H286" s="25">
        <v>98.266022045584592</v>
      </c>
      <c r="I286" s="195">
        <v>99.277298126490379</v>
      </c>
      <c r="J286" s="195">
        <v>97.749939256425094</v>
      </c>
      <c r="K286" s="25">
        <v>105.735</v>
      </c>
      <c r="L286" s="25">
        <v>107.14100000000001</v>
      </c>
      <c r="M286" s="360">
        <v>104.7</v>
      </c>
    </row>
    <row r="287" spans="2:13" x14ac:dyDescent="0.55000000000000004">
      <c r="B287" s="359"/>
      <c r="C287" s="367">
        <v>10</v>
      </c>
      <c r="D287" s="25">
        <v>112.4</v>
      </c>
      <c r="E287" s="25">
        <v>104.24060082630101</v>
      </c>
      <c r="F287" s="25">
        <v>104.17505942056913</v>
      </c>
      <c r="G287" s="25">
        <v>103.88139574249777</v>
      </c>
      <c r="H287" s="25">
        <v>103.23050596170195</v>
      </c>
      <c r="I287" s="195">
        <v>104.04298786476139</v>
      </c>
      <c r="J287" s="195">
        <v>103.4277339940554</v>
      </c>
      <c r="K287" s="25">
        <v>104.01</v>
      </c>
      <c r="L287" s="25">
        <v>104.166</v>
      </c>
      <c r="M287" s="360">
        <v>104.5</v>
      </c>
    </row>
    <row r="288" spans="2:13" x14ac:dyDescent="0.55000000000000004">
      <c r="B288" s="359"/>
      <c r="C288" s="367">
        <v>11</v>
      </c>
      <c r="D288" s="25">
        <v>107.5</v>
      </c>
      <c r="E288" s="25">
        <v>101.07569959672928</v>
      </c>
      <c r="F288" s="25">
        <v>100.45639836134588</v>
      </c>
      <c r="G288" s="25">
        <v>100.47069061088847</v>
      </c>
      <c r="H288" s="25">
        <v>98.615297102335916</v>
      </c>
      <c r="I288" s="195">
        <v>101.04323046056598</v>
      </c>
      <c r="J288" s="195">
        <v>99.763810693589306</v>
      </c>
      <c r="K288" s="25">
        <v>99.878</v>
      </c>
      <c r="L288" s="25">
        <v>98.926000000000002</v>
      </c>
      <c r="M288" s="360">
        <v>102.9</v>
      </c>
    </row>
    <row r="289" spans="2:13" x14ac:dyDescent="0.55000000000000004">
      <c r="B289" s="359"/>
      <c r="C289" s="367">
        <v>12</v>
      </c>
      <c r="D289" s="25">
        <v>99.1</v>
      </c>
      <c r="E289" s="25">
        <v>102.17175620541387</v>
      </c>
      <c r="F289" s="25">
        <v>100.7293256190778</v>
      </c>
      <c r="G289" s="25">
        <v>102.1978167294418</v>
      </c>
      <c r="H289" s="25">
        <v>99.256478743199253</v>
      </c>
      <c r="I289" s="195">
        <v>102.17930678030629</v>
      </c>
      <c r="J289" s="195">
        <v>99.939879152615546</v>
      </c>
      <c r="K289" s="25">
        <v>105.82299999999999</v>
      </c>
      <c r="L289" s="25">
        <v>105.11199999999999</v>
      </c>
      <c r="M289" s="360">
        <v>106.9</v>
      </c>
    </row>
    <row r="290" spans="2:13" x14ac:dyDescent="0.55000000000000004">
      <c r="B290" s="359">
        <v>2013</v>
      </c>
      <c r="C290" s="367">
        <v>1</v>
      </c>
      <c r="D290" s="25">
        <v>108.8</v>
      </c>
      <c r="E290" s="25">
        <v>114.34597053297738</v>
      </c>
      <c r="F290" s="25">
        <v>114.30724892107381</v>
      </c>
      <c r="G290" s="25">
        <v>117.61978847522873</v>
      </c>
      <c r="H290" s="25">
        <v>120.55389651993661</v>
      </c>
      <c r="I290" s="195">
        <v>113.78092624566149</v>
      </c>
      <c r="J290" s="195">
        <v>114.33754499893118</v>
      </c>
      <c r="K290" s="25">
        <v>112.289</v>
      </c>
      <c r="L290" s="25">
        <v>111.714</v>
      </c>
      <c r="M290" s="360">
        <v>109.4</v>
      </c>
    </row>
    <row r="291" spans="2:13" x14ac:dyDescent="0.55000000000000004">
      <c r="B291" s="359"/>
      <c r="C291" s="367">
        <v>2</v>
      </c>
      <c r="D291" s="25">
        <v>116.8</v>
      </c>
      <c r="E291" s="25">
        <v>112.14931454253905</v>
      </c>
      <c r="F291" s="25">
        <v>112.46972378653793</v>
      </c>
      <c r="G291" s="25">
        <v>114.33239257727845</v>
      </c>
      <c r="H291" s="25">
        <v>116.64192597292259</v>
      </c>
      <c r="I291" s="195">
        <v>112.1021052585464</v>
      </c>
      <c r="J291" s="195">
        <v>113.25750478181152</v>
      </c>
      <c r="K291" s="25">
        <v>111.277</v>
      </c>
      <c r="L291" s="25">
        <v>111.15300000000001</v>
      </c>
      <c r="M291" s="360">
        <v>112.4</v>
      </c>
    </row>
    <row r="292" spans="2:13" x14ac:dyDescent="0.55000000000000004">
      <c r="B292" s="359"/>
      <c r="C292" s="367">
        <v>3</v>
      </c>
      <c r="D292" s="25">
        <v>118.4</v>
      </c>
      <c r="E292" s="25">
        <v>110.86863133782654</v>
      </c>
      <c r="F292" s="25">
        <v>113.97601957038972</v>
      </c>
      <c r="G292" s="25">
        <v>109.10613250863909</v>
      </c>
      <c r="H292" s="25">
        <v>111.98285884117966</v>
      </c>
      <c r="I292" s="195">
        <v>111.73206949779643</v>
      </c>
      <c r="J292" s="195">
        <v>116.24832895394366</v>
      </c>
      <c r="K292" s="25">
        <v>108.703</v>
      </c>
      <c r="L292" s="25">
        <v>109.122</v>
      </c>
      <c r="M292" s="360">
        <v>109.8</v>
      </c>
    </row>
    <row r="293" spans="2:13" x14ac:dyDescent="0.55000000000000004">
      <c r="B293" s="359"/>
      <c r="C293" s="367">
        <v>4</v>
      </c>
      <c r="D293" s="25">
        <v>108.4</v>
      </c>
      <c r="E293" s="25">
        <v>122.16083764082175</v>
      </c>
      <c r="F293" s="25">
        <v>125.95147838045544</v>
      </c>
      <c r="G293" s="25">
        <v>120.47347816670691</v>
      </c>
      <c r="H293" s="25">
        <v>123.90518133234248</v>
      </c>
      <c r="I293" s="195">
        <v>123.15074830437611</v>
      </c>
      <c r="J293" s="195">
        <v>128.36685218894942</v>
      </c>
      <c r="K293" s="25">
        <v>117.127</v>
      </c>
      <c r="L293" s="25">
        <v>117.52500000000001</v>
      </c>
      <c r="M293" s="360">
        <v>116.2</v>
      </c>
    </row>
    <row r="294" spans="2:13" x14ac:dyDescent="0.55000000000000004">
      <c r="B294" s="359"/>
      <c r="C294" s="367">
        <v>5</v>
      </c>
      <c r="D294" s="25">
        <v>105.9</v>
      </c>
      <c r="E294" s="25">
        <v>120.51266361519313</v>
      </c>
      <c r="F294" s="25">
        <v>121.09240506329112</v>
      </c>
      <c r="G294" s="25">
        <v>119.65701770910763</v>
      </c>
      <c r="H294" s="25">
        <v>119.99395493094698</v>
      </c>
      <c r="I294" s="195">
        <v>120.5992696544332</v>
      </c>
      <c r="J294" s="195">
        <v>121.79214617376095</v>
      </c>
      <c r="K294" s="25">
        <v>115.839</v>
      </c>
      <c r="L294" s="25">
        <v>116.114</v>
      </c>
      <c r="M294" s="360">
        <v>113.7</v>
      </c>
    </row>
    <row r="295" spans="2:13" x14ac:dyDescent="0.55000000000000004">
      <c r="B295" s="359"/>
      <c r="C295" s="367">
        <v>6</v>
      </c>
      <c r="D295" s="25">
        <v>115.6</v>
      </c>
      <c r="E295" s="25">
        <v>111.09495004294952</v>
      </c>
      <c r="F295" s="25">
        <v>110.20594716580379</v>
      </c>
      <c r="G295" s="25">
        <v>111.0013032298066</v>
      </c>
      <c r="H295" s="25">
        <v>110.44692000922521</v>
      </c>
      <c r="I295" s="195">
        <v>110.80779015669029</v>
      </c>
      <c r="J295" s="195">
        <v>109.87106960977242</v>
      </c>
      <c r="K295" s="25">
        <v>115.021</v>
      </c>
      <c r="L295" s="25">
        <v>114.663</v>
      </c>
      <c r="M295" s="360">
        <v>115.1</v>
      </c>
    </row>
    <row r="296" spans="2:13" x14ac:dyDescent="0.55000000000000004">
      <c r="B296" s="359"/>
      <c r="C296" s="367">
        <v>7</v>
      </c>
      <c r="D296" s="25">
        <v>131.5</v>
      </c>
      <c r="E296" s="25">
        <v>123.37175328257753</v>
      </c>
      <c r="F296" s="25">
        <v>122.52178002659659</v>
      </c>
      <c r="G296" s="25">
        <v>122.68036843425369</v>
      </c>
      <c r="H296" s="25">
        <v>121.76872024541669</v>
      </c>
      <c r="I296" s="195">
        <v>122.67359096196353</v>
      </c>
      <c r="J296" s="195">
        <v>121.43920495153517</v>
      </c>
      <c r="K296" s="25">
        <v>120.742</v>
      </c>
      <c r="L296" s="25">
        <v>119.196</v>
      </c>
      <c r="M296" s="360">
        <v>115</v>
      </c>
    </row>
    <row r="297" spans="2:13" x14ac:dyDescent="0.55000000000000004">
      <c r="B297" s="359"/>
      <c r="C297" s="367">
        <v>8</v>
      </c>
      <c r="D297" s="25">
        <v>97.6</v>
      </c>
      <c r="E297" s="25">
        <v>114.91543148332781</v>
      </c>
      <c r="F297" s="25">
        <v>111.90905679958487</v>
      </c>
      <c r="G297" s="25">
        <v>115.79723479912852</v>
      </c>
      <c r="H297" s="25">
        <v>112.4107255871271</v>
      </c>
      <c r="I297" s="195">
        <v>114.73481812063025</v>
      </c>
      <c r="J297" s="195">
        <v>111.31210956407196</v>
      </c>
      <c r="K297" s="25">
        <v>116.544</v>
      </c>
      <c r="L297" s="25">
        <v>116.595</v>
      </c>
      <c r="M297" s="360">
        <v>114.9</v>
      </c>
    </row>
    <row r="298" spans="2:13" x14ac:dyDescent="0.55000000000000004">
      <c r="B298" s="359"/>
      <c r="C298" s="367">
        <v>9</v>
      </c>
      <c r="D298" s="25">
        <v>127.3</v>
      </c>
      <c r="E298" s="25">
        <v>115.8347716279269</v>
      </c>
      <c r="F298" s="25">
        <v>115.25528870398385</v>
      </c>
      <c r="G298" s="25">
        <v>115.80542923998173</v>
      </c>
      <c r="H298" s="25">
        <v>115.12895232899545</v>
      </c>
      <c r="I298" s="195">
        <v>115.51008193923873</v>
      </c>
      <c r="J298" s="195">
        <v>114.23007405850207</v>
      </c>
      <c r="K298" s="25">
        <v>121.05500000000001</v>
      </c>
      <c r="L298" s="25">
        <v>121.456</v>
      </c>
      <c r="M298" s="360">
        <v>122.1</v>
      </c>
    </row>
    <row r="299" spans="2:13" x14ac:dyDescent="0.55000000000000004">
      <c r="B299" s="359"/>
      <c r="C299" s="367">
        <v>10</v>
      </c>
      <c r="D299" s="25">
        <v>127.8</v>
      </c>
      <c r="E299" s="25">
        <v>118.36457747859619</v>
      </c>
      <c r="F299" s="25">
        <v>116.76790076335877</v>
      </c>
      <c r="G299" s="25">
        <v>118.03668088764239</v>
      </c>
      <c r="H299" s="25">
        <v>115.60508586563361</v>
      </c>
      <c r="I299" s="195">
        <v>118.38575299174568</v>
      </c>
      <c r="J299" s="195">
        <v>116.06881279448262</v>
      </c>
      <c r="K299" s="25">
        <v>119.79600000000001</v>
      </c>
      <c r="L299" s="25">
        <v>118.217</v>
      </c>
      <c r="M299" s="360">
        <v>121</v>
      </c>
    </row>
    <row r="300" spans="2:13" x14ac:dyDescent="0.55000000000000004">
      <c r="B300" s="359"/>
      <c r="C300" s="367">
        <v>11</v>
      </c>
      <c r="D300" s="25">
        <v>120.5</v>
      </c>
      <c r="E300" s="25">
        <v>113.25412300481943</v>
      </c>
      <c r="F300" s="25">
        <v>113.2424837242778</v>
      </c>
      <c r="G300" s="25">
        <v>112.62988783772472</v>
      </c>
      <c r="H300" s="25">
        <v>111.23880297056049</v>
      </c>
      <c r="I300" s="195">
        <v>113.37058206948518</v>
      </c>
      <c r="J300" s="195">
        <v>112.49479640977125</v>
      </c>
      <c r="K300" s="25">
        <v>115.429</v>
      </c>
      <c r="L300" s="25">
        <v>114.506</v>
      </c>
      <c r="M300" s="360">
        <v>121.2</v>
      </c>
    </row>
    <row r="301" spans="2:13" x14ac:dyDescent="0.55000000000000004">
      <c r="B301" s="359"/>
      <c r="C301" s="367">
        <v>12</v>
      </c>
      <c r="D301" s="25">
        <v>111.2</v>
      </c>
      <c r="E301" s="25">
        <v>114.10124297057904</v>
      </c>
      <c r="F301" s="25">
        <v>113.67322159353756</v>
      </c>
      <c r="G301" s="25">
        <v>114.00596844688067</v>
      </c>
      <c r="H301" s="25">
        <v>112.07920187123892</v>
      </c>
      <c r="I301" s="195">
        <v>114.22432187955502</v>
      </c>
      <c r="J301" s="195">
        <v>112.75335768187307</v>
      </c>
      <c r="K301" s="25">
        <v>115.75</v>
      </c>
      <c r="L301" s="25">
        <v>114.754</v>
      </c>
      <c r="M301" s="360">
        <v>117.7</v>
      </c>
    </row>
    <row r="302" spans="2:13" x14ac:dyDescent="0.55000000000000004">
      <c r="B302" s="359">
        <v>2014</v>
      </c>
      <c r="C302" s="367">
        <v>1</v>
      </c>
      <c r="D302" s="25">
        <v>123.3</v>
      </c>
      <c r="E302" s="25">
        <v>127.9465891670925</v>
      </c>
      <c r="F302" s="25">
        <v>126.91086433260396</v>
      </c>
      <c r="G302" s="25">
        <v>130.92909069542173</v>
      </c>
      <c r="H302" s="25">
        <v>132.0340570849925</v>
      </c>
      <c r="I302" s="195">
        <v>127.88796224648212</v>
      </c>
      <c r="J302" s="195">
        <v>128.23818294133466</v>
      </c>
      <c r="K302" s="25">
        <v>125.048</v>
      </c>
      <c r="L302" s="25">
        <v>125.015</v>
      </c>
      <c r="M302" s="360">
        <v>122.9</v>
      </c>
    </row>
    <row r="303" spans="2:13" x14ac:dyDescent="0.55000000000000004">
      <c r="B303" s="359"/>
      <c r="C303" s="367">
        <v>2</v>
      </c>
      <c r="D303" s="25">
        <v>124</v>
      </c>
      <c r="E303" s="25">
        <v>118.78772154457846</v>
      </c>
      <c r="F303" s="25">
        <v>118.86597377895525</v>
      </c>
      <c r="G303" s="25">
        <v>120.63252967848382</v>
      </c>
      <c r="H303" s="25">
        <v>122.01270545950102</v>
      </c>
      <c r="I303" s="195">
        <v>119.255343847821</v>
      </c>
      <c r="J303" s="195">
        <v>120.69482096029438</v>
      </c>
      <c r="K303" s="25">
        <v>119.148</v>
      </c>
      <c r="L303" s="25">
        <v>118.447</v>
      </c>
      <c r="M303" s="360">
        <v>118.9</v>
      </c>
    </row>
    <row r="304" spans="2:13" x14ac:dyDescent="0.55000000000000004">
      <c r="B304" s="359"/>
      <c r="C304" s="367">
        <v>3</v>
      </c>
      <c r="D304" s="25">
        <v>132.30000000000001</v>
      </c>
      <c r="E304" s="25">
        <v>123.51750788125575</v>
      </c>
      <c r="F304" s="25">
        <v>127.78586242299797</v>
      </c>
      <c r="G304" s="25">
        <v>121.09898046286717</v>
      </c>
      <c r="H304" s="25">
        <v>124.26451638516622</v>
      </c>
      <c r="I304" s="195">
        <v>124.97184518347981</v>
      </c>
      <c r="J304" s="195">
        <v>131.0984289870068</v>
      </c>
      <c r="K304" s="25">
        <v>122.66200000000001</v>
      </c>
      <c r="L304" s="25">
        <v>122.539</v>
      </c>
      <c r="M304" s="360">
        <v>122.5</v>
      </c>
    </row>
    <row r="305" spans="2:13" x14ac:dyDescent="0.55000000000000004">
      <c r="B305" s="359"/>
      <c r="C305" s="367">
        <v>4</v>
      </c>
      <c r="D305" s="25">
        <v>109.6</v>
      </c>
      <c r="E305" s="25">
        <v>123.2003321208287</v>
      </c>
      <c r="F305" s="25">
        <v>127.4827233761952</v>
      </c>
      <c r="G305" s="25">
        <v>121.05336481354425</v>
      </c>
      <c r="H305" s="25">
        <v>124.11016117888967</v>
      </c>
      <c r="I305" s="195">
        <v>124.55806349798111</v>
      </c>
      <c r="J305" s="195">
        <v>130.42334663449333</v>
      </c>
      <c r="K305" s="25">
        <v>118.59399999999999</v>
      </c>
      <c r="L305" s="25">
        <v>118.812</v>
      </c>
      <c r="M305" s="360">
        <v>118</v>
      </c>
    </row>
    <row r="306" spans="2:13" x14ac:dyDescent="0.55000000000000004">
      <c r="B306" s="359"/>
      <c r="C306" s="367">
        <v>5</v>
      </c>
      <c r="D306" s="25">
        <v>109.6</v>
      </c>
      <c r="E306" s="25">
        <v>124.63931199999998</v>
      </c>
      <c r="F306" s="25">
        <v>123.42354161679035</v>
      </c>
      <c r="G306" s="25">
        <v>123.36371256778574</v>
      </c>
      <c r="H306" s="25">
        <v>122.23962812112256</v>
      </c>
      <c r="I306" s="195">
        <v>124.93150079402294</v>
      </c>
      <c r="J306" s="195">
        <v>124.42286308196431</v>
      </c>
      <c r="K306" s="25">
        <v>122.658</v>
      </c>
      <c r="L306" s="25">
        <v>124.29600000000001</v>
      </c>
      <c r="M306" s="360">
        <v>122.7</v>
      </c>
    </row>
    <row r="307" spans="2:13" x14ac:dyDescent="0.55000000000000004">
      <c r="B307" s="359"/>
      <c r="C307" s="367">
        <v>6</v>
      </c>
      <c r="D307" s="25">
        <v>122.1</v>
      </c>
      <c r="E307" s="25">
        <v>116.64529737903224</v>
      </c>
      <c r="F307" s="25">
        <v>116.32163037974684</v>
      </c>
      <c r="G307" s="25">
        <v>116.57253200947611</v>
      </c>
      <c r="H307" s="25">
        <v>116.98026056008337</v>
      </c>
      <c r="I307" s="195">
        <v>116.28437925513194</v>
      </c>
      <c r="J307" s="195">
        <v>115.94068221837344</v>
      </c>
      <c r="K307" s="25">
        <v>118.56699999999999</v>
      </c>
      <c r="L307" s="25">
        <v>117.494</v>
      </c>
      <c r="M307" s="360">
        <v>117.4</v>
      </c>
    </row>
    <row r="308" spans="2:13" x14ac:dyDescent="0.55000000000000004">
      <c r="B308" s="359"/>
      <c r="C308" s="367">
        <v>7</v>
      </c>
      <c r="D308" s="25">
        <v>129.1</v>
      </c>
      <c r="E308" s="25">
        <v>120.79968239863086</v>
      </c>
      <c r="F308" s="25">
        <v>118.56010998307956</v>
      </c>
      <c r="G308" s="25">
        <v>120.33844012399464</v>
      </c>
      <c r="H308" s="25">
        <v>117.89022159875606</v>
      </c>
      <c r="I308" s="195">
        <v>119.93978123671631</v>
      </c>
      <c r="J308" s="195">
        <v>117.41694020349924</v>
      </c>
      <c r="K308" s="25">
        <v>118.324</v>
      </c>
      <c r="L308" s="25">
        <v>116.295</v>
      </c>
      <c r="M308" s="360">
        <v>114</v>
      </c>
    </row>
    <row r="309" spans="2:13" x14ac:dyDescent="0.55000000000000004">
      <c r="B309" s="359"/>
      <c r="C309" s="367">
        <v>8</v>
      </c>
      <c r="D309" s="25">
        <v>91.2</v>
      </c>
      <c r="E309" s="25">
        <v>107.83819663949427</v>
      </c>
      <c r="F309" s="25">
        <v>105.28644005399434</v>
      </c>
      <c r="G309" s="25">
        <v>108.97631412675103</v>
      </c>
      <c r="H309" s="25">
        <v>106.55233317889659</v>
      </c>
      <c r="I309" s="195">
        <v>107.42354454909187</v>
      </c>
      <c r="J309" s="195">
        <v>104.45071592485976</v>
      </c>
      <c r="K309" s="25">
        <v>113.265</v>
      </c>
      <c r="L309" s="25">
        <v>112.56699999999999</v>
      </c>
      <c r="M309" s="360">
        <v>113.2</v>
      </c>
    </row>
    <row r="310" spans="2:13" x14ac:dyDescent="0.55000000000000004">
      <c r="B310" s="359"/>
      <c r="C310" s="367">
        <v>9</v>
      </c>
      <c r="D310" s="25">
        <v>123.3</v>
      </c>
      <c r="E310" s="25">
        <v>112.24721902017289</v>
      </c>
      <c r="F310" s="25">
        <v>111.24631245804161</v>
      </c>
      <c r="G310" s="25">
        <v>112.41188215989555</v>
      </c>
      <c r="H310" s="25">
        <v>111.49899147722482</v>
      </c>
      <c r="I310" s="195">
        <v>111.62479215918073</v>
      </c>
      <c r="J310" s="195">
        <v>109.88816999595126</v>
      </c>
      <c r="K310" s="25">
        <v>114.625</v>
      </c>
      <c r="L310" s="25">
        <v>114.727</v>
      </c>
      <c r="M310" s="360">
        <v>113.4</v>
      </c>
    </row>
    <row r="311" spans="2:13" x14ac:dyDescent="0.55000000000000004">
      <c r="B311" s="359"/>
      <c r="C311" s="367">
        <v>10</v>
      </c>
      <c r="D311" s="25">
        <v>116.8</v>
      </c>
      <c r="E311" s="25">
        <v>108.83201363398005</v>
      </c>
      <c r="F311" s="25">
        <v>107.34813078025269</v>
      </c>
      <c r="G311" s="25">
        <v>108.88705923804167</v>
      </c>
      <c r="H311" s="25">
        <v>106.96422190270034</v>
      </c>
      <c r="I311" s="195">
        <v>108.54524390045943</v>
      </c>
      <c r="J311" s="195">
        <v>106.21619106047081</v>
      </c>
      <c r="K311" s="25">
        <v>107.398</v>
      </c>
      <c r="L311" s="25">
        <v>106.861</v>
      </c>
      <c r="M311" s="360">
        <v>109.7</v>
      </c>
    </row>
    <row r="312" spans="2:13" x14ac:dyDescent="0.55000000000000004">
      <c r="B312" s="359"/>
      <c r="C312" s="367">
        <v>11</v>
      </c>
      <c r="D312" s="25">
        <v>105.4</v>
      </c>
      <c r="E312" s="25">
        <v>100.44833400375435</v>
      </c>
      <c r="F312" s="25">
        <v>101.63674320076535</v>
      </c>
      <c r="G312" s="25">
        <v>100.45135855323184</v>
      </c>
      <c r="H312" s="25">
        <v>101.08525002330721</v>
      </c>
      <c r="I312" s="195">
        <v>100.2593507194066</v>
      </c>
      <c r="J312" s="195">
        <v>100.20437914478077</v>
      </c>
      <c r="K312" s="25">
        <v>104.22499999999999</v>
      </c>
      <c r="L312" s="25">
        <v>103.941</v>
      </c>
      <c r="M312" s="360">
        <v>109.9</v>
      </c>
    </row>
    <row r="313" spans="2:13" x14ac:dyDescent="0.55000000000000004">
      <c r="B313" s="359"/>
      <c r="C313" s="367">
        <v>12</v>
      </c>
      <c r="D313" s="25">
        <v>108.4</v>
      </c>
      <c r="E313" s="25">
        <v>111.72658787703016</v>
      </c>
      <c r="F313" s="25">
        <v>112.44801705443453</v>
      </c>
      <c r="G313" s="25">
        <v>111.96660781324223</v>
      </c>
      <c r="H313" s="25">
        <v>111.72212165238679</v>
      </c>
      <c r="I313" s="195">
        <v>111.4101005717649</v>
      </c>
      <c r="J313" s="195">
        <v>110.44972584802655</v>
      </c>
      <c r="K313" s="25">
        <v>109.599</v>
      </c>
      <c r="L313" s="25">
        <v>108.63200000000001</v>
      </c>
      <c r="M313" s="360">
        <v>109.9</v>
      </c>
    </row>
    <row r="314" spans="2:13" x14ac:dyDescent="0.55000000000000004">
      <c r="B314" s="359">
        <v>2015</v>
      </c>
      <c r="C314" s="367">
        <v>1</v>
      </c>
      <c r="D314" s="25">
        <v>110.3</v>
      </c>
      <c r="E314" s="25">
        <v>114.75978242331215</v>
      </c>
      <c r="F314" s="25">
        <v>112.46280553692525</v>
      </c>
      <c r="G314" s="25">
        <v>117.52116183664884</v>
      </c>
      <c r="H314" s="25">
        <v>116.95528245690174</v>
      </c>
      <c r="I314" s="195">
        <v>114.64708549988494</v>
      </c>
      <c r="J314" s="195">
        <v>114.26726352963645</v>
      </c>
      <c r="K314" s="25">
        <v>114.97799999999999</v>
      </c>
      <c r="L314" s="25">
        <v>115.241</v>
      </c>
      <c r="M314" s="360">
        <v>113.2</v>
      </c>
    </row>
    <row r="315" spans="2:13" x14ac:dyDescent="0.55000000000000004">
      <c r="B315" s="359"/>
      <c r="C315" s="367">
        <v>2</v>
      </c>
      <c r="D315" s="25">
        <v>118.1</v>
      </c>
      <c r="E315" s="25">
        <v>113.20998608211555</v>
      </c>
      <c r="F315" s="25">
        <v>112.91816649196366</v>
      </c>
      <c r="G315" s="25">
        <v>115.00770391194573</v>
      </c>
      <c r="H315" s="25">
        <v>115.97168548773142</v>
      </c>
      <c r="I315" s="195">
        <v>113.58703898775499</v>
      </c>
      <c r="J315" s="195">
        <v>115.10072060173435</v>
      </c>
      <c r="K315" s="25">
        <v>113.679</v>
      </c>
      <c r="L315" s="25">
        <v>113.092</v>
      </c>
      <c r="M315" s="360">
        <v>113.3</v>
      </c>
    </row>
    <row r="316" spans="2:13" x14ac:dyDescent="0.55000000000000004">
      <c r="B316" s="359"/>
      <c r="C316" s="367">
        <v>3</v>
      </c>
      <c r="D316" s="25">
        <v>125.5</v>
      </c>
      <c r="E316" s="25">
        <v>117.00209042878352</v>
      </c>
      <c r="F316" s="25">
        <v>121.27744376169791</v>
      </c>
      <c r="G316" s="25">
        <v>114.70175074753755</v>
      </c>
      <c r="H316" s="25">
        <v>117.76460541791052</v>
      </c>
      <c r="I316" s="195">
        <v>118.29174160042012</v>
      </c>
      <c r="J316" s="195">
        <v>124.48739249523253</v>
      </c>
      <c r="K316" s="25">
        <v>113.18300000000001</v>
      </c>
      <c r="L316" s="25">
        <v>112.782</v>
      </c>
      <c r="M316" s="360">
        <v>111.1</v>
      </c>
    </row>
    <row r="317" spans="2:13" x14ac:dyDescent="0.55000000000000004">
      <c r="B317" s="359"/>
      <c r="C317" s="367">
        <v>4</v>
      </c>
      <c r="D317" s="25">
        <v>102.5</v>
      </c>
      <c r="E317" s="25">
        <v>115.23592791511994</v>
      </c>
      <c r="F317" s="25">
        <v>119.35978658666325</v>
      </c>
      <c r="G317" s="25">
        <v>113.25748588244882</v>
      </c>
      <c r="H317" s="25">
        <v>116.09576329614939</v>
      </c>
      <c r="I317" s="195">
        <v>116.43663048411508</v>
      </c>
      <c r="J317" s="195">
        <v>122.08257134713345</v>
      </c>
      <c r="K317" s="25">
        <v>110.66800000000001</v>
      </c>
      <c r="L317" s="25">
        <v>110.036</v>
      </c>
      <c r="M317" s="360">
        <v>111.5</v>
      </c>
    </row>
    <row r="318" spans="2:13" x14ac:dyDescent="0.55000000000000004">
      <c r="B318" s="359"/>
      <c r="C318" s="367">
        <v>5</v>
      </c>
      <c r="D318" s="25">
        <v>94.4</v>
      </c>
      <c r="E318" s="25">
        <v>108.09310058187866</v>
      </c>
      <c r="F318" s="25">
        <v>107.12387824500291</v>
      </c>
      <c r="G318" s="25">
        <v>107.18986721578474</v>
      </c>
      <c r="H318" s="25">
        <v>105.71897580453921</v>
      </c>
      <c r="I318" s="195">
        <v>108.4026093426971</v>
      </c>
      <c r="J318" s="195">
        <v>108.09254046145389</v>
      </c>
      <c r="K318" s="25">
        <v>111.20699999999999</v>
      </c>
      <c r="L318" s="25">
        <v>111.37</v>
      </c>
      <c r="M318" s="360">
        <v>110.8</v>
      </c>
    </row>
    <row r="319" spans="2:13" x14ac:dyDescent="0.55000000000000004">
      <c r="B319" s="359"/>
      <c r="C319" s="367">
        <v>6</v>
      </c>
      <c r="D319" s="25">
        <v>120.2</v>
      </c>
      <c r="E319" s="25">
        <v>114.38339573026698</v>
      </c>
      <c r="F319" s="25">
        <v>113.89926068287278</v>
      </c>
      <c r="G319" s="25">
        <v>114.18949713006165</v>
      </c>
      <c r="H319" s="25">
        <v>113.66079851367408</v>
      </c>
      <c r="I319" s="195">
        <v>114.10829372812643</v>
      </c>
      <c r="J319" s="195">
        <v>113.69683334921952</v>
      </c>
      <c r="K319" s="25">
        <v>114.045</v>
      </c>
      <c r="L319" s="25">
        <v>112.584</v>
      </c>
      <c r="M319" s="360">
        <v>111.8</v>
      </c>
    </row>
    <row r="320" spans="2:13" x14ac:dyDescent="0.55000000000000004">
      <c r="B320" s="359"/>
      <c r="C320" s="367">
        <v>7</v>
      </c>
      <c r="D320" s="25">
        <v>125.5</v>
      </c>
      <c r="E320" s="25">
        <v>117.02508461622449</v>
      </c>
      <c r="F320" s="25">
        <v>112.05342518271991</v>
      </c>
      <c r="G320" s="25">
        <v>116.48769914320663</v>
      </c>
      <c r="H320" s="25">
        <v>112.53953335500675</v>
      </c>
      <c r="I320" s="195">
        <v>116.31446400931731</v>
      </c>
      <c r="J320" s="195">
        <v>111.57864588928692</v>
      </c>
      <c r="K320" s="25">
        <v>112.962</v>
      </c>
      <c r="L320" s="25">
        <v>111.36499999999999</v>
      </c>
      <c r="M320" s="360">
        <v>111.6</v>
      </c>
    </row>
    <row r="321" spans="2:13" x14ac:dyDescent="0.55000000000000004">
      <c r="B321" s="359"/>
      <c r="C321" s="367">
        <v>8</v>
      </c>
      <c r="D321" s="25">
        <v>89.4</v>
      </c>
      <c r="E321" s="25">
        <v>105.75371893958281</v>
      </c>
      <c r="F321" s="25">
        <v>104.81422236503857</v>
      </c>
      <c r="G321" s="25">
        <v>106.84642271834335</v>
      </c>
      <c r="H321" s="25">
        <v>107.04355767351971</v>
      </c>
      <c r="I321" s="195">
        <v>105.44801746876786</v>
      </c>
      <c r="J321" s="195">
        <v>103.76615015386452</v>
      </c>
      <c r="K321" s="25">
        <v>112.08499999999999</v>
      </c>
      <c r="L321" s="25">
        <v>111.282</v>
      </c>
      <c r="M321" s="360">
        <v>111.8</v>
      </c>
    </row>
    <row r="322" spans="2:13" x14ac:dyDescent="0.55000000000000004">
      <c r="B322" s="359"/>
      <c r="C322" s="367">
        <v>9</v>
      </c>
      <c r="D322" s="25">
        <v>123.2</v>
      </c>
      <c r="E322" s="25">
        <v>112.11874773565205</v>
      </c>
      <c r="F322" s="25">
        <v>110.56262626262627</v>
      </c>
      <c r="G322" s="25">
        <v>112.23806961991392</v>
      </c>
      <c r="H322" s="25">
        <v>111.39460252145845</v>
      </c>
      <c r="I322" s="195">
        <v>111.55381133115137</v>
      </c>
      <c r="J322" s="195">
        <v>109.19635663149964</v>
      </c>
      <c r="K322" s="25">
        <v>115.035</v>
      </c>
      <c r="L322" s="25">
        <v>115.063</v>
      </c>
      <c r="M322" s="360">
        <v>113.9</v>
      </c>
    </row>
    <row r="323" spans="2:13" x14ac:dyDescent="0.55000000000000004">
      <c r="B323" s="359"/>
      <c r="C323" s="367">
        <v>10</v>
      </c>
      <c r="D323" s="25">
        <v>121.8</v>
      </c>
      <c r="E323" s="25">
        <v>113.80605881580675</v>
      </c>
      <c r="F323" s="25">
        <v>113.08922536644954</v>
      </c>
      <c r="G323" s="25">
        <v>113.92354789980482</v>
      </c>
      <c r="H323" s="25">
        <v>112.3325237849411</v>
      </c>
      <c r="I323" s="195">
        <v>113.4977305736288</v>
      </c>
      <c r="J323" s="195">
        <v>111.42925885847612</v>
      </c>
      <c r="K323" s="25">
        <v>115.30500000000001</v>
      </c>
      <c r="L323" s="25">
        <v>114.785</v>
      </c>
      <c r="M323" s="360">
        <v>118.1</v>
      </c>
    </row>
    <row r="324" spans="2:13" x14ac:dyDescent="0.55000000000000004">
      <c r="B324" s="359"/>
      <c r="C324" s="367">
        <v>11</v>
      </c>
      <c r="D324" s="25">
        <v>117.6</v>
      </c>
      <c r="E324" s="25">
        <v>111.96160791920275</v>
      </c>
      <c r="F324" s="25">
        <v>115.23027177999785</v>
      </c>
      <c r="G324" s="25">
        <v>111.93220113451905</v>
      </c>
      <c r="H324" s="25">
        <v>114.18296984433942</v>
      </c>
      <c r="I324" s="195">
        <v>111.69155762179035</v>
      </c>
      <c r="J324" s="195">
        <v>112.8639290137734</v>
      </c>
      <c r="K324" s="25">
        <v>113.1</v>
      </c>
      <c r="L324" s="25">
        <v>112.309</v>
      </c>
      <c r="M324" s="360">
        <v>117.3</v>
      </c>
    </row>
    <row r="325" spans="2:13" x14ac:dyDescent="0.55000000000000004">
      <c r="B325" s="359"/>
      <c r="C325" s="367">
        <v>12</v>
      </c>
      <c r="D325" s="25">
        <v>112.5</v>
      </c>
      <c r="E325" s="25">
        <v>115.72075083104494</v>
      </c>
      <c r="F325" s="25">
        <v>117.38267844886754</v>
      </c>
      <c r="G325" s="25">
        <v>115.91255201080321</v>
      </c>
      <c r="H325" s="25">
        <v>116.10064610399272</v>
      </c>
      <c r="I325" s="195">
        <v>115.32570455493236</v>
      </c>
      <c r="J325" s="195">
        <v>114.70079108208162</v>
      </c>
      <c r="K325" s="25">
        <v>113.652</v>
      </c>
      <c r="L325" s="25">
        <v>112.139</v>
      </c>
      <c r="M325" s="360">
        <v>113</v>
      </c>
    </row>
    <row r="326" spans="2:13" x14ac:dyDescent="0.55000000000000004">
      <c r="B326" s="359">
        <v>2016</v>
      </c>
      <c r="C326" s="367">
        <v>1</v>
      </c>
      <c r="D326" s="25">
        <v>110.8</v>
      </c>
      <c r="E326" s="25">
        <v>115.25144853442401</v>
      </c>
      <c r="F326" s="25">
        <v>114.44335385449338</v>
      </c>
      <c r="G326" s="25">
        <v>117.88346907207656</v>
      </c>
      <c r="H326" s="25">
        <v>118.75976081417059</v>
      </c>
      <c r="I326" s="195">
        <v>115.00171224428013</v>
      </c>
      <c r="J326" s="195">
        <v>114.00217946539696</v>
      </c>
      <c r="K326" s="25">
        <v>118.97799999999999</v>
      </c>
      <c r="L326" s="25">
        <v>119.928</v>
      </c>
      <c r="M326" s="360">
        <v>117.7</v>
      </c>
    </row>
    <row r="327" spans="2:13" x14ac:dyDescent="0.55000000000000004">
      <c r="B327" s="359"/>
      <c r="C327" s="367">
        <v>2</v>
      </c>
      <c r="D327" s="25">
        <v>113</v>
      </c>
      <c r="E327" s="25">
        <v>108.96847563590404</v>
      </c>
      <c r="F327" s="25">
        <v>110.9791712686842</v>
      </c>
      <c r="G327" s="25">
        <v>110.72015652466492</v>
      </c>
      <c r="H327" s="25">
        <v>113.89080626328108</v>
      </c>
      <c r="I327" s="195">
        <v>109.23310210450383</v>
      </c>
      <c r="J327" s="195">
        <v>110.65687696535542</v>
      </c>
      <c r="K327" s="25">
        <v>107.986</v>
      </c>
      <c r="L327" s="25">
        <v>107.636</v>
      </c>
      <c r="M327" s="360">
        <v>107.4</v>
      </c>
    </row>
    <row r="328" spans="2:13" x14ac:dyDescent="0.55000000000000004">
      <c r="B328" s="359"/>
      <c r="C328" s="367">
        <v>3</v>
      </c>
      <c r="D328" s="25">
        <v>132.6</v>
      </c>
      <c r="E328" s="25">
        <v>123.89295086269109</v>
      </c>
      <c r="F328" s="25">
        <v>128.83416193181819</v>
      </c>
      <c r="G328" s="25">
        <v>121.47997750266207</v>
      </c>
      <c r="H328" s="25">
        <v>124.57291107355519</v>
      </c>
      <c r="I328" s="195">
        <v>125.14052069431099</v>
      </c>
      <c r="J328" s="195">
        <v>129.53478006850946</v>
      </c>
      <c r="K328" s="25">
        <v>116.837</v>
      </c>
      <c r="L328" s="25">
        <v>115.13500000000001</v>
      </c>
      <c r="M328" s="360">
        <v>113.9</v>
      </c>
    </row>
    <row r="329" spans="2:13" x14ac:dyDescent="0.55000000000000004">
      <c r="B329" s="359"/>
      <c r="C329" s="367">
        <v>4</v>
      </c>
      <c r="D329" s="25">
        <v>97.1</v>
      </c>
      <c r="E329" s="25">
        <v>110.62365344105804</v>
      </c>
      <c r="F329" s="25">
        <v>115.9421635110335</v>
      </c>
      <c r="G329" s="25">
        <v>108.92174524497811</v>
      </c>
      <c r="H329" s="25">
        <v>112.56625029576482</v>
      </c>
      <c r="I329" s="195">
        <v>111.73136070035008</v>
      </c>
      <c r="J329" s="195">
        <v>116.14623289253694</v>
      </c>
      <c r="K329" s="25">
        <v>106.74299999999999</v>
      </c>
      <c r="L329" s="25">
        <v>106.255</v>
      </c>
      <c r="M329" s="360">
        <v>110.5</v>
      </c>
    </row>
    <row r="330" spans="2:13" x14ac:dyDescent="0.55000000000000004">
      <c r="B330" s="359"/>
      <c r="C330" s="367">
        <v>5</v>
      </c>
      <c r="D330" s="25">
        <v>99.9</v>
      </c>
      <c r="E330" s="25">
        <v>114.36252109959004</v>
      </c>
      <c r="F330" s="25">
        <v>115.69668207866633</v>
      </c>
      <c r="G330" s="25">
        <v>113.43368732429488</v>
      </c>
      <c r="H330" s="25">
        <v>113.99809221055901</v>
      </c>
      <c r="I330" s="195">
        <v>114.61746175091032</v>
      </c>
      <c r="J330" s="195">
        <v>114.77831467488843</v>
      </c>
      <c r="K330" s="25">
        <v>115.974</v>
      </c>
      <c r="L330" s="25">
        <v>116.616</v>
      </c>
      <c r="M330" s="360">
        <v>113.5</v>
      </c>
    </row>
    <row r="331" spans="2:13" x14ac:dyDescent="0.55000000000000004">
      <c r="B331" s="359"/>
      <c r="C331" s="367">
        <v>6</v>
      </c>
      <c r="D331" s="25">
        <v>123.5</v>
      </c>
      <c r="E331" s="25">
        <v>117.64412358147729</v>
      </c>
      <c r="F331" s="25">
        <v>117.51442393436776</v>
      </c>
      <c r="G331" s="25">
        <v>117.51472323123376</v>
      </c>
      <c r="H331" s="25">
        <v>117.01479502136294</v>
      </c>
      <c r="I331" s="195">
        <v>117.34071140843538</v>
      </c>
      <c r="J331" s="195">
        <v>116.1545354071702</v>
      </c>
      <c r="K331" s="25">
        <v>116.899</v>
      </c>
      <c r="L331" s="25">
        <v>114.998</v>
      </c>
      <c r="M331" s="360">
        <v>115.4</v>
      </c>
    </row>
    <row r="332" spans="2:13" x14ac:dyDescent="0.55000000000000004">
      <c r="B332" s="359"/>
      <c r="C332" s="367">
        <v>7</v>
      </c>
      <c r="D332" s="25">
        <v>124.1</v>
      </c>
      <c r="E332" s="25">
        <v>115.67032340750436</v>
      </c>
      <c r="F332" s="25">
        <v>111.86087599256629</v>
      </c>
      <c r="G332" s="25">
        <v>115.17624666589225</v>
      </c>
      <c r="H332" s="25">
        <v>112.1799403391166</v>
      </c>
      <c r="I332" s="195">
        <v>114.97319114865674</v>
      </c>
      <c r="J332" s="195">
        <v>110.83289155182187</v>
      </c>
      <c r="K332" s="25">
        <v>117.304</v>
      </c>
      <c r="L332" s="25">
        <v>116.779</v>
      </c>
      <c r="M332" s="360">
        <v>119.7</v>
      </c>
    </row>
    <row r="333" spans="2:13" x14ac:dyDescent="0.55000000000000004">
      <c r="B333" s="359"/>
      <c r="C333" s="367">
        <v>8</v>
      </c>
      <c r="D333" s="25">
        <v>100.7</v>
      </c>
      <c r="E333" s="25">
        <v>118.40965915345663</v>
      </c>
      <c r="F333" s="25">
        <v>116.76004585560915</v>
      </c>
      <c r="G333" s="25">
        <v>119.50401499407045</v>
      </c>
      <c r="H333" s="25">
        <v>118.78059517192258</v>
      </c>
      <c r="I333" s="195">
        <v>118.08300580033628</v>
      </c>
      <c r="J333" s="195">
        <v>116.16497065231097</v>
      </c>
      <c r="K333" s="25">
        <v>117.917</v>
      </c>
      <c r="L333" s="25">
        <v>118.574</v>
      </c>
      <c r="M333" s="360">
        <v>118.1</v>
      </c>
    </row>
    <row r="334" spans="2:13" x14ac:dyDescent="0.55000000000000004">
      <c r="B334" s="359"/>
      <c r="C334" s="367">
        <v>9</v>
      </c>
      <c r="D334" s="25">
        <v>129.4</v>
      </c>
      <c r="E334" s="25">
        <v>117.75882321618742</v>
      </c>
      <c r="F334" s="25">
        <v>115.80470846752553</v>
      </c>
      <c r="G334" s="25">
        <v>117.94856042328692</v>
      </c>
      <c r="H334" s="25">
        <v>116.37397995396279</v>
      </c>
      <c r="I334" s="195">
        <v>117.22023320330122</v>
      </c>
      <c r="J334" s="195">
        <v>115.93207711678681</v>
      </c>
      <c r="K334" s="25">
        <v>119.83199999999999</v>
      </c>
      <c r="L334" s="25">
        <v>118.989</v>
      </c>
      <c r="M334" s="360">
        <v>118.8</v>
      </c>
    </row>
    <row r="335" spans="2:13" x14ac:dyDescent="0.55000000000000004">
      <c r="B335" s="359"/>
      <c r="C335" s="367">
        <v>10</v>
      </c>
      <c r="D335" s="25">
        <v>121.2</v>
      </c>
      <c r="E335" s="25">
        <v>113.15985970892881</v>
      </c>
      <c r="F335" s="25">
        <v>112.4382368283777</v>
      </c>
      <c r="G335" s="25">
        <v>113.31781402309518</v>
      </c>
      <c r="H335" s="25">
        <v>111.49613419514539</v>
      </c>
      <c r="I335" s="195">
        <v>112.94674241719183</v>
      </c>
      <c r="J335" s="195">
        <v>113.33257641889625</v>
      </c>
      <c r="K335" s="25">
        <v>118.931</v>
      </c>
      <c r="L335" s="25">
        <v>119.324</v>
      </c>
      <c r="M335" s="360">
        <v>121.2</v>
      </c>
    </row>
    <row r="336" spans="2:13" x14ac:dyDescent="0.55000000000000004">
      <c r="B336" s="359"/>
      <c r="C336" s="367">
        <v>11</v>
      </c>
      <c r="D336" s="25">
        <v>130.80000000000001</v>
      </c>
      <c r="E336" s="25">
        <v>123.89362197392924</v>
      </c>
      <c r="F336" s="25">
        <v>123.48280072194501</v>
      </c>
      <c r="G336" s="25">
        <v>123.77993359006823</v>
      </c>
      <c r="H336" s="25">
        <v>123.05134676883026</v>
      </c>
      <c r="I336" s="195">
        <v>123.75646270387975</v>
      </c>
      <c r="J336" s="195">
        <v>124.77055379986541</v>
      </c>
      <c r="K336" s="25">
        <v>123.614</v>
      </c>
      <c r="L336" s="25">
        <v>121.64400000000001</v>
      </c>
      <c r="M336" s="360">
        <v>124.7</v>
      </c>
    </row>
    <row r="337" spans="2:13" x14ac:dyDescent="0.55000000000000004">
      <c r="B337" s="359"/>
      <c r="C337" s="367">
        <v>12</v>
      </c>
      <c r="D337" s="25">
        <v>119.2</v>
      </c>
      <c r="E337" s="25">
        <v>121.46939992367867</v>
      </c>
      <c r="F337" s="25">
        <v>118.4815932632834</v>
      </c>
      <c r="G337" s="25">
        <v>121.46138897398315</v>
      </c>
      <c r="H337" s="25">
        <v>119.190868416657</v>
      </c>
      <c r="I337" s="195">
        <v>121.23130735435514</v>
      </c>
      <c r="J337" s="195">
        <v>120.02393820667918</v>
      </c>
      <c r="K337" s="25">
        <v>121.029</v>
      </c>
      <c r="L337" s="25">
        <v>120.348</v>
      </c>
      <c r="M337" s="360">
        <v>123.2</v>
      </c>
    </row>
    <row r="338" spans="2:13" x14ac:dyDescent="0.55000000000000004">
      <c r="B338" s="359">
        <v>2017</v>
      </c>
      <c r="C338" s="367">
        <v>1</v>
      </c>
      <c r="D338" s="25">
        <v>113.9</v>
      </c>
      <c r="E338" s="25">
        <v>118.60390839843274</v>
      </c>
      <c r="F338" s="25">
        <v>116.45207939508511</v>
      </c>
      <c r="G338" s="25">
        <v>121.25591000488608</v>
      </c>
      <c r="H338" s="25">
        <v>116.34675865927228</v>
      </c>
      <c r="I338" s="195">
        <v>118.45892048412128</v>
      </c>
      <c r="J338" s="195">
        <v>115.52568611570726</v>
      </c>
      <c r="K338" s="25">
        <v>121.485</v>
      </c>
      <c r="L338" s="25">
        <v>121.73099999999999</v>
      </c>
      <c r="M338" s="360">
        <v>116.5</v>
      </c>
    </row>
    <row r="339" spans="2:13" x14ac:dyDescent="0.55000000000000004">
      <c r="B339" s="359"/>
      <c r="C339" s="367">
        <v>2</v>
      </c>
      <c r="D339" s="25">
        <v>125.5</v>
      </c>
      <c r="E339" s="25">
        <v>121.35353672316383</v>
      </c>
      <c r="F339" s="25">
        <v>118.8372554067971</v>
      </c>
      <c r="G339" s="25">
        <v>123.28763357611746</v>
      </c>
      <c r="H339" s="25">
        <v>118.76451328687101</v>
      </c>
      <c r="I339" s="195">
        <v>121.78827421996839</v>
      </c>
      <c r="J339" s="195">
        <v>118.03670110835674</v>
      </c>
      <c r="K339" s="25">
        <v>121.376</v>
      </c>
      <c r="L339" s="25">
        <v>120.398</v>
      </c>
      <c r="M339" s="360">
        <v>120</v>
      </c>
    </row>
    <row r="340" spans="2:13" x14ac:dyDescent="0.55000000000000004">
      <c r="B340" s="359"/>
      <c r="C340" s="367">
        <v>3</v>
      </c>
      <c r="D340" s="25">
        <v>139.1</v>
      </c>
      <c r="E340" s="25">
        <v>130.16250710755369</v>
      </c>
      <c r="F340" s="25">
        <v>129.8431421319797</v>
      </c>
      <c r="G340" s="25">
        <v>127.57917203110789</v>
      </c>
      <c r="H340" s="25">
        <v>123.62727136746771</v>
      </c>
      <c r="I340" s="195">
        <v>131.64960846424009</v>
      </c>
      <c r="J340" s="195">
        <v>130.64059086552012</v>
      </c>
      <c r="K340" s="25">
        <v>121.602</v>
      </c>
      <c r="L340" s="25">
        <v>119.12</v>
      </c>
      <c r="M340" s="360">
        <v>119.6</v>
      </c>
    </row>
    <row r="341" spans="2:13" x14ac:dyDescent="0.55000000000000004">
      <c r="B341" s="359"/>
      <c r="C341" s="367">
        <v>4</v>
      </c>
      <c r="D341" s="25">
        <v>113.1</v>
      </c>
      <c r="E341" s="25">
        <v>129.42134146341462</v>
      </c>
      <c r="F341" s="25">
        <v>130.98601209220305</v>
      </c>
      <c r="G341" s="25">
        <v>127.41716624963672</v>
      </c>
      <c r="H341" s="25">
        <v>126.69709104234465</v>
      </c>
      <c r="I341" s="195">
        <v>130.92140732972757</v>
      </c>
      <c r="J341" s="195">
        <v>132.0158356649998</v>
      </c>
      <c r="K341" s="25">
        <v>126.279</v>
      </c>
      <c r="L341" s="25">
        <v>127.956</v>
      </c>
      <c r="M341" s="360">
        <v>133.5</v>
      </c>
    </row>
    <row r="342" spans="2:13" x14ac:dyDescent="0.55000000000000004">
      <c r="B342" s="359"/>
      <c r="C342" s="367">
        <v>5</v>
      </c>
      <c r="D342" s="25">
        <v>104.5</v>
      </c>
      <c r="E342" s="25">
        <v>119.63787659870495</v>
      </c>
      <c r="F342" s="25">
        <v>120.64606353591162</v>
      </c>
      <c r="G342" s="25">
        <v>118.80433921707983</v>
      </c>
      <c r="H342" s="25">
        <v>120.41866217973353</v>
      </c>
      <c r="I342" s="195">
        <v>120.05265280525728</v>
      </c>
      <c r="J342" s="195">
        <v>120.92276526728538</v>
      </c>
      <c r="K342" s="25">
        <v>118.232</v>
      </c>
      <c r="L342" s="25">
        <v>119.63500000000001</v>
      </c>
      <c r="M342" s="360">
        <v>115</v>
      </c>
    </row>
    <row r="343" spans="2:13" x14ac:dyDescent="0.55000000000000004">
      <c r="B343" s="359"/>
      <c r="C343" s="367">
        <v>6</v>
      </c>
      <c r="D343" s="25">
        <v>130.30000000000001</v>
      </c>
      <c r="E343" s="25">
        <v>123.85374652893479</v>
      </c>
      <c r="F343" s="25">
        <v>123.86717845326717</v>
      </c>
      <c r="G343" s="25">
        <v>123.80965352046418</v>
      </c>
      <c r="H343" s="25">
        <v>125.3442170507641</v>
      </c>
      <c r="I343" s="195">
        <v>123.61565806217547</v>
      </c>
      <c r="J343" s="195">
        <v>123.77522228101483</v>
      </c>
      <c r="K343" s="25">
        <v>122.586</v>
      </c>
      <c r="L343" s="25">
        <v>119.848</v>
      </c>
      <c r="M343" s="360">
        <v>121.9</v>
      </c>
    </row>
    <row r="344" spans="2:13" x14ac:dyDescent="0.55000000000000004">
      <c r="B344" s="359"/>
      <c r="C344" s="367">
        <v>7</v>
      </c>
      <c r="D344" s="25">
        <v>125</v>
      </c>
      <c r="E344" s="25">
        <v>116.41852770885028</v>
      </c>
      <c r="F344" s="25">
        <v>114.32532577340098</v>
      </c>
      <c r="G344" s="25">
        <v>116.00787911850192</v>
      </c>
      <c r="H344" s="25">
        <v>116.25233534438802</v>
      </c>
      <c r="I344" s="195">
        <v>115.7046279090026</v>
      </c>
      <c r="J344" s="195">
        <v>114.19710715600952</v>
      </c>
      <c r="K344" s="25">
        <v>118.895</v>
      </c>
      <c r="L344" s="25">
        <v>118.441</v>
      </c>
      <c r="M344" s="360">
        <v>120.6</v>
      </c>
    </row>
    <row r="345" spans="2:13" x14ac:dyDescent="0.55000000000000004">
      <c r="B345" s="359"/>
      <c r="C345" s="367">
        <v>8</v>
      </c>
      <c r="D345" s="25">
        <v>105.3</v>
      </c>
      <c r="E345" s="25">
        <v>122.93188180404351</v>
      </c>
      <c r="F345" s="25">
        <v>122.38412969283277</v>
      </c>
      <c r="G345" s="25">
        <v>123.96803253635846</v>
      </c>
      <c r="H345" s="25">
        <v>125.64640335145911</v>
      </c>
      <c r="I345" s="195">
        <v>122.55104336214073</v>
      </c>
      <c r="J345" s="195">
        <v>122.15319382048105</v>
      </c>
      <c r="K345" s="25">
        <v>122.407</v>
      </c>
      <c r="L345" s="25">
        <v>123.40900000000001</v>
      </c>
      <c r="M345" s="360">
        <v>123.3</v>
      </c>
    </row>
    <row r="346" spans="2:13" x14ac:dyDescent="0.55000000000000004">
      <c r="B346" s="359"/>
      <c r="C346" s="367">
        <v>9</v>
      </c>
      <c r="D346" s="25">
        <v>130.5</v>
      </c>
      <c r="E346" s="25">
        <v>119.00754475703322</v>
      </c>
      <c r="F346" s="25">
        <v>119.39126865671643</v>
      </c>
      <c r="G346" s="25">
        <v>119.35322909046408</v>
      </c>
      <c r="H346" s="25">
        <v>120.84526605344772</v>
      </c>
      <c r="I346" s="195">
        <v>118.34738032257451</v>
      </c>
      <c r="J346" s="195">
        <v>119.33675165564783</v>
      </c>
      <c r="K346" s="25">
        <v>124.068</v>
      </c>
      <c r="L346" s="25">
        <v>124.387</v>
      </c>
      <c r="M346" s="360">
        <v>123.6</v>
      </c>
    </row>
    <row r="347" spans="2:13" x14ac:dyDescent="0.55000000000000004">
      <c r="B347" s="359"/>
      <c r="C347" s="367">
        <v>10</v>
      </c>
      <c r="D347" s="25">
        <v>127.7</v>
      </c>
      <c r="E347" s="25">
        <v>118.61559969608162</v>
      </c>
      <c r="F347" s="25">
        <v>121.27015595951252</v>
      </c>
      <c r="G347" s="25">
        <v>118.77669157110624</v>
      </c>
      <c r="H347" s="25">
        <v>121.21248150164917</v>
      </c>
      <c r="I347" s="195">
        <v>118.26326003853249</v>
      </c>
      <c r="J347" s="195">
        <v>121.4426522760367</v>
      </c>
      <c r="K347" s="25">
        <v>123.458</v>
      </c>
      <c r="L347" s="25">
        <v>122.575</v>
      </c>
      <c r="M347" s="360">
        <v>122.7</v>
      </c>
    </row>
    <row r="348" spans="2:13" x14ac:dyDescent="0.55000000000000004">
      <c r="B348" s="359"/>
      <c r="C348" s="367">
        <v>11</v>
      </c>
      <c r="D348" s="25">
        <v>130.1</v>
      </c>
      <c r="E348" s="25">
        <v>123.47437671901341</v>
      </c>
      <c r="F348" s="25">
        <v>126.11538745387452</v>
      </c>
      <c r="G348" s="25">
        <v>123.23004496918759</v>
      </c>
      <c r="H348" s="25">
        <v>126.88490675143234</v>
      </c>
      <c r="I348" s="195">
        <v>123.14277321308286</v>
      </c>
      <c r="J348" s="195">
        <v>126.29942131756783</v>
      </c>
      <c r="K348" s="25">
        <v>121.97499999999999</v>
      </c>
      <c r="L348" s="25">
        <v>119.937</v>
      </c>
      <c r="M348" s="360">
        <v>123.8</v>
      </c>
    </row>
    <row r="349" spans="2:13" x14ac:dyDescent="0.55000000000000004">
      <c r="B349" s="359"/>
      <c r="C349" s="367">
        <v>12</v>
      </c>
      <c r="D349" s="25">
        <v>121.4</v>
      </c>
      <c r="E349" s="25">
        <v>123.83691412768793</v>
      </c>
      <c r="F349" s="25">
        <v>123.68003324099723</v>
      </c>
      <c r="G349" s="25">
        <v>123.67981610918031</v>
      </c>
      <c r="H349" s="25">
        <v>125.533831025673</v>
      </c>
      <c r="I349" s="195">
        <v>123.31567757759537</v>
      </c>
      <c r="J349" s="195">
        <v>123.79165059548352</v>
      </c>
      <c r="K349" s="25">
        <v>125.946</v>
      </c>
      <c r="L349" s="25">
        <v>126.26900000000001</v>
      </c>
      <c r="M349" s="360">
        <v>128.30000000000001</v>
      </c>
    </row>
    <row r="350" spans="2:13" x14ac:dyDescent="0.55000000000000004">
      <c r="B350" s="359">
        <v>2018</v>
      </c>
      <c r="C350" s="367">
        <v>1</v>
      </c>
      <c r="D350" s="25">
        <v>110.7</v>
      </c>
      <c r="E350" s="25">
        <v>115.23956571302494</v>
      </c>
      <c r="F350" s="25">
        <v>113.63131798002222</v>
      </c>
      <c r="G350" s="25">
        <v>117.23008813380602</v>
      </c>
      <c r="H350" s="25">
        <v>112.12724403962812</v>
      </c>
      <c r="I350" s="195">
        <v>115.58528153637913</v>
      </c>
      <c r="J350" s="195">
        <v>112.43022251646575</v>
      </c>
      <c r="K350" s="25">
        <v>115.904</v>
      </c>
      <c r="L350" s="25">
        <v>115.658</v>
      </c>
      <c r="M350" s="360">
        <v>113.8</v>
      </c>
    </row>
    <row r="351" spans="2:13" x14ac:dyDescent="0.55000000000000004">
      <c r="B351" s="359"/>
      <c r="C351" s="367">
        <v>2</v>
      </c>
      <c r="D351" s="25">
        <v>130.6</v>
      </c>
      <c r="E351" s="25">
        <v>125.8742055926279</v>
      </c>
      <c r="F351" s="25">
        <v>123.26410688165458</v>
      </c>
      <c r="G351" s="25">
        <v>127.62367528539144</v>
      </c>
      <c r="H351" s="25">
        <v>122.22722224386213</v>
      </c>
      <c r="I351" s="195">
        <v>126.7349615619828</v>
      </c>
      <c r="J351" s="195">
        <v>121.94844203664668</v>
      </c>
      <c r="K351" s="25">
        <v>126.404</v>
      </c>
      <c r="L351" s="25">
        <v>125.27500000000001</v>
      </c>
      <c r="M351" s="360">
        <v>125.4</v>
      </c>
    </row>
    <row r="352" spans="2:13" x14ac:dyDescent="0.55000000000000004">
      <c r="B352" s="359"/>
      <c r="C352" s="367">
        <v>3</v>
      </c>
      <c r="D352" s="25">
        <v>142.69999999999999</v>
      </c>
      <c r="E352" s="25">
        <v>133.42090241539512</v>
      </c>
      <c r="F352" s="25">
        <v>133.27000319768419</v>
      </c>
      <c r="G352" s="25">
        <v>130.48616526265337</v>
      </c>
      <c r="H352" s="25">
        <v>126.14224507968912</v>
      </c>
      <c r="I352" s="195">
        <v>135.19788826906131</v>
      </c>
      <c r="J352" s="195">
        <v>133.32473259472931</v>
      </c>
      <c r="K352" s="25">
        <v>127.70099999999999</v>
      </c>
      <c r="L352" s="25">
        <v>125.426</v>
      </c>
      <c r="M352" s="360">
        <v>127.2</v>
      </c>
    </row>
    <row r="353" spans="2:13" x14ac:dyDescent="0.55000000000000004">
      <c r="B353" s="359"/>
      <c r="C353" s="367">
        <v>4</v>
      </c>
      <c r="D353" s="25">
        <v>118.1</v>
      </c>
      <c r="E353" s="25">
        <v>134.85449271270303</v>
      </c>
      <c r="F353" s="25">
        <v>135.6167980713517</v>
      </c>
      <c r="G353" s="25">
        <v>132.46614682565476</v>
      </c>
      <c r="H353" s="25">
        <v>130.17451480143683</v>
      </c>
      <c r="I353" s="195">
        <v>136.53347987857401</v>
      </c>
      <c r="J353" s="195">
        <v>135.8634792271946</v>
      </c>
      <c r="K353" s="25">
        <v>127.98</v>
      </c>
      <c r="L353" s="25">
        <v>129.18</v>
      </c>
      <c r="M353" s="360">
        <v>126.7</v>
      </c>
    </row>
    <row r="354" spans="2:13" x14ac:dyDescent="0.55000000000000004">
      <c r="B354" s="359"/>
      <c r="C354" s="367">
        <v>5</v>
      </c>
      <c r="D354" s="25">
        <v>108.1</v>
      </c>
      <c r="E354" s="25">
        <v>123.16754876707184</v>
      </c>
      <c r="F354" s="25">
        <v>124.76873310037857</v>
      </c>
      <c r="G354" s="25">
        <v>122.35771992420759</v>
      </c>
      <c r="H354" s="25">
        <v>123.56147278814822</v>
      </c>
      <c r="I354" s="195">
        <v>123.68401892675548</v>
      </c>
      <c r="J354" s="195">
        <v>124.3807519770908</v>
      </c>
      <c r="K354" s="25">
        <v>122.5</v>
      </c>
      <c r="L354" s="25">
        <v>124.211</v>
      </c>
      <c r="M354" s="360">
        <v>126.8</v>
      </c>
    </row>
    <row r="355" spans="2:13" x14ac:dyDescent="0.55000000000000004">
      <c r="B355" s="359"/>
      <c r="C355" s="367">
        <v>6</v>
      </c>
      <c r="D355" s="25">
        <v>123.9</v>
      </c>
      <c r="E355" s="25">
        <v>118.06603440150801</v>
      </c>
      <c r="F355" s="25">
        <v>118.62313405797103</v>
      </c>
      <c r="G355" s="25">
        <v>118.18888703382709</v>
      </c>
      <c r="H355" s="25">
        <v>119.31712720676377</v>
      </c>
      <c r="I355" s="195">
        <v>117.77210364066674</v>
      </c>
      <c r="J355" s="195">
        <v>117.91335182684746</v>
      </c>
      <c r="K355" s="25">
        <v>119.09399999999999</v>
      </c>
      <c r="L355" s="25">
        <v>117.747</v>
      </c>
      <c r="M355" s="360">
        <v>121.7</v>
      </c>
    </row>
    <row r="356" spans="2:13" x14ac:dyDescent="0.55000000000000004">
      <c r="B356" s="359"/>
      <c r="C356" s="367">
        <v>7</v>
      </c>
      <c r="D356" s="25">
        <v>119.6</v>
      </c>
      <c r="E356" s="25">
        <v>111.47689758110543</v>
      </c>
      <c r="F356" s="25">
        <v>110.80141907910112</v>
      </c>
      <c r="G356" s="25">
        <v>111.29218084742081</v>
      </c>
      <c r="H356" s="25">
        <v>112.19152443838645</v>
      </c>
      <c r="I356" s="195">
        <v>110.73101689727731</v>
      </c>
      <c r="J356" s="195">
        <v>110.11363883958319</v>
      </c>
      <c r="K356" s="25">
        <v>111.129</v>
      </c>
      <c r="L356" s="25">
        <v>110.01300000000001</v>
      </c>
      <c r="M356" s="360">
        <v>112.5</v>
      </c>
    </row>
    <row r="357" spans="2:13" x14ac:dyDescent="0.55000000000000004">
      <c r="B357" s="359"/>
      <c r="C357" s="367">
        <v>8</v>
      </c>
      <c r="D357" s="25">
        <v>104.7</v>
      </c>
      <c r="E357" s="25">
        <v>121.97406378600822</v>
      </c>
      <c r="F357" s="25">
        <v>121.80209748427673</v>
      </c>
      <c r="G357" s="25">
        <v>123.06131835506613</v>
      </c>
      <c r="H357" s="25">
        <v>123.92044366065365</v>
      </c>
      <c r="I357" s="195">
        <v>121.47161315451638</v>
      </c>
      <c r="J357" s="195">
        <v>121.14539891356218</v>
      </c>
      <c r="K357" s="25">
        <v>119.895</v>
      </c>
      <c r="L357" s="25">
        <v>121.06100000000001</v>
      </c>
      <c r="M357" s="360">
        <v>121.4</v>
      </c>
    </row>
    <row r="358" spans="2:13" x14ac:dyDescent="0.55000000000000004">
      <c r="B358" s="359"/>
      <c r="C358" s="367">
        <v>9</v>
      </c>
      <c r="D358" s="25">
        <v>120.3</v>
      </c>
      <c r="E358" s="25">
        <v>110.1349443761723</v>
      </c>
      <c r="F358" s="25">
        <v>112.30489300494601</v>
      </c>
      <c r="G358" s="25">
        <v>110.6292324562427</v>
      </c>
      <c r="H358" s="25">
        <v>113.2157031434629</v>
      </c>
      <c r="I358" s="195">
        <v>109.36584393808585</v>
      </c>
      <c r="J358" s="195">
        <v>112.22351848081598</v>
      </c>
      <c r="K358" s="25">
        <v>118.43899999999999</v>
      </c>
      <c r="L358" s="25">
        <v>119.48699999999999</v>
      </c>
      <c r="M358" s="360">
        <v>117.9</v>
      </c>
    </row>
    <row r="359" spans="2:13" x14ac:dyDescent="0.55000000000000004">
      <c r="B359" s="359"/>
      <c r="C359" s="367">
        <v>10</v>
      </c>
      <c r="D359" s="25">
        <v>133.9</v>
      </c>
      <c r="E359" s="25">
        <v>124.02164038302139</v>
      </c>
      <c r="F359" s="25">
        <v>124.7869113596668</v>
      </c>
      <c r="G359" s="25">
        <v>124.36428067400533</v>
      </c>
      <c r="H359" s="25">
        <v>127.1245300887124</v>
      </c>
      <c r="I359" s="195">
        <v>123.45151927220395</v>
      </c>
      <c r="J359" s="195">
        <v>125.76716341984336</v>
      </c>
      <c r="K359" s="25">
        <v>126.696</v>
      </c>
      <c r="L359" s="25">
        <v>125.2</v>
      </c>
      <c r="M359" s="360">
        <v>123</v>
      </c>
    </row>
    <row r="360" spans="2:13" x14ac:dyDescent="0.55000000000000004">
      <c r="B360" s="359"/>
      <c r="C360" s="367">
        <v>11</v>
      </c>
      <c r="D360" s="25">
        <v>134.4</v>
      </c>
      <c r="E360" s="25">
        <v>127.80490426603963</v>
      </c>
      <c r="F360" s="25">
        <v>128.75591464677856</v>
      </c>
      <c r="G360" s="25">
        <v>127.75950043508284</v>
      </c>
      <c r="H360" s="25">
        <v>132.62991682626603</v>
      </c>
      <c r="I360" s="195">
        <v>127.15161066076138</v>
      </c>
      <c r="J360" s="195">
        <v>130.72012580024187</v>
      </c>
      <c r="K360" s="25">
        <v>124.794</v>
      </c>
      <c r="L360" s="25">
        <v>122.18300000000001</v>
      </c>
      <c r="M360" s="360">
        <v>124</v>
      </c>
    </row>
    <row r="361" spans="2:13" x14ac:dyDescent="0.55000000000000004">
      <c r="B361" s="359"/>
      <c r="C361" s="367">
        <v>12</v>
      </c>
      <c r="D361" s="25">
        <v>119.6</v>
      </c>
      <c r="E361" s="25">
        <v>122.70862327244609</v>
      </c>
      <c r="F361" s="25">
        <v>121.20650522317189</v>
      </c>
      <c r="G361" s="25">
        <v>122.80249286568888</v>
      </c>
      <c r="H361" s="25">
        <v>125.59133141017224</v>
      </c>
      <c r="I361" s="195">
        <v>121.84044429036905</v>
      </c>
      <c r="J361" s="195">
        <v>123.32337852565203</v>
      </c>
      <c r="K361" s="25">
        <v>124.854</v>
      </c>
      <c r="L361" s="25">
        <v>125.41</v>
      </c>
      <c r="M361" s="360">
        <v>125.4</v>
      </c>
    </row>
    <row r="362" spans="2:13" x14ac:dyDescent="0.55000000000000004">
      <c r="B362" s="359">
        <v>2019</v>
      </c>
      <c r="C362" s="367">
        <v>1</v>
      </c>
      <c r="D362" s="25">
        <v>117.8</v>
      </c>
      <c r="E362" s="25">
        <v>122.00329302072515</v>
      </c>
      <c r="F362" s="25">
        <v>121.84057947261076</v>
      </c>
      <c r="G362" s="25">
        <v>124.39523965567642</v>
      </c>
      <c r="H362" s="25">
        <v>118.81604871099401</v>
      </c>
      <c r="I362" s="195">
        <v>123.21055378554597</v>
      </c>
      <c r="J362" s="195">
        <v>122.14743667270076</v>
      </c>
      <c r="K362" s="25">
        <v>123.49299999999999</v>
      </c>
      <c r="L362" s="25">
        <v>123.006</v>
      </c>
      <c r="M362" s="360">
        <v>122</v>
      </c>
    </row>
    <row r="363" spans="2:13" x14ac:dyDescent="0.55000000000000004">
      <c r="B363" s="359"/>
      <c r="C363" s="367">
        <v>2</v>
      </c>
      <c r="D363" s="25">
        <v>131.9</v>
      </c>
      <c r="E363" s="25">
        <v>126.54165693012604</v>
      </c>
      <c r="F363" s="25">
        <v>125.41983006864224</v>
      </c>
      <c r="G363" s="25">
        <v>128.55372590373582</v>
      </c>
      <c r="H363" s="25">
        <v>122.97830130608331</v>
      </c>
      <c r="I363" s="195">
        <v>128.26454208723152</v>
      </c>
      <c r="J363" s="195">
        <v>126.01971675086364</v>
      </c>
      <c r="K363" s="25">
        <v>127.84699999999999</v>
      </c>
      <c r="L363" s="25">
        <v>126.646</v>
      </c>
      <c r="M363" s="360">
        <v>127.1</v>
      </c>
    </row>
    <row r="364" spans="2:13" x14ac:dyDescent="0.55000000000000004">
      <c r="B364" s="359"/>
      <c r="C364" s="367">
        <v>3</v>
      </c>
      <c r="D364" s="25">
        <v>136.6</v>
      </c>
      <c r="E364" s="25">
        <v>127.55288090619219</v>
      </c>
      <c r="F364" s="25">
        <v>121.10557428740908</v>
      </c>
      <c r="G364" s="25">
        <v>124.97179296504785</v>
      </c>
      <c r="H364" s="25">
        <v>119.8824949528009</v>
      </c>
      <c r="I364" s="195">
        <v>129.98481745273301</v>
      </c>
      <c r="J364" s="195">
        <v>121.67004693671456</v>
      </c>
      <c r="K364" s="25">
        <v>124.517</v>
      </c>
      <c r="L364" s="25">
        <v>123.71899999999999</v>
      </c>
      <c r="M364" s="360">
        <v>126.7</v>
      </c>
    </row>
    <row r="365" spans="2:13" x14ac:dyDescent="0.55000000000000004">
      <c r="B365" s="359"/>
      <c r="C365" s="367">
        <v>4</v>
      </c>
      <c r="D365" s="25">
        <v>123.6</v>
      </c>
      <c r="E365" s="25">
        <v>139.6795741580311</v>
      </c>
      <c r="F365" s="25">
        <v>131.91873942947345</v>
      </c>
      <c r="G365" s="25">
        <v>137.32695656976733</v>
      </c>
      <c r="H365" s="25">
        <v>130.59540288334733</v>
      </c>
      <c r="I365" s="195">
        <v>142.11715074531836</v>
      </c>
      <c r="J365" s="195">
        <v>132.51940458491492</v>
      </c>
      <c r="K365" s="25">
        <v>130.69200000000001</v>
      </c>
      <c r="L365" s="25">
        <v>131.303</v>
      </c>
      <c r="M365" s="360">
        <v>127.7</v>
      </c>
    </row>
    <row r="366" spans="2:13" x14ac:dyDescent="0.55000000000000004">
      <c r="B366" s="359"/>
      <c r="C366" s="367">
        <v>5</v>
      </c>
      <c r="D366" s="25">
        <v>118.7</v>
      </c>
      <c r="E366" s="25">
        <v>134.16383873144403</v>
      </c>
      <c r="F366" s="25">
        <v>132.01789546860928</v>
      </c>
      <c r="G366" s="25">
        <v>133.40989043977646</v>
      </c>
      <c r="H366" s="25">
        <v>131.61017438478822</v>
      </c>
      <c r="I366" s="195">
        <v>135.17059823316615</v>
      </c>
      <c r="J366" s="195">
        <v>132.51734517980827</v>
      </c>
      <c r="K366" s="25">
        <v>131.852</v>
      </c>
      <c r="L366" s="25">
        <v>135.63999999999999</v>
      </c>
      <c r="M366" s="360">
        <v>142.80000000000001</v>
      </c>
    </row>
    <row r="367" spans="2:13" x14ac:dyDescent="0.55000000000000004">
      <c r="B367" s="359"/>
      <c r="C367" s="367">
        <v>6</v>
      </c>
      <c r="D367" s="25">
        <v>123</v>
      </c>
      <c r="E367" s="25">
        <v>117.33388573771614</v>
      </c>
      <c r="F367" s="25">
        <v>118.37207706384712</v>
      </c>
      <c r="G367" s="25">
        <v>117.09373372366352</v>
      </c>
      <c r="H367" s="25">
        <v>117.89434501157177</v>
      </c>
      <c r="I367" s="195">
        <v>117.29339880476668</v>
      </c>
      <c r="J367" s="195">
        <v>118.69004363900326</v>
      </c>
      <c r="K367" s="25">
        <v>122.65900000000001</v>
      </c>
      <c r="L367" s="25">
        <v>121.45699999999999</v>
      </c>
      <c r="M367" s="360">
        <v>125.5</v>
      </c>
    </row>
    <row r="368" spans="2:13" x14ac:dyDescent="0.55000000000000004">
      <c r="B368" s="359"/>
      <c r="C368" s="367">
        <v>7</v>
      </c>
      <c r="D368" s="25">
        <v>137.9</v>
      </c>
      <c r="E368" s="25">
        <v>125.96090880338527</v>
      </c>
      <c r="F368" s="25">
        <v>127.50047942306442</v>
      </c>
      <c r="G368" s="25">
        <v>126.08075862280126</v>
      </c>
      <c r="H368" s="25">
        <v>127.62181120974674</v>
      </c>
      <c r="I368" s="195">
        <v>125.64396107017414</v>
      </c>
      <c r="J368" s="195">
        <v>127.68552871653537</v>
      </c>
      <c r="K368" s="25">
        <v>125.762</v>
      </c>
      <c r="L368" s="25">
        <v>122.818</v>
      </c>
      <c r="M368" s="360">
        <v>125.4</v>
      </c>
    </row>
    <row r="369" spans="2:13" x14ac:dyDescent="0.55000000000000004">
      <c r="B369" s="359"/>
      <c r="C369" s="367">
        <v>8</v>
      </c>
      <c r="D369" s="25">
        <v>103.1</v>
      </c>
      <c r="E369" s="25">
        <v>120.7555217598031</v>
      </c>
      <c r="F369" s="25">
        <v>122.62043074925661</v>
      </c>
      <c r="G369" s="25">
        <v>121.53514745307228</v>
      </c>
      <c r="H369" s="25">
        <v>123.69809737345656</v>
      </c>
      <c r="I369" s="195">
        <v>120.13212680022455</v>
      </c>
      <c r="J369" s="195">
        <v>122.83448953195919</v>
      </c>
      <c r="K369" s="25">
        <v>121.01300000000001</v>
      </c>
      <c r="L369" s="25">
        <v>122.721</v>
      </c>
      <c r="M369" s="360">
        <v>122.5</v>
      </c>
    </row>
    <row r="370" spans="2:13" x14ac:dyDescent="0.55000000000000004">
      <c r="B370" s="359"/>
      <c r="C370" s="367">
        <v>9</v>
      </c>
      <c r="D370" s="25">
        <v>126.5</v>
      </c>
      <c r="E370" s="25">
        <v>115.93480128247218</v>
      </c>
      <c r="F370" s="25">
        <v>121.0144980629948</v>
      </c>
      <c r="G370" s="25">
        <v>116.27909102300475</v>
      </c>
      <c r="H370" s="25">
        <v>121.04128517233876</v>
      </c>
      <c r="I370" s="195">
        <v>115.00683046380342</v>
      </c>
      <c r="J370" s="195">
        <v>120.95317810882895</v>
      </c>
      <c r="K370" s="25">
        <v>121.879</v>
      </c>
      <c r="L370" s="25">
        <v>122.129</v>
      </c>
      <c r="M370" s="360">
        <v>118.7</v>
      </c>
    </row>
    <row r="371" spans="2:13" x14ac:dyDescent="0.55000000000000004">
      <c r="B371" s="359"/>
      <c r="C371" s="367">
        <v>10</v>
      </c>
      <c r="D371" s="25">
        <v>118.5</v>
      </c>
      <c r="E371" s="25">
        <v>111.48693300532454</v>
      </c>
      <c r="F371" s="25">
        <v>114.44864044485257</v>
      </c>
      <c r="G371" s="25">
        <v>111.73719313796209</v>
      </c>
      <c r="H371" s="25">
        <v>116.08565376411086</v>
      </c>
      <c r="I371" s="195">
        <v>110.34926672935177</v>
      </c>
      <c r="J371" s="195">
        <v>114.09443278587005</v>
      </c>
      <c r="K371" s="25">
        <v>111.81699999999999</v>
      </c>
      <c r="L371" s="25">
        <v>110.65300000000001</v>
      </c>
      <c r="M371" s="360">
        <v>108.4</v>
      </c>
    </row>
    <row r="372" spans="2:13" x14ac:dyDescent="0.55000000000000004">
      <c r="B372" s="359"/>
      <c r="C372" s="367">
        <v>11</v>
      </c>
      <c r="D372" s="25">
        <v>122.4</v>
      </c>
      <c r="E372" s="25">
        <v>117.94638961756179</v>
      </c>
      <c r="F372" s="25">
        <v>119.60650356147417</v>
      </c>
      <c r="G372" s="25">
        <v>117.67827239667537</v>
      </c>
      <c r="H372" s="25">
        <v>122.05762261314801</v>
      </c>
      <c r="I372" s="195">
        <v>116.07470771865633</v>
      </c>
      <c r="J372" s="195">
        <v>118.66605356204074</v>
      </c>
      <c r="K372" s="25">
        <v>115.05</v>
      </c>
      <c r="L372" s="25">
        <v>114.652</v>
      </c>
      <c r="M372" s="360">
        <v>115.4</v>
      </c>
    </row>
    <row r="373" spans="2:13" x14ac:dyDescent="0.55000000000000004">
      <c r="B373" s="359"/>
      <c r="C373" s="367">
        <v>12</v>
      </c>
      <c r="D373" s="25">
        <v>109.7</v>
      </c>
      <c r="E373" s="25">
        <v>113.92702613892818</v>
      </c>
      <c r="F373" s="25">
        <v>115.238159841675</v>
      </c>
      <c r="G373" s="25">
        <v>113.90131408410467</v>
      </c>
      <c r="H373" s="25">
        <v>118.95600013018746</v>
      </c>
      <c r="I373" s="195">
        <v>111.47102639173339</v>
      </c>
      <c r="J373" s="195">
        <v>113.53675066783254</v>
      </c>
      <c r="K373" s="25">
        <v>112.791</v>
      </c>
      <c r="L373" s="25">
        <v>111.93</v>
      </c>
      <c r="M373" s="360">
        <v>110.4</v>
      </c>
    </row>
    <row r="374" spans="2:13" x14ac:dyDescent="0.55000000000000004">
      <c r="B374" s="359">
        <v>2020</v>
      </c>
      <c r="C374" s="367">
        <v>1</v>
      </c>
      <c r="D374" s="25">
        <v>115.6</v>
      </c>
      <c r="E374" s="25">
        <v>118.86053529456369</v>
      </c>
      <c r="F374" s="25">
        <v>117.88886815920398</v>
      </c>
      <c r="G374" s="25">
        <v>123.82216767269225</v>
      </c>
      <c r="H374" s="25">
        <v>116.30760584082731</v>
      </c>
      <c r="I374" s="195">
        <v>118.6891631456853</v>
      </c>
      <c r="J374" s="195">
        <v>117.50164519597813</v>
      </c>
      <c r="K374" s="25">
        <v>119.82</v>
      </c>
      <c r="L374" s="25">
        <v>119.46899999999999</v>
      </c>
      <c r="M374" s="360">
        <v>120.6</v>
      </c>
    </row>
    <row r="375" spans="2:13" x14ac:dyDescent="0.55000000000000004">
      <c r="B375" s="359"/>
      <c r="C375" s="367">
        <v>2</v>
      </c>
      <c r="D375" s="25">
        <v>116.4</v>
      </c>
      <c r="E375" s="25">
        <v>111.96626471839977</v>
      </c>
      <c r="F375" s="25">
        <v>110.78943972139712</v>
      </c>
      <c r="G375" s="25">
        <v>116.26374490750253</v>
      </c>
      <c r="H375" s="25">
        <v>110.40562802519345</v>
      </c>
      <c r="I375" s="195">
        <v>111.9045809520405</v>
      </c>
      <c r="J375" s="195">
        <v>110.33764885402424</v>
      </c>
      <c r="K375" s="25">
        <v>114.654</v>
      </c>
      <c r="L375" s="25">
        <v>114.527</v>
      </c>
      <c r="M375" s="360">
        <v>111.2</v>
      </c>
    </row>
    <row r="376" spans="2:13" x14ac:dyDescent="0.55000000000000004">
      <c r="B376" s="359"/>
      <c r="C376" s="367">
        <v>3</v>
      </c>
      <c r="D376" s="25">
        <v>123.6</v>
      </c>
      <c r="E376" s="25">
        <v>115.0246774636289</v>
      </c>
      <c r="F376" s="25">
        <v>109.30174153026265</v>
      </c>
      <c r="G376" s="25">
        <v>115.20012973958455</v>
      </c>
      <c r="H376" s="25">
        <v>109.90992364923051</v>
      </c>
      <c r="I376" s="195">
        <v>115.55127217946544</v>
      </c>
      <c r="J376" s="195">
        <v>108.8432917742882</v>
      </c>
      <c r="K376" s="25">
        <v>109.777</v>
      </c>
      <c r="L376" s="25">
        <v>109.6</v>
      </c>
      <c r="M376" s="360">
        <v>111.7</v>
      </c>
    </row>
    <row r="377" spans="2:13" x14ac:dyDescent="0.55000000000000004">
      <c r="B377" s="359"/>
      <c r="C377" s="367">
        <v>4</v>
      </c>
      <c r="D377" s="25">
        <v>61</v>
      </c>
      <c r="E377" s="25">
        <v>71.281430417923332</v>
      </c>
      <c r="F377" s="25">
        <v>68.015048796096309</v>
      </c>
      <c r="G377" s="25">
        <v>70.150132792112373</v>
      </c>
      <c r="H377" s="25">
        <v>66.402583903262794</v>
      </c>
      <c r="I377" s="195">
        <v>71.888326934512278</v>
      </c>
      <c r="J377" s="195">
        <v>68.430799513115076</v>
      </c>
      <c r="K377" s="25">
        <v>67.471999999999994</v>
      </c>
      <c r="L377" s="25">
        <v>64.266999999999996</v>
      </c>
      <c r="M377" s="360">
        <v>63.2</v>
      </c>
    </row>
    <row r="378" spans="2:13" x14ac:dyDescent="0.55000000000000004">
      <c r="B378" s="359"/>
      <c r="C378" s="367">
        <v>5</v>
      </c>
      <c r="D378" s="25">
        <v>40.6</v>
      </c>
      <c r="E378" s="25">
        <v>48.308905852417325</v>
      </c>
      <c r="F378" s="25">
        <v>48.263031427231248</v>
      </c>
      <c r="G378" s="25">
        <v>47.644105353097977</v>
      </c>
      <c r="H378" s="25">
        <v>46.747170194608309</v>
      </c>
      <c r="I378" s="195">
        <v>48.433237188852111</v>
      </c>
      <c r="J378" s="195">
        <v>48.789949257050964</v>
      </c>
      <c r="K378" s="25">
        <v>60.201999999999998</v>
      </c>
      <c r="L378" s="25">
        <v>49.747999999999998</v>
      </c>
      <c r="M378" s="360">
        <v>53.9</v>
      </c>
    </row>
    <row r="379" spans="2:13" x14ac:dyDescent="0.55000000000000004">
      <c r="B379" s="359"/>
      <c r="C379" s="367">
        <v>6</v>
      </c>
      <c r="D379" s="25">
        <v>69</v>
      </c>
      <c r="E379" s="25">
        <v>67.770623596726296</v>
      </c>
      <c r="F379" s="25">
        <v>69.122116213885292</v>
      </c>
      <c r="G379" s="25">
        <v>66.269215064624561</v>
      </c>
      <c r="H379" s="25">
        <v>67.356435897228621</v>
      </c>
      <c r="I379" s="195">
        <v>67.507985927883965</v>
      </c>
      <c r="J379" s="195">
        <v>69.624616756524887</v>
      </c>
      <c r="K379" s="25">
        <v>63.241</v>
      </c>
      <c r="L379" s="25">
        <v>64.304000000000002</v>
      </c>
      <c r="M379" s="360">
        <v>65.900000000000006</v>
      </c>
    </row>
    <row r="380" spans="2:13" x14ac:dyDescent="0.55000000000000004">
      <c r="B380" s="359"/>
      <c r="C380" s="367">
        <v>7</v>
      </c>
      <c r="D380" s="25">
        <v>102.9</v>
      </c>
      <c r="E380" s="25">
        <v>94.804463618452345</v>
      </c>
      <c r="F380" s="25">
        <v>96.041550321414235</v>
      </c>
      <c r="G380" s="25">
        <v>94.128098361915349</v>
      </c>
      <c r="H380" s="25">
        <v>95.628368807638225</v>
      </c>
      <c r="I380" s="195">
        <v>94.206979517405344</v>
      </c>
      <c r="J380" s="195">
        <v>96.205548181454731</v>
      </c>
      <c r="K380" s="25">
        <v>88.908000000000001</v>
      </c>
      <c r="L380" s="25">
        <v>89.778000000000006</v>
      </c>
      <c r="M380" s="360">
        <v>93.3</v>
      </c>
    </row>
    <row r="381" spans="2:13" x14ac:dyDescent="0.55000000000000004">
      <c r="B381" s="359"/>
      <c r="C381" s="367">
        <v>8</v>
      </c>
      <c r="D381" s="25">
        <v>83.5</v>
      </c>
      <c r="E381" s="25">
        <v>97.322174473571138</v>
      </c>
      <c r="F381" s="25">
        <v>100.05374489576617</v>
      </c>
      <c r="G381" s="25">
        <v>97.17006320323091</v>
      </c>
      <c r="H381" s="25">
        <v>100.19255115828163</v>
      </c>
      <c r="I381" s="195">
        <v>96.923494634964683</v>
      </c>
      <c r="J381" s="195">
        <v>100.17110768252758</v>
      </c>
      <c r="K381" s="25">
        <v>105.254</v>
      </c>
      <c r="L381" s="25">
        <v>103.74</v>
      </c>
      <c r="M381" s="360">
        <v>101.8</v>
      </c>
    </row>
    <row r="382" spans="2:13" x14ac:dyDescent="0.55000000000000004">
      <c r="B382" s="359"/>
      <c r="C382" s="367">
        <v>9</v>
      </c>
      <c r="D382" s="25">
        <v>125.1</v>
      </c>
      <c r="E382" s="25">
        <v>113.40114304812836</v>
      </c>
      <c r="F382" s="25">
        <v>115.60076819809069</v>
      </c>
      <c r="G382" s="25">
        <v>112.58274496780614</v>
      </c>
      <c r="H382" s="25">
        <v>116.19161570336306</v>
      </c>
      <c r="I382" s="195">
        <v>112.9374266613552</v>
      </c>
      <c r="J382" s="195">
        <v>115.16115947992695</v>
      </c>
      <c r="K382" s="25">
        <v>118.66</v>
      </c>
      <c r="L382" s="25">
        <v>118.21</v>
      </c>
      <c r="M382" s="360">
        <v>112.4</v>
      </c>
    </row>
    <row r="383" spans="2:13" x14ac:dyDescent="0.55000000000000004">
      <c r="B383" s="359"/>
      <c r="C383" s="367">
        <v>10</v>
      </c>
      <c r="D383" s="25">
        <v>128.30000000000001</v>
      </c>
      <c r="E383" s="25">
        <v>118.60905992228513</v>
      </c>
      <c r="F383" s="25">
        <v>119.70050786479254</v>
      </c>
      <c r="G383" s="25">
        <v>117.57569400241681</v>
      </c>
      <c r="H383" s="25">
        <v>122.11687217081051</v>
      </c>
      <c r="I383" s="195">
        <v>118.69664922917526</v>
      </c>
      <c r="J383" s="195">
        <v>119.37811228830641</v>
      </c>
      <c r="K383" s="25">
        <v>122.729</v>
      </c>
      <c r="L383" s="25">
        <v>121.77200000000001</v>
      </c>
      <c r="M383" s="360">
        <v>120.8</v>
      </c>
    </row>
    <row r="384" spans="2:13" x14ac:dyDescent="0.55000000000000004">
      <c r="B384" s="359"/>
      <c r="C384" s="367">
        <v>11</v>
      </c>
      <c r="D384" s="25">
        <v>120.3</v>
      </c>
      <c r="E384" s="25">
        <v>112.57941480919192</v>
      </c>
      <c r="F384" s="25">
        <v>113.89482679572085</v>
      </c>
      <c r="G384" s="25">
        <v>112.00586005504715</v>
      </c>
      <c r="H384" s="25">
        <v>116.92739398702057</v>
      </c>
      <c r="I384" s="195">
        <v>112.89751274878259</v>
      </c>
      <c r="J384" s="195">
        <v>113.73099224201925</v>
      </c>
      <c r="K384" s="25">
        <v>113.84699999999999</v>
      </c>
      <c r="L384" s="25">
        <v>113.384</v>
      </c>
      <c r="M384" s="360">
        <v>111.9</v>
      </c>
    </row>
    <row r="385" spans="2:13" x14ac:dyDescent="0.55000000000000004">
      <c r="B385" s="359"/>
      <c r="C385" s="367">
        <v>12</v>
      </c>
      <c r="D385" s="25">
        <v>113.7</v>
      </c>
      <c r="E385" s="25">
        <v>113.45737306843269</v>
      </c>
      <c r="F385" s="25">
        <v>115.3814322376324</v>
      </c>
      <c r="G385" s="25">
        <v>113.65020203288833</v>
      </c>
      <c r="H385" s="25">
        <v>119.67049961920641</v>
      </c>
      <c r="I385" s="195">
        <v>113.77445526035632</v>
      </c>
      <c r="J385" s="195">
        <v>114.94996053493568</v>
      </c>
      <c r="K385" s="25">
        <v>113.596</v>
      </c>
      <c r="L385" s="25">
        <v>112.25</v>
      </c>
      <c r="M385" s="360">
        <v>109.9</v>
      </c>
    </row>
    <row r="386" spans="2:13" x14ac:dyDescent="0.55000000000000004">
      <c r="B386" s="359">
        <v>2021</v>
      </c>
      <c r="C386" s="367">
        <v>1</v>
      </c>
      <c r="D386" s="25">
        <v>101.3</v>
      </c>
      <c r="E386" s="25">
        <v>102.5034412880196</v>
      </c>
      <c r="F386" s="25">
        <v>102.0015261333038</v>
      </c>
      <c r="G386" s="25">
        <v>103.67670183144749</v>
      </c>
      <c r="H386" s="25">
        <v>100.27391551826234</v>
      </c>
      <c r="I386" s="195">
        <v>102.99458648583928</v>
      </c>
      <c r="J386" s="195">
        <v>103.36146461027924</v>
      </c>
      <c r="K386" s="25">
        <v>111.714</v>
      </c>
      <c r="L386" s="25">
        <v>111.61799999999999</v>
      </c>
      <c r="M386" s="360">
        <v>113.7</v>
      </c>
    </row>
    <row r="387" spans="2:13" x14ac:dyDescent="0.55000000000000004">
      <c r="B387" s="359"/>
      <c r="C387" s="367">
        <v>2</v>
      </c>
      <c r="D387" s="25">
        <v>103.1</v>
      </c>
      <c r="E387" s="25">
        <v>96.548928079834781</v>
      </c>
      <c r="F387" s="25">
        <v>97.461774534247496</v>
      </c>
      <c r="G387" s="25">
        <v>98.286502390885559</v>
      </c>
      <c r="H387" s="25">
        <v>97.057697593206328</v>
      </c>
      <c r="I387" s="195">
        <v>97.068936418164554</v>
      </c>
      <c r="J387" s="195">
        <v>98.717309862788909</v>
      </c>
      <c r="K387" s="25">
        <v>99.47</v>
      </c>
      <c r="L387" s="25">
        <v>99.173000000000002</v>
      </c>
      <c r="M387" s="360">
        <v>99.8</v>
      </c>
    </row>
    <row r="388" spans="2:13" x14ac:dyDescent="0.55000000000000004">
      <c r="B388" s="359"/>
      <c r="C388" s="367">
        <v>3</v>
      </c>
      <c r="D388" s="25">
        <v>128.19999999999999</v>
      </c>
      <c r="E388" s="25">
        <v>115.05740716311585</v>
      </c>
      <c r="F388" s="25">
        <v>109.99119209252619</v>
      </c>
      <c r="G388" s="25">
        <v>113.8676234236309</v>
      </c>
      <c r="H388" s="25">
        <v>110.7711585246101</v>
      </c>
      <c r="I388" s="195">
        <v>116.12202951284914</v>
      </c>
      <c r="J388" s="195">
        <v>110.75993279123936</v>
      </c>
      <c r="K388" s="25">
        <v>111.557</v>
      </c>
      <c r="L388" s="25">
        <v>110.729</v>
      </c>
      <c r="M388" s="360">
        <v>113.1</v>
      </c>
    </row>
    <row r="389" spans="2:13" x14ac:dyDescent="0.55000000000000004">
      <c r="B389" s="359"/>
      <c r="C389" s="367">
        <v>4</v>
      </c>
      <c r="D389" s="25">
        <v>106.2</v>
      </c>
      <c r="E389" s="25">
        <v>120.13941220485529</v>
      </c>
      <c r="F389" s="25">
        <v>116.2627225697786</v>
      </c>
      <c r="G389" s="25">
        <v>117.64550010228953</v>
      </c>
      <c r="H389" s="25">
        <v>114.10273776802688</v>
      </c>
      <c r="I389" s="195">
        <v>121.49114877722566</v>
      </c>
      <c r="J389" s="195">
        <v>117.24878696731511</v>
      </c>
      <c r="K389" s="25">
        <v>110.782</v>
      </c>
      <c r="L389" s="25">
        <v>110.08199999999999</v>
      </c>
      <c r="M389" s="360">
        <v>111</v>
      </c>
    </row>
    <row r="390" spans="2:13" x14ac:dyDescent="0.55000000000000004">
      <c r="B390" s="359"/>
      <c r="C390" s="367">
        <v>5</v>
      </c>
      <c r="D390" s="25">
        <v>74.900000000000006</v>
      </c>
      <c r="E390" s="25">
        <v>89.50079696144725</v>
      </c>
      <c r="F390" s="25">
        <v>90.789768438346414</v>
      </c>
      <c r="G390" s="25">
        <v>89.032077529599135</v>
      </c>
      <c r="H390" s="25">
        <v>89.380954445638281</v>
      </c>
      <c r="I390" s="195">
        <v>90.478288578354466</v>
      </c>
      <c r="J390" s="195">
        <v>92.042001199006577</v>
      </c>
      <c r="K390" s="25">
        <v>96.042000000000002</v>
      </c>
      <c r="L390" s="25">
        <v>93.131</v>
      </c>
      <c r="M390" s="360">
        <v>101.9</v>
      </c>
    </row>
    <row r="391" spans="2:13" x14ac:dyDescent="0.55000000000000004">
      <c r="B391" s="359"/>
      <c r="C391" s="367">
        <v>6</v>
      </c>
      <c r="D391" s="25">
        <v>112</v>
      </c>
      <c r="E391" s="25">
        <v>109.23632714500748</v>
      </c>
      <c r="F391" s="25">
        <v>110.29797979797978</v>
      </c>
      <c r="G391" s="25">
        <v>107.13065805041646</v>
      </c>
      <c r="H391" s="25">
        <v>107.22352254136854</v>
      </c>
      <c r="I391" s="195">
        <v>109.40266861429706</v>
      </c>
      <c r="J391" s="195">
        <v>110.68299028145651</v>
      </c>
      <c r="K391" s="25">
        <v>106.256</v>
      </c>
      <c r="L391" s="25">
        <v>104.44</v>
      </c>
      <c r="M391" s="360">
        <v>107.4</v>
      </c>
    </row>
    <row r="392" spans="2:13" x14ac:dyDescent="0.55000000000000004">
      <c r="B392" s="359"/>
      <c r="C392" s="367">
        <v>7</v>
      </c>
      <c r="D392" s="25">
        <v>109</v>
      </c>
      <c r="E392" s="25">
        <v>100.57203159964733</v>
      </c>
      <c r="F392" s="25">
        <v>101.92730277806324</v>
      </c>
      <c r="G392" s="25">
        <v>100.39712858194687</v>
      </c>
      <c r="H392" s="25">
        <v>101.99122323800356</v>
      </c>
      <c r="I392" s="195">
        <v>100.33815063088063</v>
      </c>
      <c r="J392" s="195">
        <v>101.62561818186818</v>
      </c>
      <c r="K392" s="25">
        <v>97.57</v>
      </c>
      <c r="L392" s="25">
        <v>97.605000000000004</v>
      </c>
      <c r="M392" s="360">
        <v>101.7</v>
      </c>
    </row>
    <row r="393" spans="2:13" x14ac:dyDescent="0.55000000000000004">
      <c r="B393" s="359"/>
      <c r="C393" s="367">
        <v>8</v>
      </c>
      <c r="D393" s="25">
        <v>71.2</v>
      </c>
      <c r="E393" s="25">
        <v>83.980634535367514</v>
      </c>
      <c r="F393" s="25">
        <v>86.489164775508371</v>
      </c>
      <c r="G393" s="25">
        <v>84.038069634606785</v>
      </c>
      <c r="H393" s="25">
        <v>86.683322516925159</v>
      </c>
      <c r="I393" s="195">
        <v>83.771612576186087</v>
      </c>
      <c r="J393" s="195">
        <v>86.305797002871756</v>
      </c>
      <c r="K393" s="25">
        <v>90.668000000000006</v>
      </c>
      <c r="L393" s="25">
        <v>86.105000000000004</v>
      </c>
      <c r="M393" s="360">
        <v>83.4</v>
      </c>
    </row>
    <row r="394" spans="2:13" x14ac:dyDescent="0.55000000000000004">
      <c r="B394" s="359"/>
      <c r="C394" s="367">
        <v>9</v>
      </c>
      <c r="D394" s="25">
        <v>60.1</v>
      </c>
      <c r="E394" s="25">
        <v>56.907840988169788</v>
      </c>
      <c r="F394" s="25">
        <v>58.278448245240114</v>
      </c>
      <c r="G394" s="25">
        <v>56.68875102449659</v>
      </c>
      <c r="H394" s="25">
        <v>57.789552197178566</v>
      </c>
      <c r="I394" s="195">
        <v>56.780484320849922</v>
      </c>
      <c r="J394" s="195">
        <v>58.132106453979183</v>
      </c>
      <c r="K394" s="25">
        <v>53.47</v>
      </c>
      <c r="L394" s="25">
        <v>56.570999999999998</v>
      </c>
      <c r="M394" s="360">
        <v>53.5</v>
      </c>
    </row>
    <row r="395" spans="2:13" x14ac:dyDescent="0.55000000000000004">
      <c r="B395" s="359"/>
      <c r="C395" s="367">
        <v>10</v>
      </c>
      <c r="D395" s="25">
        <v>72.599999999999994</v>
      </c>
      <c r="E395" s="25">
        <v>69.493496306718242</v>
      </c>
      <c r="F395" s="25">
        <v>70.219998937074806</v>
      </c>
      <c r="G395" s="25">
        <v>68.878586234729326</v>
      </c>
      <c r="H395" s="25">
        <v>70.23572820246433</v>
      </c>
      <c r="I395" s="195">
        <v>69.185481477832681</v>
      </c>
      <c r="J395" s="195">
        <v>69.726498181223789</v>
      </c>
      <c r="K395" s="25">
        <v>70.418000000000006</v>
      </c>
      <c r="L395" s="25">
        <v>71.3</v>
      </c>
      <c r="M395" s="360">
        <v>70.400000000000006</v>
      </c>
    </row>
    <row r="396" spans="2:13" x14ac:dyDescent="0.55000000000000004">
      <c r="B396" s="359"/>
      <c r="C396" s="367">
        <v>11</v>
      </c>
      <c r="D396" s="25">
        <v>113.9</v>
      </c>
      <c r="E396" s="25">
        <v>107.66299583188604</v>
      </c>
      <c r="F396" s="25">
        <v>106.31270301227475</v>
      </c>
      <c r="G396" s="25">
        <v>109.42735487305706</v>
      </c>
      <c r="H396" s="25">
        <v>109.98372772215173</v>
      </c>
      <c r="I396" s="195">
        <v>106.28546248529467</v>
      </c>
      <c r="J396" s="195">
        <v>104.4034863211776</v>
      </c>
      <c r="K396" s="25">
        <v>104.395</v>
      </c>
      <c r="L396" s="25">
        <v>104.238</v>
      </c>
      <c r="M396" s="360">
        <v>101.2</v>
      </c>
    </row>
    <row r="397" spans="2:13" x14ac:dyDescent="0.55000000000000004">
      <c r="B397" s="359"/>
      <c r="C397" s="367">
        <v>12</v>
      </c>
      <c r="D397" s="25">
        <v>105.9</v>
      </c>
      <c r="E397" s="25">
        <v>106.62681848453452</v>
      </c>
      <c r="F397" s="25">
        <v>105.84862423110719</v>
      </c>
      <c r="G397" s="25">
        <v>109.10251184670834</v>
      </c>
      <c r="H397" s="25">
        <v>110.59495724079002</v>
      </c>
      <c r="I397" s="195">
        <v>104.96637627763981</v>
      </c>
      <c r="J397" s="195">
        <v>103.50845787374629</v>
      </c>
      <c r="K397" s="25">
        <v>103.886</v>
      </c>
      <c r="L397" s="25">
        <v>103.035</v>
      </c>
      <c r="M397" s="360">
        <v>101.7</v>
      </c>
    </row>
    <row r="398" spans="2:13" x14ac:dyDescent="0.55000000000000004">
      <c r="B398" s="359">
        <v>2022</v>
      </c>
      <c r="C398" s="367">
        <v>1</v>
      </c>
      <c r="D398" s="25">
        <v>81</v>
      </c>
      <c r="E398" s="25">
        <v>82.372351332877656</v>
      </c>
      <c r="F398" s="25">
        <v>83.580421407011826</v>
      </c>
      <c r="G398" s="25">
        <v>83.411891856161972</v>
      </c>
      <c r="H398" s="25">
        <v>82.956443729288381</v>
      </c>
      <c r="I398" s="195">
        <v>82.288151885289437</v>
      </c>
      <c r="J398" s="195">
        <v>83.762686039932902</v>
      </c>
      <c r="K398" s="25">
        <v>92.841999999999999</v>
      </c>
      <c r="L398" s="25">
        <v>90.506</v>
      </c>
      <c r="M398" s="360">
        <v>91.3</v>
      </c>
    </row>
    <row r="399" spans="2:13" x14ac:dyDescent="0.55000000000000004">
      <c r="B399" s="359"/>
      <c r="C399" s="367">
        <v>2</v>
      </c>
      <c r="D399" s="25">
        <v>99.4</v>
      </c>
      <c r="E399" s="25">
        <v>93.029585750564976</v>
      </c>
      <c r="F399" s="25">
        <v>94.190684079601965</v>
      </c>
      <c r="G399" s="25">
        <v>94.787880786473494</v>
      </c>
      <c r="H399" s="25">
        <v>94.244712837621677</v>
      </c>
      <c r="I399" s="195">
        <v>92.703543550945852</v>
      </c>
      <c r="J399" s="195">
        <v>94.152758987598204</v>
      </c>
      <c r="K399" s="25">
        <v>95.370999999999995</v>
      </c>
      <c r="L399" s="25">
        <v>95.361000000000004</v>
      </c>
      <c r="M399" s="360">
        <v>96.5</v>
      </c>
    </row>
    <row r="400" spans="2:13" x14ac:dyDescent="0.55000000000000004">
      <c r="B400" s="359"/>
      <c r="C400" s="367">
        <v>3</v>
      </c>
      <c r="D400" s="25">
        <v>103.7</v>
      </c>
      <c r="E400" s="25">
        <v>93.669160932721695</v>
      </c>
      <c r="F400" s="25">
        <v>89.314807009043889</v>
      </c>
      <c r="G400" s="25">
        <v>92.873187116263139</v>
      </c>
      <c r="H400" s="25">
        <v>90.570249871087043</v>
      </c>
      <c r="I400" s="195">
        <v>93.818692812097609</v>
      </c>
      <c r="J400" s="195">
        <v>89.289694035810484</v>
      </c>
      <c r="K400" s="25">
        <v>87.789000000000001</v>
      </c>
      <c r="L400" s="25">
        <v>89.486999999999995</v>
      </c>
      <c r="M400" s="360">
        <v>92.2</v>
      </c>
    </row>
    <row r="401" spans="2:13" x14ac:dyDescent="0.55000000000000004">
      <c r="B401" s="359"/>
      <c r="C401" s="367">
        <v>4</v>
      </c>
      <c r="D401" s="25">
        <v>84.1</v>
      </c>
      <c r="E401" s="25">
        <v>95.408456183456153</v>
      </c>
      <c r="F401" s="25">
        <v>92.778433867030714</v>
      </c>
      <c r="G401" s="25">
        <v>93.530744723680513</v>
      </c>
      <c r="H401" s="25">
        <v>91.664277986637117</v>
      </c>
      <c r="I401" s="195">
        <v>95.990340040427256</v>
      </c>
      <c r="J401" s="195">
        <v>93.241159298239921</v>
      </c>
      <c r="K401" s="25">
        <v>90.881</v>
      </c>
      <c r="L401" s="25">
        <v>89.846999999999994</v>
      </c>
      <c r="M401" s="360">
        <v>91.6</v>
      </c>
    </row>
    <row r="402" spans="2:13" x14ac:dyDescent="0.55000000000000004">
      <c r="B402" s="359"/>
      <c r="C402" s="367">
        <v>5</v>
      </c>
      <c r="D402" s="25">
        <v>62.1</v>
      </c>
      <c r="E402" s="25">
        <v>75.758397868075804</v>
      </c>
      <c r="F402" s="25">
        <v>78.494123293515344</v>
      </c>
      <c r="G402" s="25">
        <v>75.97208771355281</v>
      </c>
      <c r="H402" s="25">
        <v>78.985458630275488</v>
      </c>
      <c r="I402" s="195">
        <v>76.513876185117098</v>
      </c>
      <c r="J402" s="195">
        <v>79.739797262674827</v>
      </c>
      <c r="K402" s="25">
        <v>81.301000000000002</v>
      </c>
      <c r="L402" s="25">
        <v>75.308999999999997</v>
      </c>
      <c r="M402" s="360">
        <v>83.4</v>
      </c>
    </row>
    <row r="403" spans="2:13" x14ac:dyDescent="0.55000000000000004">
      <c r="B403" s="359"/>
      <c r="C403" s="367">
        <v>6</v>
      </c>
      <c r="D403" s="25">
        <v>98.5</v>
      </c>
      <c r="E403" s="25">
        <v>96.377289611496749</v>
      </c>
      <c r="F403" s="25">
        <v>97.2355666000296</v>
      </c>
      <c r="G403" s="25">
        <v>94.147743200896784</v>
      </c>
      <c r="H403" s="25">
        <v>94.564939238430384</v>
      </c>
      <c r="I403" s="195">
        <v>96.151378915341127</v>
      </c>
      <c r="J403" s="195">
        <v>97.434705170395077</v>
      </c>
      <c r="K403" s="25">
        <v>92.22</v>
      </c>
      <c r="L403" s="25">
        <v>91.283000000000001</v>
      </c>
      <c r="M403" s="360">
        <v>94.6</v>
      </c>
    </row>
    <row r="404" spans="2:13" x14ac:dyDescent="0.55000000000000004">
      <c r="B404" s="359"/>
      <c r="C404" s="367">
        <v>7</v>
      </c>
      <c r="D404" s="25">
        <v>103.7</v>
      </c>
      <c r="E404" s="25">
        <v>95.643452380952368</v>
      </c>
      <c r="F404" s="25">
        <v>97.259555590728411</v>
      </c>
      <c r="G404" s="25">
        <v>95.072732629879553</v>
      </c>
      <c r="H404" s="25">
        <v>97.377067272969938</v>
      </c>
      <c r="I404" s="195">
        <v>95.108365814204305</v>
      </c>
      <c r="J404" s="195">
        <v>96.912807667355523</v>
      </c>
      <c r="K404" s="25">
        <v>95.105000000000004</v>
      </c>
      <c r="L404" s="25">
        <v>95.707999999999998</v>
      </c>
      <c r="M404" s="360">
        <v>99.7</v>
      </c>
    </row>
    <row r="405" spans="2:13" x14ac:dyDescent="0.55000000000000004">
      <c r="B405" s="359"/>
      <c r="C405" s="367">
        <v>8</v>
      </c>
      <c r="D405" s="25">
        <v>86.3</v>
      </c>
      <c r="E405" s="25">
        <v>101.44536841951246</v>
      </c>
      <c r="F405" s="25">
        <v>103.07314677953951</v>
      </c>
      <c r="G405" s="25">
        <v>100.92509829113152</v>
      </c>
      <c r="H405" s="25">
        <v>102.65298694811493</v>
      </c>
      <c r="I405" s="195">
        <v>100.88534572021122</v>
      </c>
      <c r="J405" s="195">
        <v>102.89397067906529</v>
      </c>
      <c r="K405" s="25">
        <v>103.241</v>
      </c>
      <c r="L405" s="25">
        <v>101.93899999999999</v>
      </c>
      <c r="M405" s="360">
        <v>97.3</v>
      </c>
    </row>
    <row r="406" spans="2:13" x14ac:dyDescent="0.55000000000000004">
      <c r="B406" s="359"/>
      <c r="C406" s="367">
        <v>9</v>
      </c>
      <c r="D406" s="25">
        <v>110.7</v>
      </c>
      <c r="E406" s="25">
        <v>104.89577701507326</v>
      </c>
      <c r="F406" s="25">
        <v>106.28080848995461</v>
      </c>
      <c r="G406" s="25">
        <v>103.89223993992856</v>
      </c>
      <c r="H406" s="25">
        <v>104.9509984428346</v>
      </c>
      <c r="I406" s="195">
        <v>104.72785308184966</v>
      </c>
      <c r="J406" s="195">
        <v>106.27325854411298</v>
      </c>
      <c r="K406" s="25">
        <v>102.584</v>
      </c>
      <c r="L406" s="25">
        <v>102.736</v>
      </c>
      <c r="M406" s="360">
        <v>97.8</v>
      </c>
    </row>
    <row r="407" spans="2:13" x14ac:dyDescent="0.55000000000000004">
      <c r="B407" s="359"/>
      <c r="C407" s="367">
        <v>10</v>
      </c>
      <c r="D407" s="25">
        <v>99.3</v>
      </c>
      <c r="E407" s="25">
        <v>94.226863794203112</v>
      </c>
      <c r="F407" s="25">
        <v>95.594040398570328</v>
      </c>
      <c r="G407" s="25">
        <v>93.736757076836483</v>
      </c>
      <c r="H407" s="25">
        <v>94.88724940210767</v>
      </c>
      <c r="I407" s="195">
        <v>94.548257191240609</v>
      </c>
      <c r="J407" s="195">
        <v>95.649346575755033</v>
      </c>
      <c r="K407" s="25">
        <v>97.983000000000004</v>
      </c>
      <c r="L407" s="25">
        <v>98.507000000000005</v>
      </c>
      <c r="M407" s="360">
        <v>96</v>
      </c>
    </row>
    <row r="408" spans="2:13" x14ac:dyDescent="0.55000000000000004">
      <c r="B408" s="359"/>
      <c r="C408" s="367">
        <v>11</v>
      </c>
      <c r="D408" s="25">
        <v>112.6</v>
      </c>
      <c r="E408" s="25">
        <v>105.09712695757234</v>
      </c>
      <c r="F408" s="25">
        <v>101.90771985201776</v>
      </c>
      <c r="G408" s="25">
        <v>106.95746325287575</v>
      </c>
      <c r="H408" s="25">
        <v>104.01256892134629</v>
      </c>
      <c r="I408" s="195">
        <v>105.07475487630764</v>
      </c>
      <c r="J408" s="195">
        <v>101.1949034017789</v>
      </c>
      <c r="K408" s="25">
        <v>103.416</v>
      </c>
      <c r="L408" s="25">
        <v>103.27500000000001</v>
      </c>
      <c r="M408" s="360">
        <v>99.4</v>
      </c>
    </row>
    <row r="409" spans="2:13" x14ac:dyDescent="0.55000000000000004">
      <c r="B409" s="359"/>
      <c r="C409" s="367">
        <v>12</v>
      </c>
      <c r="D409" s="25">
        <v>100.3</v>
      </c>
      <c r="E409" s="25">
        <v>100.06149294690307</v>
      </c>
      <c r="F409" s="25">
        <v>98.803966714692066</v>
      </c>
      <c r="G409" s="25">
        <v>102.61775484579397</v>
      </c>
      <c r="H409" s="25">
        <v>101.40219940752158</v>
      </c>
      <c r="I409" s="195">
        <v>100.17383224881264</v>
      </c>
      <c r="J409" s="195">
        <v>98.054821785375751</v>
      </c>
      <c r="K409" s="25">
        <v>100.76900000000001</v>
      </c>
      <c r="L409" s="25">
        <v>100.21899999999999</v>
      </c>
      <c r="M409" s="360">
        <v>98.9</v>
      </c>
    </row>
    <row r="410" spans="2:13" x14ac:dyDescent="0.55000000000000004">
      <c r="B410" s="361">
        <v>2023</v>
      </c>
      <c r="C410" s="367">
        <v>1</v>
      </c>
      <c r="D410" s="8">
        <v>88.9</v>
      </c>
      <c r="E410" s="8">
        <v>92.375999103942661</v>
      </c>
      <c r="F410" s="8">
        <v>94.198722222222244</v>
      </c>
      <c r="G410" s="8">
        <v>91.948387956957916</v>
      </c>
      <c r="H410" s="8">
        <v>94.399704667111806</v>
      </c>
      <c r="I410" s="195">
        <v>92.537395778075549</v>
      </c>
      <c r="J410" s="195">
        <v>94.021810907581383</v>
      </c>
      <c r="K410" s="8">
        <v>98.897999999999996</v>
      </c>
      <c r="L410" s="8">
        <v>96.912000000000006</v>
      </c>
      <c r="M410" s="362">
        <v>102.4</v>
      </c>
    </row>
    <row r="411" spans="2:13" x14ac:dyDescent="0.55000000000000004">
      <c r="B411" s="361"/>
      <c r="C411" s="367">
        <v>2</v>
      </c>
      <c r="D411" s="8">
        <v>110.8</v>
      </c>
      <c r="E411" s="8">
        <v>105.17979464870429</v>
      </c>
      <c r="F411" s="8">
        <v>105.96259446294904</v>
      </c>
      <c r="G411" s="8">
        <v>105.10866070466163</v>
      </c>
      <c r="H411" s="8">
        <v>106.36538534113784</v>
      </c>
      <c r="I411" s="195">
        <v>105.22274985833884</v>
      </c>
      <c r="J411" s="195">
        <v>105.59664051908241</v>
      </c>
      <c r="K411" s="8">
        <v>106.614</v>
      </c>
      <c r="L411" s="8">
        <v>106.173</v>
      </c>
      <c r="M411" s="362">
        <v>109.6</v>
      </c>
    </row>
    <row r="412" spans="2:13" x14ac:dyDescent="0.55000000000000004">
      <c r="B412" s="361"/>
      <c r="C412" s="367">
        <v>3</v>
      </c>
      <c r="D412" s="8">
        <v>130.19999999999999</v>
      </c>
      <c r="E412" s="8">
        <v>113.39556134929829</v>
      </c>
      <c r="F412" s="8">
        <v>111.78419986495609</v>
      </c>
      <c r="G412" s="8">
        <v>114.27466655390018</v>
      </c>
      <c r="H412" s="8">
        <v>113.18987810415327</v>
      </c>
      <c r="I412" s="195">
        <v>113.42050514090722</v>
      </c>
      <c r="J412" s="195">
        <v>111.55654598785078</v>
      </c>
      <c r="K412" s="8">
        <v>112.947</v>
      </c>
      <c r="L412" s="8">
        <v>111.11499999999999</v>
      </c>
      <c r="M412" s="362">
        <v>113.5</v>
      </c>
    </row>
    <row r="413" spans="2:13" x14ac:dyDescent="0.55000000000000004">
      <c r="B413" s="361"/>
      <c r="C413" s="367">
        <v>4</v>
      </c>
      <c r="D413" s="8">
        <v>109.4</v>
      </c>
      <c r="E413" s="8">
        <v>118.63431521855294</v>
      </c>
      <c r="F413" s="8">
        <v>119.82930511116581</v>
      </c>
      <c r="G413" s="8">
        <v>117.36164716315103</v>
      </c>
      <c r="H413" s="8">
        <v>118.11411778830552</v>
      </c>
      <c r="I413" s="195">
        <v>119.23311604456089</v>
      </c>
      <c r="J413" s="195">
        <v>120.43636154375589</v>
      </c>
      <c r="K413" s="8">
        <v>120.126</v>
      </c>
      <c r="L413" s="8">
        <v>121.41500000000001</v>
      </c>
      <c r="M413" s="362">
        <v>116.4</v>
      </c>
    </row>
    <row r="414" spans="2:13" x14ac:dyDescent="0.55000000000000004">
      <c r="B414" s="361"/>
      <c r="C414" s="367">
        <v>5</v>
      </c>
      <c r="D414" s="8">
        <v>97.5</v>
      </c>
      <c r="E414" s="8">
        <v>117.12711996093054</v>
      </c>
      <c r="F414" s="8">
        <v>122.8677615744018</v>
      </c>
      <c r="G414" s="8">
        <v>116.81879007072943</v>
      </c>
      <c r="H414" s="8">
        <v>123.55196634444727</v>
      </c>
      <c r="I414" s="195">
        <v>118.72003241348193</v>
      </c>
      <c r="J414" s="195">
        <v>124.99381269725343</v>
      </c>
      <c r="K414" s="8">
        <v>113.375</v>
      </c>
      <c r="L414" s="8">
        <v>114.758</v>
      </c>
      <c r="M414" s="362">
        <v>117.4</v>
      </c>
    </row>
    <row r="415" spans="2:13" x14ac:dyDescent="0.55000000000000004">
      <c r="B415" s="361"/>
      <c r="C415" s="367">
        <v>6</v>
      </c>
      <c r="D415" s="8">
        <v>120.5</v>
      </c>
      <c r="E415" s="8">
        <v>117.82701226269636</v>
      </c>
      <c r="F415" s="8">
        <v>119.07742126494207</v>
      </c>
      <c r="G415" s="8">
        <v>115.43794288409765</v>
      </c>
      <c r="H415" s="8">
        <v>115.80039516824618</v>
      </c>
      <c r="I415" s="195">
        <v>118.28292504996882</v>
      </c>
      <c r="J415" s="195">
        <v>119.58599462777808</v>
      </c>
      <c r="K415" s="8">
        <v>113.509</v>
      </c>
      <c r="L415" s="8">
        <v>110.762</v>
      </c>
      <c r="M415" s="362">
        <v>114.6</v>
      </c>
    </row>
    <row r="416" spans="2:13" x14ac:dyDescent="0.55000000000000004">
      <c r="B416" s="361"/>
      <c r="C416" s="367">
        <v>7</v>
      </c>
      <c r="D416" s="8">
        <v>122.8</v>
      </c>
      <c r="E416" s="8">
        <v>113.62135366798887</v>
      </c>
      <c r="F416" s="8">
        <v>115.66157319223984</v>
      </c>
      <c r="G416" s="8">
        <v>113.35239662760175</v>
      </c>
      <c r="H416" s="8">
        <v>115.89682844588611</v>
      </c>
      <c r="I416" s="195">
        <v>113.64141650689747</v>
      </c>
      <c r="J416" s="195">
        <v>115.56553490205881</v>
      </c>
      <c r="K416" s="8">
        <v>114.547</v>
      </c>
      <c r="L416" s="8">
        <v>114.042</v>
      </c>
      <c r="M416" s="362">
        <v>117</v>
      </c>
    </row>
    <row r="417" spans="2:13" x14ac:dyDescent="0.55000000000000004">
      <c r="B417" s="361"/>
      <c r="C417" s="367">
        <v>8</v>
      </c>
      <c r="D417" s="8">
        <v>94.9</v>
      </c>
      <c r="E417" s="8">
        <v>113.43965438534489</v>
      </c>
      <c r="F417" s="8">
        <v>112.66816949001826</v>
      </c>
      <c r="G417" s="8">
        <v>113.21572092348976</v>
      </c>
      <c r="H417" s="8">
        <v>112.03112996289536</v>
      </c>
      <c r="I417" s="195">
        <v>113.44130605616807</v>
      </c>
      <c r="J417" s="195">
        <v>112.80103608403098</v>
      </c>
      <c r="K417" s="8">
        <v>112.73399999999999</v>
      </c>
      <c r="L417" s="8">
        <v>112.188</v>
      </c>
      <c r="M417" s="362">
        <v>109.9</v>
      </c>
    </row>
    <row r="418" spans="2:13" x14ac:dyDescent="0.55000000000000004">
      <c r="B418" s="361"/>
      <c r="C418" s="367">
        <v>9</v>
      </c>
      <c r="D418" s="8">
        <v>130.19999999999999</v>
      </c>
      <c r="E418" s="8">
        <v>124.43392554393897</v>
      </c>
      <c r="F418" s="8">
        <v>124.23529159519724</v>
      </c>
      <c r="G418" s="8">
        <v>123.4440057145064</v>
      </c>
      <c r="H418" s="8">
        <v>122.60621356118781</v>
      </c>
      <c r="I418" s="195">
        <v>124.35780180692615</v>
      </c>
      <c r="J418" s="195">
        <v>124.41986625460102</v>
      </c>
      <c r="K418" s="8">
        <v>124.465</v>
      </c>
      <c r="L418" s="8">
        <v>124.619</v>
      </c>
      <c r="M418" s="362">
        <v>119.5</v>
      </c>
    </row>
    <row r="419" spans="2:13" x14ac:dyDescent="0.55000000000000004">
      <c r="B419" s="361"/>
      <c r="C419" s="367">
        <v>10</v>
      </c>
      <c r="D419" s="8">
        <v>124.8</v>
      </c>
      <c r="E419" s="8">
        <v>120.16437264251655</v>
      </c>
      <c r="F419" s="8">
        <v>119.91829860736263</v>
      </c>
      <c r="G419" s="8">
        <v>119.80302579979083</v>
      </c>
      <c r="H419" s="8">
        <v>119.04971289226376</v>
      </c>
      <c r="I419" s="195">
        <v>119.93041953992136</v>
      </c>
      <c r="J419" s="195">
        <v>119.98355008057801</v>
      </c>
      <c r="K419" s="8">
        <v>121.21299999999999</v>
      </c>
      <c r="L419" s="8">
        <v>120.48699999999999</v>
      </c>
      <c r="M419" s="362">
        <v>116.5</v>
      </c>
    </row>
    <row r="420" spans="2:13" x14ac:dyDescent="0.55000000000000004">
      <c r="B420" s="361"/>
      <c r="C420" s="367">
        <v>11</v>
      </c>
      <c r="D420" s="8">
        <v>131.1</v>
      </c>
      <c r="E420" s="8">
        <v>122.60907127056547</v>
      </c>
      <c r="F420" s="8">
        <v>117.20343511450382</v>
      </c>
      <c r="G420" s="8">
        <v>124.88834005572733</v>
      </c>
      <c r="H420" s="8">
        <v>119.26865647895835</v>
      </c>
      <c r="I420" s="195">
        <v>121.5227409732899</v>
      </c>
      <c r="J420" s="195">
        <v>116.38206927001346</v>
      </c>
      <c r="K420" s="8">
        <v>121.51900000000001</v>
      </c>
      <c r="L420" s="8">
        <v>119.595</v>
      </c>
      <c r="M420" s="362">
        <v>119.7</v>
      </c>
    </row>
    <row r="421" spans="2:13" x14ac:dyDescent="0.55000000000000004">
      <c r="B421" s="361"/>
      <c r="C421" s="367">
        <v>12</v>
      </c>
      <c r="D421" s="8">
        <v>114.6</v>
      </c>
      <c r="E421" s="8">
        <v>116.08512653489068</v>
      </c>
      <c r="F421" s="8">
        <v>112.78376824413976</v>
      </c>
      <c r="G421" s="8">
        <v>119.21843306978236</v>
      </c>
      <c r="H421" s="8">
        <v>115.26233718065133</v>
      </c>
      <c r="I421" s="195">
        <v>114.91166214419695</v>
      </c>
      <c r="J421" s="195">
        <v>111.79765320391368</v>
      </c>
      <c r="K421" s="8">
        <v>118.027</v>
      </c>
      <c r="L421" s="8">
        <v>118.166</v>
      </c>
      <c r="M421" s="362">
        <v>120.9</v>
      </c>
    </row>
    <row r="422" spans="2:13" x14ac:dyDescent="0.55000000000000004">
      <c r="B422" s="361">
        <v>2024</v>
      </c>
      <c r="C422" s="367">
        <v>1</v>
      </c>
      <c r="D422" s="8">
        <v>93</v>
      </c>
      <c r="E422" s="8">
        <v>97.862435314411158</v>
      </c>
      <c r="F422" s="8">
        <v>99.507662369253254</v>
      </c>
      <c r="G422" s="8">
        <v>97.86674915193619</v>
      </c>
      <c r="H422" s="8">
        <v>100.77537264490539</v>
      </c>
      <c r="I422" s="8"/>
      <c r="J422" s="8"/>
      <c r="K422" s="8">
        <v>100.008</v>
      </c>
      <c r="L422" s="8">
        <v>98.703000000000003</v>
      </c>
      <c r="M422" s="362">
        <v>100.5</v>
      </c>
    </row>
    <row r="423" spans="2:13" x14ac:dyDescent="0.55000000000000004">
      <c r="B423" s="361"/>
      <c r="C423" s="367">
        <v>2</v>
      </c>
      <c r="D423" s="8">
        <v>102</v>
      </c>
      <c r="E423" s="8">
        <v>98.370580626616857</v>
      </c>
      <c r="F423" s="8">
        <v>97.567467652495395</v>
      </c>
      <c r="G423" s="8">
        <v>98.782223126875351</v>
      </c>
      <c r="H423" s="8">
        <v>98.782673724772735</v>
      </c>
      <c r="I423" s="8"/>
      <c r="J423" s="8"/>
      <c r="K423" s="8">
        <v>96.941999999999993</v>
      </c>
      <c r="L423" s="8">
        <v>96.647000000000006</v>
      </c>
      <c r="M423" s="362">
        <v>97.7</v>
      </c>
    </row>
    <row r="424" spans="2:13" x14ac:dyDescent="0.55000000000000004">
      <c r="B424" s="361"/>
      <c r="C424" s="367">
        <v>3</v>
      </c>
      <c r="D424" s="8">
        <v>110.6</v>
      </c>
      <c r="E424" s="8">
        <v>97.429876381139891</v>
      </c>
      <c r="F424" s="8">
        <v>95.88893925955125</v>
      </c>
      <c r="G424" s="8">
        <v>98.662222652278061</v>
      </c>
      <c r="H424" s="8">
        <v>98.31694055824633</v>
      </c>
      <c r="I424" s="8"/>
      <c r="J424" s="8"/>
      <c r="K424" s="8">
        <v>99.436000000000007</v>
      </c>
      <c r="L424" s="8">
        <v>100.40900000000001</v>
      </c>
      <c r="M424" s="362">
        <v>102.8</v>
      </c>
    </row>
    <row r="425" spans="2:13" x14ac:dyDescent="0.55000000000000004">
      <c r="B425" s="361"/>
      <c r="C425" s="367">
        <v>4</v>
      </c>
      <c r="D425" s="8">
        <v>100</v>
      </c>
      <c r="E425" s="8">
        <v>108.83815857054036</v>
      </c>
      <c r="F425" s="8">
        <v>107.87655834866136</v>
      </c>
      <c r="G425" s="8">
        <v>107.86392424999029</v>
      </c>
      <c r="H425" s="8">
        <v>106.62139372466852</v>
      </c>
      <c r="I425" s="8"/>
      <c r="J425" s="8"/>
      <c r="K425" s="8">
        <v>105.306</v>
      </c>
      <c r="L425" s="8">
        <v>105.024</v>
      </c>
      <c r="M425" s="362">
        <v>101.5</v>
      </c>
    </row>
    <row r="426" spans="2:13" x14ac:dyDescent="0.55000000000000004">
      <c r="B426" s="361"/>
      <c r="C426" s="367">
        <v>5</v>
      </c>
      <c r="D426" s="8">
        <v>100.4</v>
      </c>
      <c r="E426" s="8">
        <v>120.67451788166457</v>
      </c>
      <c r="F426" s="8">
        <v>124.9649500094322</v>
      </c>
      <c r="G426" s="8">
        <v>120.37133293900382</v>
      </c>
      <c r="H426" s="8">
        <v>125.64309485727772</v>
      </c>
      <c r="I426" s="8"/>
      <c r="J426" s="8"/>
      <c r="K426" s="8">
        <v>114.40600000000001</v>
      </c>
      <c r="L426" s="8">
        <v>115.95399999999999</v>
      </c>
      <c r="M426" s="362">
        <v>116.6</v>
      </c>
    </row>
    <row r="427" spans="2:13" x14ac:dyDescent="0.55000000000000004">
      <c r="B427" s="361"/>
      <c r="C427" s="367">
        <v>6</v>
      </c>
      <c r="D427" s="8">
        <v>106.1</v>
      </c>
      <c r="E427" s="8">
        <v>104.34164407317847</v>
      </c>
      <c r="F427" s="8">
        <v>105.67158005962489</v>
      </c>
      <c r="G427" s="8">
        <v>102.35723848857758</v>
      </c>
      <c r="H427" s="8">
        <v>103.01929446486366</v>
      </c>
      <c r="I427" s="8"/>
      <c r="J427" s="8"/>
      <c r="K427" s="8">
        <v>106.381</v>
      </c>
      <c r="L427" s="8">
        <v>105.068</v>
      </c>
      <c r="M427" s="362">
        <v>109.6</v>
      </c>
    </row>
    <row r="428" spans="2:13" x14ac:dyDescent="0.55000000000000004">
      <c r="B428" s="361"/>
      <c r="C428" s="367">
        <v>7</v>
      </c>
      <c r="D428" s="8">
        <v>123.8</v>
      </c>
      <c r="E428" s="8">
        <v>114.20023140192912</v>
      </c>
      <c r="F428" s="8">
        <v>115.28632017218871</v>
      </c>
      <c r="G428" s="8">
        <v>113.79026584120938</v>
      </c>
      <c r="H428" s="8">
        <v>115.01640762910417</v>
      </c>
      <c r="I428" s="8"/>
      <c r="J428" s="8"/>
      <c r="K428" s="8">
        <v>109.996</v>
      </c>
      <c r="L428" s="8">
        <v>108.655</v>
      </c>
      <c r="M428" s="362">
        <v>108.7</v>
      </c>
    </row>
    <row r="429" spans="2:13" x14ac:dyDescent="0.55000000000000004">
      <c r="B429" s="361"/>
      <c r="C429" s="367">
        <v>8</v>
      </c>
      <c r="D429" s="8">
        <v>80.5</v>
      </c>
      <c r="E429" s="8">
        <v>97.47176861542161</v>
      </c>
      <c r="F429" s="8">
        <v>97.078181402787322</v>
      </c>
      <c r="G429" s="8">
        <v>97.374323330918173</v>
      </c>
      <c r="H429" s="8">
        <v>96.724593015712756</v>
      </c>
      <c r="I429" s="8"/>
      <c r="J429" s="8"/>
      <c r="K429" s="8">
        <v>99.793999999999997</v>
      </c>
      <c r="L429" s="8">
        <v>96.936000000000007</v>
      </c>
      <c r="M429" s="362">
        <v>100.4</v>
      </c>
    </row>
    <row r="430" spans="2:13" x14ac:dyDescent="0.55000000000000004">
      <c r="B430" s="361"/>
      <c r="C430" s="367">
        <v>9</v>
      </c>
      <c r="D430" s="8">
        <v>115.9</v>
      </c>
      <c r="E430" s="8">
        <v>109.34794961921499</v>
      </c>
      <c r="F430" s="8">
        <v>110.91166467239569</v>
      </c>
      <c r="G430" s="8">
        <v>108.07602153759113</v>
      </c>
      <c r="H430" s="8">
        <v>108.85485653693144</v>
      </c>
      <c r="I430" s="8"/>
      <c r="J430" s="8"/>
      <c r="K430" s="8">
        <v>111.304</v>
      </c>
      <c r="L430" s="8">
        <v>111.774</v>
      </c>
      <c r="M430" s="362">
        <v>107.4</v>
      </c>
    </row>
    <row r="431" spans="2:13" x14ac:dyDescent="0.55000000000000004">
      <c r="B431" s="361"/>
      <c r="C431" s="367">
        <v>10</v>
      </c>
      <c r="D431" s="8">
        <v>125.6</v>
      </c>
      <c r="E431" s="8">
        <v>118.8505017744248</v>
      </c>
      <c r="F431" s="8">
        <v>118.72193689337776</v>
      </c>
      <c r="G431" s="8">
        <v>117.96071100667001</v>
      </c>
      <c r="H431" s="8">
        <v>116.61677255756146</v>
      </c>
      <c r="I431" s="8"/>
      <c r="J431" s="8"/>
      <c r="K431" s="8">
        <v>118.76900000000001</v>
      </c>
      <c r="L431" s="8">
        <v>117.39700000000001</v>
      </c>
      <c r="M431" s="362">
        <v>112.2</v>
      </c>
    </row>
    <row r="432" spans="2:13" x14ac:dyDescent="0.55000000000000004">
      <c r="B432" s="361"/>
      <c r="C432" s="367">
        <v>11</v>
      </c>
      <c r="D432" s="8">
        <v>115.4</v>
      </c>
      <c r="E432" s="8">
        <v>106.4808639853329</v>
      </c>
      <c r="F432" s="8">
        <v>103.57195130245529</v>
      </c>
      <c r="G432" s="8">
        <v>107.95346389049905</v>
      </c>
      <c r="H432" s="8">
        <v>104.52661744495559</v>
      </c>
      <c r="I432" s="8"/>
      <c r="J432" s="8"/>
      <c r="K432" s="8">
        <v>107.758</v>
      </c>
      <c r="L432" s="8">
        <v>107.771</v>
      </c>
      <c r="M432" s="362">
        <v>108.3</v>
      </c>
    </row>
    <row r="433" spans="2:13" x14ac:dyDescent="0.55000000000000004">
      <c r="B433" s="363"/>
      <c r="C433" s="368">
        <v>12</v>
      </c>
      <c r="D433" s="364">
        <v>105</v>
      </c>
      <c r="E433" s="364">
        <v>105.0456578456951</v>
      </c>
      <c r="F433" s="364">
        <v>103.76544596719842</v>
      </c>
      <c r="G433" s="364">
        <v>107.40532002165733</v>
      </c>
      <c r="H433" s="364">
        <v>105.17293703844963</v>
      </c>
      <c r="I433" s="364"/>
      <c r="J433" s="364"/>
      <c r="K433" s="364">
        <v>107.223</v>
      </c>
      <c r="L433" s="364">
        <v>106.465</v>
      </c>
      <c r="M433" s="365">
        <v>107.3</v>
      </c>
    </row>
    <row r="434" spans="2:13" x14ac:dyDescent="0.55000000000000004">
      <c r="B434" s="384">
        <v>2025</v>
      </c>
      <c r="C434" s="385">
        <v>1</v>
      </c>
      <c r="D434" s="386">
        <v>106</v>
      </c>
      <c r="E434" s="386"/>
      <c r="F434" s="386"/>
      <c r="G434" s="386"/>
      <c r="H434" s="386"/>
      <c r="I434" s="386"/>
      <c r="J434" s="386"/>
      <c r="K434" s="386">
        <v>111.39</v>
      </c>
      <c r="L434" s="386">
        <v>110.605</v>
      </c>
      <c r="M434" s="387">
        <v>114.6</v>
      </c>
    </row>
    <row r="435" spans="2:13" x14ac:dyDescent="0.55000000000000004">
      <c r="B435" s="361"/>
      <c r="C435" s="12">
        <v>2</v>
      </c>
      <c r="D435" s="8">
        <v>112.4</v>
      </c>
      <c r="E435" s="8"/>
      <c r="F435" s="8"/>
      <c r="G435" s="8"/>
      <c r="H435" s="8"/>
      <c r="I435" s="8"/>
      <c r="J435" s="8"/>
      <c r="K435" s="8">
        <v>108.033</v>
      </c>
      <c r="L435" s="8">
        <v>107.627</v>
      </c>
      <c r="M435" s="362">
        <v>112.7</v>
      </c>
    </row>
    <row r="436" spans="2:13" x14ac:dyDescent="0.55000000000000004">
      <c r="B436" s="361"/>
      <c r="C436" s="12">
        <v>3</v>
      </c>
      <c r="D436" s="8">
        <v>111.7</v>
      </c>
      <c r="E436" s="8"/>
      <c r="F436" s="8"/>
      <c r="G436" s="8"/>
      <c r="H436" s="8"/>
      <c r="I436" s="8"/>
      <c r="J436" s="8"/>
      <c r="K436" s="8">
        <v>101.589</v>
      </c>
      <c r="L436" s="8">
        <v>102.46599999999999</v>
      </c>
      <c r="M436" s="362">
        <v>103.8</v>
      </c>
    </row>
    <row r="437" spans="2:13" x14ac:dyDescent="0.55000000000000004">
      <c r="B437" s="361"/>
      <c r="C437" s="12">
        <v>4</v>
      </c>
      <c r="D437" s="8">
        <v>103</v>
      </c>
      <c r="E437" s="8"/>
      <c r="F437" s="8"/>
      <c r="G437" s="8"/>
      <c r="H437" s="8"/>
      <c r="I437" s="8"/>
      <c r="J437" s="8"/>
      <c r="K437" s="8">
        <v>108.47799999999999</v>
      </c>
      <c r="L437" s="8">
        <v>108.34699999999999</v>
      </c>
      <c r="M437" s="362">
        <v>104.6</v>
      </c>
    </row>
    <row r="438" spans="2:13" x14ac:dyDescent="0.55000000000000004">
      <c r="B438" s="363"/>
      <c r="C438" s="388">
        <v>5</v>
      </c>
      <c r="D438" s="364">
        <v>96.2</v>
      </c>
      <c r="E438" s="364"/>
      <c r="F438" s="364"/>
      <c r="G438" s="364"/>
      <c r="H438" s="364"/>
      <c r="I438" s="364"/>
      <c r="J438" s="364"/>
      <c r="K438" s="364">
        <v>112.81</v>
      </c>
      <c r="L438" s="364">
        <v>114.214</v>
      </c>
      <c r="M438" s="365">
        <v>115.9</v>
      </c>
    </row>
  </sheetData>
  <phoneticPr fontId="3"/>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0A18-D03C-471E-B7C3-1955780C7734}">
  <dimension ref="B1:M222"/>
  <sheetViews>
    <sheetView topLeftCell="N1" zoomScale="70" zoomScaleNormal="70" workbookViewId="0">
      <selection activeCell="N39" sqref="N39"/>
    </sheetView>
  </sheetViews>
  <sheetFormatPr defaultRowHeight="18" x14ac:dyDescent="0.55000000000000004"/>
  <cols>
    <col min="1" max="1" width="3.25" customWidth="1"/>
    <col min="2" max="2" width="6.75" style="1" customWidth="1"/>
    <col min="3" max="3" width="5.6640625" style="1" customWidth="1"/>
    <col min="4" max="9" width="7.08203125" customWidth="1"/>
  </cols>
  <sheetData>
    <row r="1" spans="2:13" s="201" customFormat="1" ht="48" customHeight="1" thickBot="1" x14ac:dyDescent="0.6">
      <c r="B1" s="200"/>
      <c r="C1" s="200"/>
      <c r="D1" s="351" t="s">
        <v>2</v>
      </c>
      <c r="E1" s="352" t="s">
        <v>65</v>
      </c>
      <c r="F1" s="352" t="s">
        <v>66</v>
      </c>
      <c r="G1" s="352" t="s">
        <v>67</v>
      </c>
      <c r="H1" s="352" t="s">
        <v>68</v>
      </c>
      <c r="I1" s="353" t="s">
        <v>69</v>
      </c>
      <c r="J1" s="353" t="s">
        <v>70</v>
      </c>
      <c r="K1" s="226" t="s">
        <v>74</v>
      </c>
      <c r="L1" s="213" t="s">
        <v>75</v>
      </c>
      <c r="M1" s="354" t="s">
        <v>4</v>
      </c>
    </row>
    <row r="2" spans="2:13" x14ac:dyDescent="0.55000000000000004">
      <c r="B2" s="359">
        <v>2007</v>
      </c>
      <c r="C2" s="367">
        <v>1</v>
      </c>
      <c r="D2" s="25">
        <v>129.69999999999999</v>
      </c>
      <c r="E2" s="25">
        <v>139.11930368016945</v>
      </c>
      <c r="F2" s="25">
        <v>140.09765613114254</v>
      </c>
      <c r="G2" s="25">
        <v>137.82528515612114</v>
      </c>
      <c r="H2" s="25">
        <v>137.91885496995513</v>
      </c>
      <c r="I2" s="195">
        <v>136.46318194545555</v>
      </c>
      <c r="J2" s="195">
        <v>137.35930362846659</v>
      </c>
      <c r="K2" s="25">
        <v>134.05099999999999</v>
      </c>
      <c r="L2" s="25">
        <v>134.137</v>
      </c>
      <c r="M2" s="360">
        <v>134.30000000000001</v>
      </c>
    </row>
    <row r="3" spans="2:13" x14ac:dyDescent="0.55000000000000004">
      <c r="B3" s="359"/>
      <c r="C3" s="367">
        <v>2</v>
      </c>
      <c r="D3" s="25">
        <v>145.5</v>
      </c>
      <c r="E3" s="25">
        <v>138.14810518174789</v>
      </c>
      <c r="F3" s="25">
        <v>138.44485626696149</v>
      </c>
      <c r="G3" s="25">
        <v>136.71515272051059</v>
      </c>
      <c r="H3" s="25">
        <v>136.4285396027274</v>
      </c>
      <c r="I3" s="195">
        <v>135.6513061125753</v>
      </c>
      <c r="J3" s="195">
        <v>135.92482928181809</v>
      </c>
      <c r="K3" s="25">
        <v>139.91300000000001</v>
      </c>
      <c r="L3" s="25">
        <v>138.755</v>
      </c>
      <c r="M3" s="360">
        <v>137.30000000000001</v>
      </c>
    </row>
    <row r="4" spans="2:13" x14ac:dyDescent="0.55000000000000004">
      <c r="B4" s="359"/>
      <c r="C4" s="367">
        <v>3</v>
      </c>
      <c r="D4" s="25">
        <v>155.6</v>
      </c>
      <c r="E4" s="25">
        <v>136.20757546293299</v>
      </c>
      <c r="F4" s="25">
        <v>136.78153650911568</v>
      </c>
      <c r="G4" s="25">
        <v>135.65197208968155</v>
      </c>
      <c r="H4" s="25">
        <v>135.24117503233646</v>
      </c>
      <c r="I4" s="195">
        <v>134.3278353504142</v>
      </c>
      <c r="J4" s="195">
        <v>134.80217704511784</v>
      </c>
      <c r="K4" s="25">
        <v>142.262</v>
      </c>
      <c r="L4" s="25">
        <v>139.05099999999999</v>
      </c>
      <c r="M4" s="360">
        <v>136.4</v>
      </c>
    </row>
    <row r="5" spans="2:13" x14ac:dyDescent="0.55000000000000004">
      <c r="B5" s="359"/>
      <c r="C5" s="367">
        <v>4</v>
      </c>
      <c r="D5" s="25">
        <v>128</v>
      </c>
      <c r="E5" s="25">
        <v>138.52818293529947</v>
      </c>
      <c r="F5" s="25">
        <v>137.32124508915081</v>
      </c>
      <c r="G5" s="25">
        <v>137.72174939765196</v>
      </c>
      <c r="H5" s="25">
        <v>135.85372520182534</v>
      </c>
      <c r="I5" s="195">
        <v>137.40385021346512</v>
      </c>
      <c r="J5" s="195">
        <v>135.93664361344617</v>
      </c>
      <c r="K5" s="25">
        <v>139.01300000000001</v>
      </c>
      <c r="L5" s="25">
        <v>141.83199999999999</v>
      </c>
      <c r="M5" s="360">
        <v>135.19999999999999</v>
      </c>
    </row>
    <row r="6" spans="2:13" x14ac:dyDescent="0.55000000000000004">
      <c r="B6" s="359"/>
      <c r="C6" s="367">
        <v>5</v>
      </c>
      <c r="D6" s="25">
        <v>126</v>
      </c>
      <c r="E6" s="25">
        <v>142.68729559748431</v>
      </c>
      <c r="F6" s="25">
        <v>143.03747451732823</v>
      </c>
      <c r="G6" s="25">
        <v>141.76408261603663</v>
      </c>
      <c r="H6" s="25">
        <v>141.81444355402368</v>
      </c>
      <c r="I6" s="195">
        <v>141.84906557513511</v>
      </c>
      <c r="J6" s="195">
        <v>142.05079273588879</v>
      </c>
      <c r="K6" s="25">
        <v>137.352</v>
      </c>
      <c r="L6" s="25">
        <v>138.57300000000001</v>
      </c>
      <c r="M6" s="360">
        <v>142.19999999999999</v>
      </c>
    </row>
    <row r="7" spans="2:13" x14ac:dyDescent="0.55000000000000004">
      <c r="B7" s="359"/>
      <c r="C7" s="367">
        <v>6</v>
      </c>
      <c r="D7" s="25">
        <v>145.1</v>
      </c>
      <c r="E7" s="25">
        <v>140.34370195291984</v>
      </c>
      <c r="F7" s="25">
        <v>139.96344422933223</v>
      </c>
      <c r="G7" s="25">
        <v>139.32539371137599</v>
      </c>
      <c r="H7" s="25">
        <v>137.99254848477281</v>
      </c>
      <c r="I7" s="195">
        <v>140.23845621174135</v>
      </c>
      <c r="J7" s="195">
        <v>139.68669207525855</v>
      </c>
      <c r="K7" s="25">
        <v>138.93600000000001</v>
      </c>
      <c r="L7" s="25">
        <v>137.91900000000001</v>
      </c>
      <c r="M7" s="360">
        <v>141.6</v>
      </c>
    </row>
    <row r="8" spans="2:13" x14ac:dyDescent="0.55000000000000004">
      <c r="B8" s="359"/>
      <c r="C8" s="367">
        <v>7</v>
      </c>
      <c r="D8" s="25">
        <v>128.30000000000001</v>
      </c>
      <c r="E8" s="25">
        <v>122.64500365729927</v>
      </c>
      <c r="F8" s="25">
        <v>125.00644726910939</v>
      </c>
      <c r="G8" s="25">
        <v>121.38666346366374</v>
      </c>
      <c r="H8" s="25">
        <v>123.05082377202498</v>
      </c>
      <c r="I8" s="195">
        <v>122.2187383002381</v>
      </c>
      <c r="J8" s="195">
        <v>124.64814511874467</v>
      </c>
      <c r="K8" s="25">
        <v>122.768</v>
      </c>
      <c r="L8" s="25">
        <v>121.342</v>
      </c>
      <c r="M8" s="360">
        <v>127</v>
      </c>
    </row>
    <row r="9" spans="2:13" x14ac:dyDescent="0.55000000000000004">
      <c r="B9" s="359"/>
      <c r="C9" s="367">
        <v>8</v>
      </c>
      <c r="D9" s="25">
        <v>126.3</v>
      </c>
      <c r="E9" s="25">
        <v>156.50553312534413</v>
      </c>
      <c r="F9" s="25">
        <v>151.96104156075242</v>
      </c>
      <c r="G9" s="25">
        <v>158.35680354989381</v>
      </c>
      <c r="H9" s="25">
        <v>154.32496223774675</v>
      </c>
      <c r="I9" s="195">
        <v>158.1186043192701</v>
      </c>
      <c r="J9" s="195">
        <v>153.20150042225504</v>
      </c>
      <c r="K9" s="25">
        <v>142.81299999999999</v>
      </c>
      <c r="L9" s="25">
        <v>147.26499999999999</v>
      </c>
      <c r="M9" s="360">
        <v>153.5</v>
      </c>
    </row>
    <row r="10" spans="2:13" x14ac:dyDescent="0.55000000000000004">
      <c r="B10" s="359"/>
      <c r="C10" s="367">
        <v>9</v>
      </c>
      <c r="D10" s="25">
        <v>149.5</v>
      </c>
      <c r="E10" s="25">
        <v>140.54283559577675</v>
      </c>
      <c r="F10" s="25">
        <v>141.39816248709494</v>
      </c>
      <c r="G10" s="25">
        <v>141.24767827470924</v>
      </c>
      <c r="H10" s="25">
        <v>143.72173480304377</v>
      </c>
      <c r="I10" s="195">
        <v>141.76751695348642</v>
      </c>
      <c r="J10" s="195">
        <v>142.87426448994432</v>
      </c>
      <c r="K10" s="25">
        <v>145.42699999999999</v>
      </c>
      <c r="L10" s="25">
        <v>145.97300000000001</v>
      </c>
      <c r="M10" s="360">
        <v>146</v>
      </c>
    </row>
    <row r="11" spans="2:13" x14ac:dyDescent="0.55000000000000004">
      <c r="B11" s="359"/>
      <c r="C11" s="367">
        <v>10</v>
      </c>
      <c r="D11" s="25">
        <v>163</v>
      </c>
      <c r="E11" s="25">
        <v>151.88065502886454</v>
      </c>
      <c r="F11" s="25">
        <v>152.73216701309843</v>
      </c>
      <c r="G11" s="25">
        <v>152.6178459338368</v>
      </c>
      <c r="H11" s="25">
        <v>154.9575965229551</v>
      </c>
      <c r="I11" s="195">
        <v>153.76690141328564</v>
      </c>
      <c r="J11" s="195">
        <v>154.91348471597979</v>
      </c>
      <c r="K11" s="25">
        <v>154.81100000000001</v>
      </c>
      <c r="L11" s="25">
        <v>150.90799999999999</v>
      </c>
      <c r="M11" s="360">
        <v>151.69999999999999</v>
      </c>
    </row>
    <row r="12" spans="2:13" x14ac:dyDescent="0.55000000000000004">
      <c r="B12" s="359"/>
      <c r="C12" s="367">
        <v>11</v>
      </c>
      <c r="D12" s="25">
        <v>162.30000000000001</v>
      </c>
      <c r="E12" s="25">
        <v>151.86760670731709</v>
      </c>
      <c r="F12" s="25">
        <v>150.68914034915656</v>
      </c>
      <c r="G12" s="25">
        <v>153.95605959895573</v>
      </c>
      <c r="H12" s="25">
        <v>153.93863934072064</v>
      </c>
      <c r="I12" s="195">
        <v>154.6957942318428</v>
      </c>
      <c r="J12" s="195">
        <v>153.63856384393205</v>
      </c>
      <c r="K12" s="25">
        <v>153.73500000000001</v>
      </c>
      <c r="L12" s="25">
        <v>148.739</v>
      </c>
      <c r="M12" s="360">
        <v>148.9</v>
      </c>
    </row>
    <row r="13" spans="2:13" x14ac:dyDescent="0.55000000000000004">
      <c r="B13" s="359"/>
      <c r="C13" s="367">
        <v>12</v>
      </c>
      <c r="D13" s="25">
        <v>145.19999999999999</v>
      </c>
      <c r="E13" s="25">
        <v>149.31687480962532</v>
      </c>
      <c r="F13" s="25">
        <v>148.63190960207612</v>
      </c>
      <c r="G13" s="25">
        <v>152.38994845992488</v>
      </c>
      <c r="H13" s="25">
        <v>152.37717682469736</v>
      </c>
      <c r="I13" s="195">
        <v>152.54784666384177</v>
      </c>
      <c r="J13" s="195">
        <v>152.04101161979287</v>
      </c>
      <c r="K13" s="25">
        <v>152.499</v>
      </c>
      <c r="L13" s="25">
        <v>154.58199999999999</v>
      </c>
      <c r="M13" s="360">
        <v>152</v>
      </c>
    </row>
    <row r="14" spans="2:13" x14ac:dyDescent="0.55000000000000004">
      <c r="B14" s="359">
        <v>2008</v>
      </c>
      <c r="C14" s="367">
        <v>1</v>
      </c>
      <c r="D14" s="25">
        <v>144.5</v>
      </c>
      <c r="E14" s="25">
        <v>152.79153718862105</v>
      </c>
      <c r="F14" s="25">
        <v>152.83453871617732</v>
      </c>
      <c r="G14" s="25">
        <v>151.87997313570287</v>
      </c>
      <c r="H14" s="25">
        <v>151.54719432201242</v>
      </c>
      <c r="I14" s="195">
        <v>152.16186611876111</v>
      </c>
      <c r="J14" s="195">
        <v>152.27344785460974</v>
      </c>
      <c r="K14" s="25">
        <v>148.86099999999999</v>
      </c>
      <c r="L14" s="25">
        <v>148.745</v>
      </c>
      <c r="M14" s="360">
        <v>152.19999999999999</v>
      </c>
    </row>
    <row r="15" spans="2:13" x14ac:dyDescent="0.55000000000000004">
      <c r="B15" s="359"/>
      <c r="C15" s="367">
        <v>2</v>
      </c>
      <c r="D15" s="25">
        <v>161.6</v>
      </c>
      <c r="E15" s="25">
        <v>152.32045582505685</v>
      </c>
      <c r="F15" s="25">
        <v>152.23638752684039</v>
      </c>
      <c r="G15" s="25">
        <v>151.70378767976268</v>
      </c>
      <c r="H15" s="25">
        <v>151.51290419290126</v>
      </c>
      <c r="I15" s="195">
        <v>152.06315655064756</v>
      </c>
      <c r="J15" s="195">
        <v>152.00366470294378</v>
      </c>
      <c r="K15" s="25">
        <v>154.09</v>
      </c>
      <c r="L15" s="25">
        <v>151.471</v>
      </c>
      <c r="M15" s="360">
        <v>154.19999999999999</v>
      </c>
    </row>
    <row r="16" spans="2:13" x14ac:dyDescent="0.55000000000000004">
      <c r="B16" s="359"/>
      <c r="C16" s="367">
        <v>3</v>
      </c>
      <c r="D16" s="25">
        <v>161.30000000000001</v>
      </c>
      <c r="E16" s="25">
        <v>140.7147162122728</v>
      </c>
      <c r="F16" s="25">
        <v>142.41044933020964</v>
      </c>
      <c r="G16" s="25">
        <v>140.49222668198712</v>
      </c>
      <c r="H16" s="25">
        <v>141.64910615743307</v>
      </c>
      <c r="I16" s="195">
        <v>140.55013297798931</v>
      </c>
      <c r="J16" s="195">
        <v>142.43484551328734</v>
      </c>
      <c r="K16" s="25">
        <v>152.13</v>
      </c>
      <c r="L16" s="25">
        <v>150.309</v>
      </c>
      <c r="M16" s="360">
        <v>152.1</v>
      </c>
    </row>
    <row r="17" spans="2:13" x14ac:dyDescent="0.55000000000000004">
      <c r="B17" s="359"/>
      <c r="C17" s="367">
        <v>4</v>
      </c>
      <c r="D17" s="25">
        <v>135.69999999999999</v>
      </c>
      <c r="E17" s="25">
        <v>145.84099902421485</v>
      </c>
      <c r="F17" s="25">
        <v>144.8087381107965</v>
      </c>
      <c r="G17" s="25">
        <v>145.44024311072343</v>
      </c>
      <c r="H17" s="25">
        <v>144.19456033995951</v>
      </c>
      <c r="I17" s="195">
        <v>146.4514209286873</v>
      </c>
      <c r="J17" s="195">
        <v>145.44901692728462</v>
      </c>
      <c r="K17" s="25">
        <v>144.87299999999999</v>
      </c>
      <c r="L17" s="25">
        <v>147.37299999999999</v>
      </c>
      <c r="M17" s="360">
        <v>149.5</v>
      </c>
    </row>
    <row r="18" spans="2:13" x14ac:dyDescent="0.55000000000000004">
      <c r="B18" s="359"/>
      <c r="C18" s="367">
        <v>5</v>
      </c>
      <c r="D18" s="25">
        <v>135.9</v>
      </c>
      <c r="E18" s="25">
        <v>152.37098971309172</v>
      </c>
      <c r="F18" s="25">
        <v>152.16472403153924</v>
      </c>
      <c r="G18" s="25">
        <v>152.04531730030558</v>
      </c>
      <c r="H18" s="25">
        <v>151.70695522892169</v>
      </c>
      <c r="I18" s="195">
        <v>153.19418784182713</v>
      </c>
      <c r="J18" s="195">
        <v>153.22259960662404</v>
      </c>
      <c r="K18" s="25">
        <v>147.84899999999999</v>
      </c>
      <c r="L18" s="25">
        <v>151.46799999999999</v>
      </c>
      <c r="M18" s="360">
        <v>153.30000000000001</v>
      </c>
    </row>
    <row r="19" spans="2:13" x14ac:dyDescent="0.55000000000000004">
      <c r="B19" s="359"/>
      <c r="C19" s="367">
        <v>6</v>
      </c>
      <c r="D19" s="25">
        <v>151.6</v>
      </c>
      <c r="E19" s="25">
        <v>145.06064700502969</v>
      </c>
      <c r="F19" s="25">
        <v>146.14593991866718</v>
      </c>
      <c r="G19" s="25">
        <v>144.16556568436846</v>
      </c>
      <c r="H19" s="25">
        <v>145.35447074566949</v>
      </c>
      <c r="I19" s="195">
        <v>145.8128814083762</v>
      </c>
      <c r="J19" s="195">
        <v>147.30884499335548</v>
      </c>
      <c r="K19" s="25">
        <v>147.08000000000001</v>
      </c>
      <c r="L19" s="25">
        <v>145.56700000000001</v>
      </c>
      <c r="M19" s="360">
        <v>145.69999999999999</v>
      </c>
    </row>
    <row r="20" spans="2:13" x14ac:dyDescent="0.55000000000000004">
      <c r="B20" s="359"/>
      <c r="C20" s="367">
        <v>7</v>
      </c>
      <c r="D20" s="25">
        <v>159.19999999999999</v>
      </c>
      <c r="E20" s="25">
        <v>151.31574238088746</v>
      </c>
      <c r="F20" s="25">
        <v>153.20120474039155</v>
      </c>
      <c r="G20" s="25">
        <v>150.01811443040538</v>
      </c>
      <c r="H20" s="25">
        <v>151.79179234903094</v>
      </c>
      <c r="I20" s="195">
        <v>151.46163687771059</v>
      </c>
      <c r="J20" s="195">
        <v>153.63698073009851</v>
      </c>
      <c r="K20" s="25">
        <v>150.23099999999999</v>
      </c>
      <c r="L20" s="25">
        <v>145.63900000000001</v>
      </c>
      <c r="M20" s="360">
        <v>144.30000000000001</v>
      </c>
    </row>
    <row r="21" spans="2:13" x14ac:dyDescent="0.55000000000000004">
      <c r="B21" s="359"/>
      <c r="C21" s="367">
        <v>8</v>
      </c>
      <c r="D21" s="25">
        <v>111.8</v>
      </c>
      <c r="E21" s="25">
        <v>137.90726053639847</v>
      </c>
      <c r="F21" s="25">
        <v>135.14108890533763</v>
      </c>
      <c r="G21" s="25">
        <v>139.17287824239452</v>
      </c>
      <c r="H21" s="25">
        <v>136.80439065418381</v>
      </c>
      <c r="I21" s="195">
        <v>138.72988176807465</v>
      </c>
      <c r="J21" s="195">
        <v>135.72602248756144</v>
      </c>
      <c r="K21" s="25">
        <v>134.44800000000001</v>
      </c>
      <c r="L21" s="25">
        <v>138.542</v>
      </c>
      <c r="M21" s="360">
        <v>136.1</v>
      </c>
    </row>
    <row r="22" spans="2:13" x14ac:dyDescent="0.55000000000000004">
      <c r="B22" s="359"/>
      <c r="C22" s="367">
        <v>9</v>
      </c>
      <c r="D22" s="25">
        <v>152.19999999999999</v>
      </c>
      <c r="E22" s="25">
        <v>143.00612091415226</v>
      </c>
      <c r="F22" s="25">
        <v>142.34096910693265</v>
      </c>
      <c r="G22" s="25">
        <v>143.62525897232879</v>
      </c>
      <c r="H22" s="25">
        <v>143.46347647629153</v>
      </c>
      <c r="I22" s="195">
        <v>142.90766461826712</v>
      </c>
      <c r="J22" s="195">
        <v>141.99026229320393</v>
      </c>
      <c r="K22" s="25">
        <v>142.494</v>
      </c>
      <c r="L22" s="25">
        <v>140.52500000000001</v>
      </c>
      <c r="M22" s="360">
        <v>136.5</v>
      </c>
    </row>
    <row r="23" spans="2:13" x14ac:dyDescent="0.55000000000000004">
      <c r="B23" s="359"/>
      <c r="C23" s="367">
        <v>10</v>
      </c>
      <c r="D23" s="25">
        <v>145.1</v>
      </c>
      <c r="E23" s="25">
        <v>136.28911274938844</v>
      </c>
      <c r="F23" s="25">
        <v>135.93442649074163</v>
      </c>
      <c r="G23" s="25">
        <v>137.00125359601651</v>
      </c>
      <c r="H23" s="25">
        <v>137.175888989252</v>
      </c>
      <c r="I23" s="195">
        <v>135.78707966075831</v>
      </c>
      <c r="J23" s="195">
        <v>135.11538810346829</v>
      </c>
      <c r="K23" s="25">
        <v>135.53100000000001</v>
      </c>
      <c r="L23" s="25">
        <v>132.321</v>
      </c>
      <c r="M23" s="360">
        <v>132.9</v>
      </c>
    </row>
    <row r="24" spans="2:13" x14ac:dyDescent="0.55000000000000004">
      <c r="B24" s="359"/>
      <c r="C24" s="367">
        <v>11</v>
      </c>
      <c r="D24" s="25">
        <v>119.8</v>
      </c>
      <c r="E24" s="25">
        <v>114.75829328023434</v>
      </c>
      <c r="F24" s="25">
        <v>114.13129152487443</v>
      </c>
      <c r="G24" s="25">
        <v>115.38773254052708</v>
      </c>
      <c r="H24" s="25">
        <v>114.75781044455491</v>
      </c>
      <c r="I24" s="195">
        <v>114.39178684087561</v>
      </c>
      <c r="J24" s="195">
        <v>113.52027868732735</v>
      </c>
      <c r="K24" s="25">
        <v>118.324</v>
      </c>
      <c r="L24" s="25">
        <v>118.066</v>
      </c>
      <c r="M24" s="360">
        <v>115.9</v>
      </c>
    </row>
    <row r="25" spans="2:13" x14ac:dyDescent="0.55000000000000004">
      <c r="B25" s="359"/>
      <c r="C25" s="367">
        <v>12</v>
      </c>
      <c r="D25" s="25">
        <v>98.8</v>
      </c>
      <c r="E25" s="25">
        <v>104.66755511681474</v>
      </c>
      <c r="F25" s="25">
        <v>105.09991676618537</v>
      </c>
      <c r="G25" s="25">
        <v>105.63878345705058</v>
      </c>
      <c r="H25" s="25">
        <v>105.92878875221142</v>
      </c>
      <c r="I25" s="195">
        <v>104.13605975680278</v>
      </c>
      <c r="J25" s="195">
        <v>104.50883043672823</v>
      </c>
      <c r="K25" s="25">
        <v>100.863</v>
      </c>
      <c r="L25" s="25">
        <v>99.614000000000004</v>
      </c>
      <c r="M25" s="360">
        <v>101.3</v>
      </c>
    </row>
    <row r="26" spans="2:13" x14ac:dyDescent="0.55000000000000004">
      <c r="B26" s="359">
        <v>2009</v>
      </c>
      <c r="C26" s="367">
        <v>1</v>
      </c>
      <c r="D26" s="25">
        <v>75.5</v>
      </c>
      <c r="E26" s="25">
        <v>80.847843502080281</v>
      </c>
      <c r="F26" s="25">
        <v>80.410467636470472</v>
      </c>
      <c r="G26" s="25">
        <v>81.000066572043906</v>
      </c>
      <c r="H26" s="25">
        <v>80.758542208896628</v>
      </c>
      <c r="I26" s="195">
        <v>80.70538563645988</v>
      </c>
      <c r="J26" s="195">
        <v>80.399174160164691</v>
      </c>
      <c r="K26" s="25">
        <v>80.533000000000001</v>
      </c>
      <c r="L26" s="25">
        <v>78.787999999999997</v>
      </c>
      <c r="M26" s="360">
        <v>82</v>
      </c>
    </row>
    <row r="27" spans="2:13" x14ac:dyDescent="0.55000000000000004">
      <c r="B27" s="359"/>
      <c r="C27" s="367">
        <v>2</v>
      </c>
      <c r="D27" s="25">
        <v>59.9</v>
      </c>
      <c r="E27" s="25">
        <v>57.70128553827557</v>
      </c>
      <c r="F27" s="25">
        <v>58.740089633011991</v>
      </c>
      <c r="G27" s="25">
        <v>57.39679598345122</v>
      </c>
      <c r="H27" s="25">
        <v>58.096900093333879</v>
      </c>
      <c r="I27" s="195">
        <v>57.704251725398237</v>
      </c>
      <c r="J27" s="195">
        <v>59.072054958396826</v>
      </c>
      <c r="K27" s="25">
        <v>54.16</v>
      </c>
      <c r="L27" s="25">
        <v>57.079000000000001</v>
      </c>
      <c r="M27" s="360">
        <v>58.9</v>
      </c>
    </row>
    <row r="28" spans="2:13" x14ac:dyDescent="0.55000000000000004">
      <c r="B28" s="359"/>
      <c r="C28" s="367">
        <v>3</v>
      </c>
      <c r="D28" s="25">
        <v>69.3</v>
      </c>
      <c r="E28" s="25">
        <v>62.012036797097721</v>
      </c>
      <c r="F28" s="25">
        <v>63.307188770205116</v>
      </c>
      <c r="G28" s="25">
        <v>61.610810579525186</v>
      </c>
      <c r="H28" s="25">
        <v>62.389995099969532</v>
      </c>
      <c r="I28" s="195">
        <v>61.931215466928599</v>
      </c>
      <c r="J28" s="195">
        <v>63.513864395016519</v>
      </c>
      <c r="K28" s="25">
        <v>58.332999999999998</v>
      </c>
      <c r="L28" s="25">
        <v>62.869</v>
      </c>
      <c r="M28" s="360">
        <v>64</v>
      </c>
    </row>
    <row r="29" spans="2:13" x14ac:dyDescent="0.55000000000000004">
      <c r="B29" s="359"/>
      <c r="C29" s="367">
        <v>4</v>
      </c>
      <c r="D29" s="25">
        <v>63.9</v>
      </c>
      <c r="E29" s="25">
        <v>70.100023826542781</v>
      </c>
      <c r="F29" s="25">
        <v>69.707670165932939</v>
      </c>
      <c r="G29" s="25">
        <v>69.756542908469115</v>
      </c>
      <c r="H29" s="25">
        <v>69.26310901384204</v>
      </c>
      <c r="I29" s="195">
        <v>70.172361752450556</v>
      </c>
      <c r="J29" s="195">
        <v>69.838079561467879</v>
      </c>
      <c r="K29" s="25">
        <v>72.628</v>
      </c>
      <c r="L29" s="25">
        <v>69.168000000000006</v>
      </c>
      <c r="M29" s="360">
        <v>71.8</v>
      </c>
    </row>
    <row r="30" spans="2:13" x14ac:dyDescent="0.55000000000000004">
      <c r="B30" s="359"/>
      <c r="C30" s="367">
        <v>5</v>
      </c>
      <c r="D30" s="25">
        <v>75.900000000000006</v>
      </c>
      <c r="E30" s="25">
        <v>86.180139745170592</v>
      </c>
      <c r="F30" s="25">
        <v>85.560509739881013</v>
      </c>
      <c r="G30" s="25">
        <v>86.351395252863867</v>
      </c>
      <c r="H30" s="25">
        <v>85.691117635028064</v>
      </c>
      <c r="I30" s="195">
        <v>86.086806396735767</v>
      </c>
      <c r="J30" s="195">
        <v>85.361867795046294</v>
      </c>
      <c r="K30" s="25">
        <v>90.667000000000002</v>
      </c>
      <c r="L30" s="25">
        <v>87.292000000000002</v>
      </c>
      <c r="M30" s="360">
        <v>87.9</v>
      </c>
    </row>
    <row r="31" spans="2:13" x14ac:dyDescent="0.55000000000000004">
      <c r="B31" s="359"/>
      <c r="C31" s="367">
        <v>6</v>
      </c>
      <c r="D31" s="25">
        <v>97.6</v>
      </c>
      <c r="E31" s="25">
        <v>93.547725117387202</v>
      </c>
      <c r="F31" s="25">
        <v>93.993290151137671</v>
      </c>
      <c r="G31" s="25">
        <v>93.185325956666503</v>
      </c>
      <c r="H31" s="25">
        <v>93.621682941258584</v>
      </c>
      <c r="I31" s="195">
        <v>93.315487533682898</v>
      </c>
      <c r="J31" s="195">
        <v>93.744567265911797</v>
      </c>
      <c r="K31" s="25">
        <v>90.876000000000005</v>
      </c>
      <c r="L31" s="25">
        <v>91.39</v>
      </c>
      <c r="M31" s="360">
        <v>90.9</v>
      </c>
    </row>
    <row r="32" spans="2:13" x14ac:dyDescent="0.55000000000000004">
      <c r="B32" s="359"/>
      <c r="C32" s="367">
        <v>7</v>
      </c>
      <c r="D32" s="25">
        <v>106.2</v>
      </c>
      <c r="E32" s="25">
        <v>100.83901835429987</v>
      </c>
      <c r="F32" s="25">
        <v>101.72807017543859</v>
      </c>
      <c r="G32" s="25">
        <v>100.01976266359911</v>
      </c>
      <c r="H32" s="25">
        <v>100.59260909100929</v>
      </c>
      <c r="I32" s="195">
        <v>100.26081496388421</v>
      </c>
      <c r="J32" s="195">
        <v>101.04991495016631</v>
      </c>
      <c r="K32" s="25">
        <v>95.447999999999993</v>
      </c>
      <c r="L32" s="25">
        <v>95.786000000000001</v>
      </c>
      <c r="M32" s="360">
        <v>94.8</v>
      </c>
    </row>
    <row r="33" spans="2:13" x14ac:dyDescent="0.55000000000000004">
      <c r="B33" s="359"/>
      <c r="C33" s="367">
        <v>8</v>
      </c>
      <c r="D33" s="25">
        <v>81.099999999999994</v>
      </c>
      <c r="E33" s="25">
        <v>98.74017335096228</v>
      </c>
      <c r="F33" s="25">
        <v>98.080830517665703</v>
      </c>
      <c r="G33" s="25">
        <v>99.602569339067543</v>
      </c>
      <c r="H33" s="25">
        <v>99.392005649538092</v>
      </c>
      <c r="I33" s="195">
        <v>98.930518651197346</v>
      </c>
      <c r="J33" s="195">
        <v>98.184005154658038</v>
      </c>
      <c r="K33" s="25">
        <v>104.3</v>
      </c>
      <c r="L33" s="25">
        <v>101.328</v>
      </c>
      <c r="M33" s="360">
        <v>96.9</v>
      </c>
    </row>
    <row r="34" spans="2:13" x14ac:dyDescent="0.55000000000000004">
      <c r="B34" s="359"/>
      <c r="C34" s="367">
        <v>9</v>
      </c>
      <c r="D34" s="25">
        <v>119.1</v>
      </c>
      <c r="E34" s="25">
        <v>110.07618601538978</v>
      </c>
      <c r="F34" s="25">
        <v>108.70818379297316</v>
      </c>
      <c r="G34" s="25">
        <v>110.62395038402349</v>
      </c>
      <c r="H34" s="25">
        <v>109.58766201517977</v>
      </c>
      <c r="I34" s="195">
        <v>110.0175370342763</v>
      </c>
      <c r="J34" s="195">
        <v>108.35215064280843</v>
      </c>
      <c r="K34" s="25">
        <v>109.715</v>
      </c>
      <c r="L34" s="25">
        <v>110.218</v>
      </c>
      <c r="M34" s="360">
        <v>107.7</v>
      </c>
    </row>
    <row r="35" spans="2:13" x14ac:dyDescent="0.55000000000000004">
      <c r="B35" s="359"/>
      <c r="C35" s="367">
        <v>10</v>
      </c>
      <c r="D35" s="25">
        <v>118</v>
      </c>
      <c r="E35" s="25">
        <v>109.07412612371459</v>
      </c>
      <c r="F35" s="25">
        <v>108.66892192363889</v>
      </c>
      <c r="G35" s="25">
        <v>109.72404818929724</v>
      </c>
      <c r="H35" s="25">
        <v>110.16975923192265</v>
      </c>
      <c r="I35" s="195">
        <v>109.19372083536949</v>
      </c>
      <c r="J35" s="195">
        <v>108.61158404708742</v>
      </c>
      <c r="K35" s="25">
        <v>111.29</v>
      </c>
      <c r="L35" s="25">
        <v>110.806</v>
      </c>
      <c r="M35" s="360">
        <v>110.9</v>
      </c>
    </row>
    <row r="36" spans="2:13" x14ac:dyDescent="0.55000000000000004">
      <c r="B36" s="359"/>
      <c r="C36" s="367">
        <v>11</v>
      </c>
      <c r="D36" s="25">
        <v>123.5</v>
      </c>
      <c r="E36" s="25">
        <v>115.19883396362329</v>
      </c>
      <c r="F36" s="25">
        <v>114.40994855572598</v>
      </c>
      <c r="G36" s="25">
        <v>115.53467491612999</v>
      </c>
      <c r="H36" s="25">
        <v>114.96890468673631</v>
      </c>
      <c r="I36" s="195">
        <v>115.65310611889544</v>
      </c>
      <c r="J36" s="195">
        <v>114.57721077965155</v>
      </c>
      <c r="K36" s="25">
        <v>119.15</v>
      </c>
      <c r="L36" s="25">
        <v>118.158</v>
      </c>
      <c r="M36" s="360">
        <v>117.5</v>
      </c>
    </row>
    <row r="37" spans="2:13" x14ac:dyDescent="0.55000000000000004">
      <c r="B37" s="359"/>
      <c r="C37" s="367">
        <v>12</v>
      </c>
      <c r="D37" s="25">
        <v>113.5</v>
      </c>
      <c r="E37" s="25">
        <v>117.67152042833197</v>
      </c>
      <c r="F37" s="25">
        <v>116.67725951139948</v>
      </c>
      <c r="G37" s="25">
        <v>118.21841940431004</v>
      </c>
      <c r="H37" s="25">
        <v>117.16277464005765</v>
      </c>
      <c r="I37" s="195">
        <v>118.32653427938762</v>
      </c>
      <c r="J37" s="195">
        <v>116.99976840069665</v>
      </c>
      <c r="K37" s="25">
        <v>115.744</v>
      </c>
      <c r="L37" s="25">
        <v>114.051</v>
      </c>
      <c r="M37" s="360">
        <v>117</v>
      </c>
    </row>
    <row r="38" spans="2:13" x14ac:dyDescent="0.55000000000000004">
      <c r="B38" s="359">
        <v>2010</v>
      </c>
      <c r="C38" s="367">
        <v>1</v>
      </c>
      <c r="D38" s="25">
        <v>109</v>
      </c>
      <c r="E38" s="25">
        <v>117.09378283488377</v>
      </c>
      <c r="F38" s="25">
        <v>115.76433231285077</v>
      </c>
      <c r="G38" s="25">
        <v>117.41835912791343</v>
      </c>
      <c r="H38" s="25">
        <v>116.68823145408338</v>
      </c>
      <c r="I38" s="195">
        <v>117.07124679486705</v>
      </c>
      <c r="J38" s="195">
        <v>116.34830593891128</v>
      </c>
      <c r="K38" s="25">
        <v>117.087</v>
      </c>
      <c r="L38" s="25">
        <v>117.541</v>
      </c>
      <c r="M38" s="360">
        <v>121.6</v>
      </c>
    </row>
    <row r="39" spans="2:13" x14ac:dyDescent="0.55000000000000004">
      <c r="B39" s="359"/>
      <c r="C39" s="367">
        <v>2</v>
      </c>
      <c r="D39" s="25">
        <v>121.7</v>
      </c>
      <c r="E39" s="25">
        <v>117.58358571889549</v>
      </c>
      <c r="F39" s="25">
        <v>119.26383087839653</v>
      </c>
      <c r="G39" s="25">
        <v>117.06510748574748</v>
      </c>
      <c r="H39" s="25">
        <v>118.46454522131025</v>
      </c>
      <c r="I39" s="195">
        <v>117.9771018450203</v>
      </c>
      <c r="J39" s="195">
        <v>120.8196999574066</v>
      </c>
      <c r="K39" s="25">
        <v>115.55</v>
      </c>
      <c r="L39" s="25">
        <v>115.53400000000001</v>
      </c>
      <c r="M39" s="360">
        <v>120.2</v>
      </c>
    </row>
    <row r="40" spans="2:13" x14ac:dyDescent="0.55000000000000004">
      <c r="B40" s="359"/>
      <c r="C40" s="367">
        <v>3</v>
      </c>
      <c r="D40" s="25">
        <v>137.4</v>
      </c>
      <c r="E40" s="25">
        <v>122.57340867011428</v>
      </c>
      <c r="F40" s="25">
        <v>124.47736896101472</v>
      </c>
      <c r="G40" s="25">
        <v>121.72130016653253</v>
      </c>
      <c r="H40" s="25">
        <v>122.86506360944207</v>
      </c>
      <c r="I40" s="195">
        <v>122.94405660503334</v>
      </c>
      <c r="J40" s="195">
        <v>125.87648936077534</v>
      </c>
      <c r="K40" s="25">
        <v>123.66200000000001</v>
      </c>
      <c r="L40" s="25">
        <v>121.44199999999999</v>
      </c>
      <c r="M40" s="360">
        <v>124</v>
      </c>
    </row>
    <row r="41" spans="2:13" x14ac:dyDescent="0.55000000000000004">
      <c r="B41" s="359"/>
      <c r="C41" s="367">
        <v>4</v>
      </c>
      <c r="D41" s="25">
        <v>106.6</v>
      </c>
      <c r="E41" s="25">
        <v>116.77805043773681</v>
      </c>
      <c r="F41" s="25">
        <v>116.3447172284644</v>
      </c>
      <c r="G41" s="25">
        <v>116.10705257786623</v>
      </c>
      <c r="H41" s="25">
        <v>115.14266870211847</v>
      </c>
      <c r="I41" s="195">
        <v>117.36926495772504</v>
      </c>
      <c r="J41" s="195">
        <v>117.45729269939855</v>
      </c>
      <c r="K41" s="25">
        <v>114.432</v>
      </c>
      <c r="L41" s="25">
        <v>114.366</v>
      </c>
      <c r="M41" s="360">
        <v>121.5</v>
      </c>
    </row>
    <row r="42" spans="2:13" x14ac:dyDescent="0.55000000000000004">
      <c r="B42" s="359"/>
      <c r="C42" s="367">
        <v>5</v>
      </c>
      <c r="D42" s="25">
        <v>103.2</v>
      </c>
      <c r="E42" s="25">
        <v>116.77975380628438</v>
      </c>
      <c r="F42" s="25">
        <v>117.16243571762503</v>
      </c>
      <c r="G42" s="25">
        <v>116.81960555400298</v>
      </c>
      <c r="H42" s="25">
        <v>117.22581335416761</v>
      </c>
      <c r="I42" s="195">
        <v>116.99666322031486</v>
      </c>
      <c r="J42" s="195">
        <v>117.68275500047913</v>
      </c>
      <c r="K42" s="25">
        <v>118.76</v>
      </c>
      <c r="L42" s="25">
        <v>119.863</v>
      </c>
      <c r="M42" s="360">
        <v>118.9</v>
      </c>
    </row>
    <row r="43" spans="2:13" x14ac:dyDescent="0.55000000000000004">
      <c r="B43" s="359"/>
      <c r="C43" s="367">
        <v>6</v>
      </c>
      <c r="D43" s="25">
        <v>125.1</v>
      </c>
      <c r="E43" s="25">
        <v>119.66875128363112</v>
      </c>
      <c r="F43" s="25">
        <v>119.1459236199627</v>
      </c>
      <c r="G43" s="25">
        <v>119.14313996042752</v>
      </c>
      <c r="H43" s="25">
        <v>119.01299166064369</v>
      </c>
      <c r="I43" s="195">
        <v>119.72927214545199</v>
      </c>
      <c r="J43" s="195">
        <v>119.23605352628984</v>
      </c>
      <c r="K43" s="25">
        <v>118.773</v>
      </c>
      <c r="L43" s="25">
        <v>117.381</v>
      </c>
      <c r="M43" s="360">
        <v>115.9</v>
      </c>
    </row>
    <row r="44" spans="2:13" x14ac:dyDescent="0.55000000000000004">
      <c r="B44" s="359"/>
      <c r="C44" s="367">
        <v>7</v>
      </c>
      <c r="D44" s="25">
        <v>126.6</v>
      </c>
      <c r="E44" s="25">
        <v>120.28018630584074</v>
      </c>
      <c r="F44" s="25">
        <v>121.14468032706134</v>
      </c>
      <c r="G44" s="25">
        <v>119.36093941894153</v>
      </c>
      <c r="H44" s="25">
        <v>120.43058077511985</v>
      </c>
      <c r="I44" s="195">
        <v>119.98037145404967</v>
      </c>
      <c r="J44" s="195">
        <v>120.66176804533258</v>
      </c>
      <c r="K44" s="25">
        <v>118.327</v>
      </c>
      <c r="L44" s="25">
        <v>117.258</v>
      </c>
      <c r="M44" s="360">
        <v>114.5</v>
      </c>
    </row>
    <row r="45" spans="2:13" x14ac:dyDescent="0.55000000000000004">
      <c r="B45" s="359"/>
      <c r="C45" s="367">
        <v>8</v>
      </c>
      <c r="D45" s="25">
        <v>100.8</v>
      </c>
      <c r="E45" s="25">
        <v>121.23098640041317</v>
      </c>
      <c r="F45" s="25">
        <v>121.28442958008176</v>
      </c>
      <c r="G45" s="25">
        <v>122.43689267544022</v>
      </c>
      <c r="H45" s="25">
        <v>123.34814079503174</v>
      </c>
      <c r="I45" s="195">
        <v>121.61980705677466</v>
      </c>
      <c r="J45" s="195">
        <v>121.57448469782075</v>
      </c>
      <c r="K45" s="25">
        <v>121.70399999999999</v>
      </c>
      <c r="L45" s="25">
        <v>122.43600000000001</v>
      </c>
      <c r="M45" s="360">
        <v>115.9</v>
      </c>
    </row>
    <row r="46" spans="2:13" x14ac:dyDescent="0.55000000000000004">
      <c r="B46" s="359"/>
      <c r="C46" s="367">
        <v>9</v>
      </c>
      <c r="D46" s="25">
        <v>134.6</v>
      </c>
      <c r="E46" s="25">
        <v>123.47317270658263</v>
      </c>
      <c r="F46" s="25">
        <v>121.71367684478369</v>
      </c>
      <c r="G46" s="25">
        <v>124.63735703101344</v>
      </c>
      <c r="H46" s="25">
        <v>122.92603071475128</v>
      </c>
      <c r="I46" s="195">
        <v>123.32523321659548</v>
      </c>
      <c r="J46" s="195">
        <v>120.96246980347172</v>
      </c>
      <c r="K46" s="25">
        <v>124.697</v>
      </c>
      <c r="L46" s="25">
        <v>123.89100000000001</v>
      </c>
      <c r="M46" s="360">
        <v>121.4</v>
      </c>
    </row>
    <row r="47" spans="2:13" x14ac:dyDescent="0.55000000000000004">
      <c r="B47" s="359"/>
      <c r="C47" s="367">
        <v>10</v>
      </c>
      <c r="D47" s="25">
        <v>109.7</v>
      </c>
      <c r="E47" s="25">
        <v>102.85310452034267</v>
      </c>
      <c r="F47" s="25">
        <v>102.67682517504979</v>
      </c>
      <c r="G47" s="25">
        <v>103.54431705842495</v>
      </c>
      <c r="H47" s="25">
        <v>103.81220267841647</v>
      </c>
      <c r="I47" s="195">
        <v>102.58835338350427</v>
      </c>
      <c r="J47" s="195">
        <v>101.88368981408</v>
      </c>
      <c r="K47" s="25">
        <v>106.136</v>
      </c>
      <c r="L47" s="25">
        <v>106.455</v>
      </c>
      <c r="M47" s="360">
        <v>106.3</v>
      </c>
    </row>
    <row r="48" spans="2:13" x14ac:dyDescent="0.55000000000000004">
      <c r="B48" s="359"/>
      <c r="C48" s="367">
        <v>11</v>
      </c>
      <c r="D48" s="25">
        <v>117.5</v>
      </c>
      <c r="E48" s="25">
        <v>109.96704063407012</v>
      </c>
      <c r="F48" s="25">
        <v>109.83986542841562</v>
      </c>
      <c r="G48" s="25">
        <v>109.9819974405444</v>
      </c>
      <c r="H48" s="25">
        <v>109.62487429779945</v>
      </c>
      <c r="I48" s="195">
        <v>109.4882862559808</v>
      </c>
      <c r="J48" s="195">
        <v>108.57129068449902</v>
      </c>
      <c r="K48" s="25">
        <v>110.934</v>
      </c>
      <c r="L48" s="25">
        <v>109.69499999999999</v>
      </c>
      <c r="M48" s="360">
        <v>110.5</v>
      </c>
    </row>
    <row r="49" spans="2:13" x14ac:dyDescent="0.55000000000000004">
      <c r="B49" s="359"/>
      <c r="C49" s="367">
        <v>12</v>
      </c>
      <c r="D49" s="25">
        <v>109.5</v>
      </c>
      <c r="E49" s="25">
        <v>113.82422630560927</v>
      </c>
      <c r="F49" s="25">
        <v>113.23723783668689</v>
      </c>
      <c r="G49" s="25">
        <v>114.05103299752118</v>
      </c>
      <c r="H49" s="25">
        <v>112.76778883681497</v>
      </c>
      <c r="I49" s="195">
        <v>113.269280587635</v>
      </c>
      <c r="J49" s="195">
        <v>111.66459343968546</v>
      </c>
      <c r="K49" s="25">
        <v>109.95099999999999</v>
      </c>
      <c r="L49" s="25">
        <v>108.562</v>
      </c>
      <c r="M49" s="360">
        <v>113</v>
      </c>
    </row>
    <row r="50" spans="2:13" x14ac:dyDescent="0.55000000000000004">
      <c r="B50" s="359">
        <v>2011</v>
      </c>
      <c r="C50" s="367">
        <v>1</v>
      </c>
      <c r="D50" s="25">
        <v>103.6</v>
      </c>
      <c r="E50" s="25">
        <v>110.48226381461674</v>
      </c>
      <c r="F50" s="25">
        <v>109.82846264209248</v>
      </c>
      <c r="G50" s="25">
        <v>113.02637926262187</v>
      </c>
      <c r="H50" s="25">
        <v>115.76789990318809</v>
      </c>
      <c r="I50" s="195">
        <v>109.90984983415788</v>
      </c>
      <c r="J50" s="195">
        <v>109.33685901233348</v>
      </c>
      <c r="K50" s="25">
        <v>112.482</v>
      </c>
      <c r="L50" s="25">
        <v>112.83799999999999</v>
      </c>
      <c r="M50" s="360">
        <v>114.5</v>
      </c>
    </row>
    <row r="51" spans="2:13" x14ac:dyDescent="0.55000000000000004">
      <c r="B51" s="359"/>
      <c r="C51" s="367">
        <v>2</v>
      </c>
      <c r="D51" s="25">
        <v>116.3</v>
      </c>
      <c r="E51" s="25">
        <v>111.62675616519986</v>
      </c>
      <c r="F51" s="25">
        <v>112.79773071486268</v>
      </c>
      <c r="G51" s="25">
        <v>113.417514669558</v>
      </c>
      <c r="H51" s="25">
        <v>116.7952464464705</v>
      </c>
      <c r="I51" s="195">
        <v>111.37484627899572</v>
      </c>
      <c r="J51" s="195">
        <v>112.98800451561797</v>
      </c>
      <c r="K51" s="25">
        <v>109.51300000000001</v>
      </c>
      <c r="L51" s="25">
        <v>109.892</v>
      </c>
      <c r="M51" s="360">
        <v>114.9</v>
      </c>
    </row>
    <row r="52" spans="2:13" x14ac:dyDescent="0.55000000000000004">
      <c r="B52" s="359"/>
      <c r="C52" s="367">
        <v>3</v>
      </c>
      <c r="D52" s="25">
        <v>59.2</v>
      </c>
      <c r="E52" s="25">
        <v>54.943642931542684</v>
      </c>
      <c r="F52" s="25">
        <v>56.297435897435896</v>
      </c>
      <c r="G52" s="25">
        <v>53.785732283260998</v>
      </c>
      <c r="H52" s="25">
        <v>54.930752776210454</v>
      </c>
      <c r="I52" s="195">
        <v>55.228462265553887</v>
      </c>
      <c r="J52" s="195">
        <v>57.115086404467995</v>
      </c>
      <c r="K52" s="25">
        <v>46.348999999999997</v>
      </c>
      <c r="L52" s="25">
        <v>52.292000000000002</v>
      </c>
      <c r="M52" s="360">
        <v>53.1</v>
      </c>
    </row>
    <row r="53" spans="2:13" x14ac:dyDescent="0.55000000000000004">
      <c r="B53" s="359"/>
      <c r="C53" s="367">
        <v>4</v>
      </c>
      <c r="D53" s="25">
        <v>42.1</v>
      </c>
      <c r="E53" s="25">
        <v>47.753185856287757</v>
      </c>
      <c r="F53" s="25">
        <v>48.658654193237879</v>
      </c>
      <c r="G53" s="25">
        <v>47.027189086117488</v>
      </c>
      <c r="H53" s="25">
        <v>47.729497476147628</v>
      </c>
      <c r="I53" s="195">
        <v>48.081931744044525</v>
      </c>
      <c r="J53" s="195">
        <v>49.390795636177579</v>
      </c>
      <c r="K53" s="25">
        <v>52.548000000000002</v>
      </c>
      <c r="L53" s="25">
        <v>46.744</v>
      </c>
      <c r="M53" s="360">
        <v>49.3</v>
      </c>
    </row>
    <row r="54" spans="2:13" x14ac:dyDescent="0.55000000000000004">
      <c r="B54" s="359"/>
      <c r="C54" s="367">
        <v>5</v>
      </c>
      <c r="D54" s="25">
        <v>68.900000000000006</v>
      </c>
      <c r="E54" s="25">
        <v>78.979741473695725</v>
      </c>
      <c r="F54" s="25">
        <v>80.397980442176888</v>
      </c>
      <c r="G54" s="25">
        <v>78.371079830661003</v>
      </c>
      <c r="H54" s="25">
        <v>79.579770526943278</v>
      </c>
      <c r="I54" s="195">
        <v>78.987210527847523</v>
      </c>
      <c r="J54" s="195">
        <v>80.652093763769756</v>
      </c>
      <c r="K54" s="25">
        <v>82.460999999999999</v>
      </c>
      <c r="L54" s="25">
        <v>78.03</v>
      </c>
      <c r="M54" s="360">
        <v>77.400000000000006</v>
      </c>
    </row>
    <row r="55" spans="2:13" x14ac:dyDescent="0.55000000000000004">
      <c r="B55" s="359"/>
      <c r="C55" s="367">
        <v>6</v>
      </c>
      <c r="D55" s="25">
        <v>105.4</v>
      </c>
      <c r="E55" s="25">
        <v>100.70084753496226</v>
      </c>
      <c r="F55" s="25">
        <v>99.955183137525921</v>
      </c>
      <c r="G55" s="25">
        <v>100.33377156323719</v>
      </c>
      <c r="H55" s="25">
        <v>99.598848951896173</v>
      </c>
      <c r="I55" s="195">
        <v>100.35227577566594</v>
      </c>
      <c r="J55" s="195">
        <v>99.468648043005047</v>
      </c>
      <c r="K55" s="25">
        <v>98.584999999999994</v>
      </c>
      <c r="L55" s="25">
        <v>98.233999999999995</v>
      </c>
      <c r="M55" s="360">
        <v>97.2</v>
      </c>
    </row>
    <row r="56" spans="2:13" x14ac:dyDescent="0.55000000000000004">
      <c r="B56" s="359"/>
      <c r="C56" s="367">
        <v>7</v>
      </c>
      <c r="D56" s="25">
        <v>112.4</v>
      </c>
      <c r="E56" s="25">
        <v>106.30468608852756</v>
      </c>
      <c r="F56" s="25">
        <v>106.97377390270486</v>
      </c>
      <c r="G56" s="25">
        <v>105.44049710766654</v>
      </c>
      <c r="H56" s="25">
        <v>105.94488359577652</v>
      </c>
      <c r="I56" s="195">
        <v>105.67188380582624</v>
      </c>
      <c r="J56" s="195">
        <v>106.03106097578821</v>
      </c>
      <c r="K56" s="25">
        <v>106.973</v>
      </c>
      <c r="L56" s="25">
        <v>107.33499999999999</v>
      </c>
      <c r="M56" s="360">
        <v>103.5</v>
      </c>
    </row>
    <row r="57" spans="2:13" x14ac:dyDescent="0.55000000000000004">
      <c r="B57" s="359"/>
      <c r="C57" s="367">
        <v>8</v>
      </c>
      <c r="D57" s="25">
        <v>102.2</v>
      </c>
      <c r="E57" s="25">
        <v>120.6281742340971</v>
      </c>
      <c r="F57" s="25">
        <v>119.54550048709206</v>
      </c>
      <c r="G57" s="25">
        <v>121.17993318467354</v>
      </c>
      <c r="H57" s="25">
        <v>119.77066657469197</v>
      </c>
      <c r="I57" s="195">
        <v>120.48200714326755</v>
      </c>
      <c r="J57" s="195">
        <v>119.08073368997829</v>
      </c>
      <c r="K57" s="25">
        <v>119.747</v>
      </c>
      <c r="L57" s="25">
        <v>120.571</v>
      </c>
      <c r="M57" s="360">
        <v>113.2</v>
      </c>
    </row>
    <row r="58" spans="2:13" x14ac:dyDescent="0.55000000000000004">
      <c r="B58" s="359"/>
      <c r="C58" s="367">
        <v>9</v>
      </c>
      <c r="D58" s="25">
        <v>127.7</v>
      </c>
      <c r="E58" s="25">
        <v>116.17066091017705</v>
      </c>
      <c r="F58" s="25">
        <v>113.44254832146487</v>
      </c>
      <c r="G58" s="25">
        <v>117.04979015138062</v>
      </c>
      <c r="H58" s="25">
        <v>113.32272486988244</v>
      </c>
      <c r="I58" s="195">
        <v>116.0540853971703</v>
      </c>
      <c r="J58" s="195">
        <v>112.73668456422689</v>
      </c>
      <c r="K58" s="25">
        <v>117.31399999999999</v>
      </c>
      <c r="L58" s="25">
        <v>116.63200000000001</v>
      </c>
      <c r="M58" s="360">
        <v>116.4</v>
      </c>
    </row>
    <row r="59" spans="2:13" x14ac:dyDescent="0.55000000000000004">
      <c r="B59" s="359"/>
      <c r="C59" s="367">
        <v>10</v>
      </c>
      <c r="D59" s="25">
        <v>130.80000000000001</v>
      </c>
      <c r="E59" s="25">
        <v>120.60991478961624</v>
      </c>
      <c r="F59" s="25">
        <v>120.27877656519242</v>
      </c>
      <c r="G59" s="25">
        <v>120.94116643328525</v>
      </c>
      <c r="H59" s="25">
        <v>120.35646069389571</v>
      </c>
      <c r="I59" s="195">
        <v>120.77641482221236</v>
      </c>
      <c r="J59" s="195">
        <v>120.10579762153857</v>
      </c>
      <c r="K59" s="25">
        <v>127.56</v>
      </c>
      <c r="L59" s="25">
        <v>127.86499999999999</v>
      </c>
      <c r="M59" s="360">
        <v>127.5</v>
      </c>
    </row>
    <row r="60" spans="2:13" x14ac:dyDescent="0.55000000000000004">
      <c r="B60" s="359"/>
      <c r="C60" s="367">
        <v>11</v>
      </c>
      <c r="D60" s="25">
        <v>119.1</v>
      </c>
      <c r="E60" s="25">
        <v>110.87605035011671</v>
      </c>
      <c r="F60" s="25">
        <v>109.5723422086007</v>
      </c>
      <c r="G60" s="25">
        <v>110.73359076865619</v>
      </c>
      <c r="H60" s="25">
        <v>108.214698883343</v>
      </c>
      <c r="I60" s="195">
        <v>111.18602705651573</v>
      </c>
      <c r="J60" s="195">
        <v>109.48762015700891</v>
      </c>
      <c r="K60" s="25">
        <v>113.25</v>
      </c>
      <c r="L60" s="25">
        <v>111.637</v>
      </c>
      <c r="M60" s="360">
        <v>113.5</v>
      </c>
    </row>
    <row r="61" spans="2:13" x14ac:dyDescent="0.55000000000000004">
      <c r="B61" s="359"/>
      <c r="C61" s="367">
        <v>12</v>
      </c>
      <c r="D61" s="25">
        <v>121.2</v>
      </c>
      <c r="E61" s="25">
        <v>123.69509431203392</v>
      </c>
      <c r="F61" s="25">
        <v>122.21466512702079</v>
      </c>
      <c r="G61" s="25">
        <v>124.30626040908844</v>
      </c>
      <c r="H61" s="25">
        <v>121.55611673411953</v>
      </c>
      <c r="I61" s="195">
        <v>124.09820522444399</v>
      </c>
      <c r="J61" s="195">
        <v>122.11826806322736</v>
      </c>
      <c r="K61" s="25">
        <v>124.03400000000001</v>
      </c>
      <c r="L61" s="25">
        <v>123.354</v>
      </c>
      <c r="M61" s="360">
        <v>127.8</v>
      </c>
    </row>
    <row r="62" spans="2:13" x14ac:dyDescent="0.55000000000000004">
      <c r="B62" s="359">
        <v>2012</v>
      </c>
      <c r="C62" s="367">
        <v>1</v>
      </c>
      <c r="D62" s="25">
        <v>119.6</v>
      </c>
      <c r="E62" s="25">
        <v>126.10773055493092</v>
      </c>
      <c r="F62" s="25">
        <v>125.58761644832603</v>
      </c>
      <c r="G62" s="25">
        <v>129.2533199038873</v>
      </c>
      <c r="H62" s="25">
        <v>132.64951078442436</v>
      </c>
      <c r="I62" s="195">
        <v>125.82403205680225</v>
      </c>
      <c r="J62" s="195">
        <v>125.85103295362214</v>
      </c>
      <c r="K62" s="25">
        <v>126.21</v>
      </c>
      <c r="L62" s="25">
        <v>126.759</v>
      </c>
      <c r="M62" s="360">
        <v>129.9</v>
      </c>
    </row>
    <row r="63" spans="2:13" x14ac:dyDescent="0.55000000000000004">
      <c r="B63" s="359"/>
      <c r="C63" s="367">
        <v>2</v>
      </c>
      <c r="D63" s="25">
        <v>135.6</v>
      </c>
      <c r="E63" s="25">
        <v>129.44312567861022</v>
      </c>
      <c r="F63" s="25">
        <v>129.77909452736316</v>
      </c>
      <c r="G63" s="25">
        <v>131.90777478354718</v>
      </c>
      <c r="H63" s="25">
        <v>134.54355366840949</v>
      </c>
      <c r="I63" s="195">
        <v>129.67027636978804</v>
      </c>
      <c r="J63" s="195">
        <v>130.93351668328609</v>
      </c>
      <c r="K63" s="25">
        <v>128.71600000000001</v>
      </c>
      <c r="L63" s="25">
        <v>127.854</v>
      </c>
      <c r="M63" s="360">
        <v>129.80000000000001</v>
      </c>
    </row>
    <row r="64" spans="2:13" x14ac:dyDescent="0.55000000000000004">
      <c r="B64" s="359"/>
      <c r="C64" s="367">
        <v>3</v>
      </c>
      <c r="D64" s="25">
        <v>140.5</v>
      </c>
      <c r="E64" s="25">
        <v>130.3523144484017</v>
      </c>
      <c r="F64" s="25">
        <v>133.07838092893485</v>
      </c>
      <c r="G64" s="25">
        <v>128.1261021377353</v>
      </c>
      <c r="H64" s="25">
        <v>130.41095839023919</v>
      </c>
      <c r="I64" s="195">
        <v>131.58506910374228</v>
      </c>
      <c r="J64" s="195">
        <v>135.88724107337862</v>
      </c>
      <c r="K64" s="25">
        <v>128.16900000000001</v>
      </c>
      <c r="L64" s="25">
        <v>125.71599999999999</v>
      </c>
      <c r="M64" s="360">
        <v>128</v>
      </c>
    </row>
    <row r="65" spans="2:13" x14ac:dyDescent="0.55000000000000004">
      <c r="B65" s="359"/>
      <c r="C65" s="367">
        <v>4</v>
      </c>
      <c r="D65" s="25">
        <v>114.5</v>
      </c>
      <c r="E65" s="25">
        <v>129.33927233062988</v>
      </c>
      <c r="F65" s="25">
        <v>132.29162662662662</v>
      </c>
      <c r="G65" s="25">
        <v>127.79992656241895</v>
      </c>
      <c r="H65" s="25">
        <v>130.44104940112419</v>
      </c>
      <c r="I65" s="195">
        <v>130.61140609132028</v>
      </c>
      <c r="J65" s="195">
        <v>134.91496582848964</v>
      </c>
      <c r="K65" s="25">
        <v>125.92</v>
      </c>
      <c r="L65" s="25">
        <v>127.773</v>
      </c>
      <c r="M65" s="360">
        <v>134.1</v>
      </c>
    </row>
    <row r="66" spans="2:13" x14ac:dyDescent="0.55000000000000004">
      <c r="B66" s="359"/>
      <c r="C66" s="367">
        <v>5</v>
      </c>
      <c r="D66" s="25">
        <v>110</v>
      </c>
      <c r="E66" s="25">
        <v>125.48542967588463</v>
      </c>
      <c r="F66" s="25">
        <v>126.81819089855766</v>
      </c>
      <c r="G66" s="25">
        <v>124.86089451448774</v>
      </c>
      <c r="H66" s="25">
        <v>125.95210869871123</v>
      </c>
      <c r="I66" s="195">
        <v>125.69410202331545</v>
      </c>
      <c r="J66" s="195">
        <v>127.51816892701196</v>
      </c>
      <c r="K66" s="25">
        <v>121.152</v>
      </c>
      <c r="L66" s="25">
        <v>121.473</v>
      </c>
      <c r="M66" s="360">
        <v>119.9</v>
      </c>
    </row>
    <row r="67" spans="2:13" x14ac:dyDescent="0.55000000000000004">
      <c r="B67" s="359"/>
      <c r="C67" s="367">
        <v>6</v>
      </c>
      <c r="D67" s="25">
        <v>125</v>
      </c>
      <c r="E67" s="25">
        <v>119.65733809685837</v>
      </c>
      <c r="F67" s="25">
        <v>118.60737068823779</v>
      </c>
      <c r="G67" s="25">
        <v>119.69090441207859</v>
      </c>
      <c r="H67" s="25">
        <v>119.029181202928</v>
      </c>
      <c r="I67" s="195">
        <v>119.31426371924421</v>
      </c>
      <c r="J67" s="195">
        <v>118.13013551838606</v>
      </c>
      <c r="K67" s="25">
        <v>120.125</v>
      </c>
      <c r="L67" s="25">
        <v>119.247</v>
      </c>
      <c r="M67" s="360">
        <v>117.9</v>
      </c>
    </row>
    <row r="68" spans="2:13" x14ac:dyDescent="0.55000000000000004">
      <c r="B68" s="359"/>
      <c r="C68" s="367">
        <v>7</v>
      </c>
      <c r="D68" s="25">
        <v>131.1</v>
      </c>
      <c r="E68" s="25">
        <v>123.39730846436936</v>
      </c>
      <c r="F68" s="25">
        <v>123.89430880330121</v>
      </c>
      <c r="G68" s="25">
        <v>122.70484418914467</v>
      </c>
      <c r="H68" s="25">
        <v>123.26355872713015</v>
      </c>
      <c r="I68" s="195">
        <v>122.55318653069102</v>
      </c>
      <c r="J68" s="195">
        <v>122.69804798272723</v>
      </c>
      <c r="K68" s="25">
        <v>123.864</v>
      </c>
      <c r="L68" s="25">
        <v>122.58499999999999</v>
      </c>
      <c r="M68" s="360">
        <v>117.2</v>
      </c>
    </row>
    <row r="69" spans="2:13" x14ac:dyDescent="0.55000000000000004">
      <c r="B69" s="359"/>
      <c r="C69" s="367">
        <v>8</v>
      </c>
      <c r="D69" s="25">
        <v>103.9</v>
      </c>
      <c r="E69" s="25">
        <v>121.93831483953505</v>
      </c>
      <c r="F69" s="25">
        <v>120.0733880011214</v>
      </c>
      <c r="G69" s="25">
        <v>122.74749257196729</v>
      </c>
      <c r="H69" s="25">
        <v>120.57467312125378</v>
      </c>
      <c r="I69" s="195">
        <v>121.55110090266037</v>
      </c>
      <c r="J69" s="195">
        <v>119.26525709542177</v>
      </c>
      <c r="K69" s="25">
        <v>119.97499999999999</v>
      </c>
      <c r="L69" s="25">
        <v>120.574</v>
      </c>
      <c r="M69" s="360">
        <v>114.1</v>
      </c>
    </row>
    <row r="70" spans="2:13" x14ac:dyDescent="0.55000000000000004">
      <c r="B70" s="359"/>
      <c r="C70" s="367">
        <v>9</v>
      </c>
      <c r="D70" s="25">
        <v>109</v>
      </c>
      <c r="E70" s="25">
        <v>99.687531153154339</v>
      </c>
      <c r="F70" s="25">
        <v>98.740401519432368</v>
      </c>
      <c r="G70" s="25">
        <v>99.787241420275151</v>
      </c>
      <c r="H70" s="25">
        <v>98.266022045584592</v>
      </c>
      <c r="I70" s="195">
        <v>99.277298126490379</v>
      </c>
      <c r="J70" s="195">
        <v>97.749939256425094</v>
      </c>
      <c r="K70" s="25">
        <v>105.735</v>
      </c>
      <c r="L70" s="25">
        <v>107.14100000000001</v>
      </c>
      <c r="M70" s="360">
        <v>104.7</v>
      </c>
    </row>
    <row r="71" spans="2:13" x14ac:dyDescent="0.55000000000000004">
      <c r="B71" s="359"/>
      <c r="C71" s="367">
        <v>10</v>
      </c>
      <c r="D71" s="25">
        <v>112.4</v>
      </c>
      <c r="E71" s="25">
        <v>104.24060082630101</v>
      </c>
      <c r="F71" s="25">
        <v>104.17505942056913</v>
      </c>
      <c r="G71" s="25">
        <v>103.88139574249777</v>
      </c>
      <c r="H71" s="25">
        <v>103.23050596170195</v>
      </c>
      <c r="I71" s="195">
        <v>104.04298786476139</v>
      </c>
      <c r="J71" s="195">
        <v>103.4277339940554</v>
      </c>
      <c r="K71" s="25">
        <v>104.01</v>
      </c>
      <c r="L71" s="25">
        <v>104.166</v>
      </c>
      <c r="M71" s="360">
        <v>104.5</v>
      </c>
    </row>
    <row r="72" spans="2:13" x14ac:dyDescent="0.55000000000000004">
      <c r="B72" s="359"/>
      <c r="C72" s="367">
        <v>11</v>
      </c>
      <c r="D72" s="25">
        <v>107.5</v>
      </c>
      <c r="E72" s="25">
        <v>101.07569959672928</v>
      </c>
      <c r="F72" s="25">
        <v>100.45639836134588</v>
      </c>
      <c r="G72" s="25">
        <v>100.47069061088847</v>
      </c>
      <c r="H72" s="25">
        <v>98.615297102335916</v>
      </c>
      <c r="I72" s="195">
        <v>101.04323046056598</v>
      </c>
      <c r="J72" s="195">
        <v>99.763810693589306</v>
      </c>
      <c r="K72" s="25">
        <v>99.878</v>
      </c>
      <c r="L72" s="25">
        <v>98.926000000000002</v>
      </c>
      <c r="M72" s="360">
        <v>102.9</v>
      </c>
    </row>
    <row r="73" spans="2:13" x14ac:dyDescent="0.55000000000000004">
      <c r="B73" s="359"/>
      <c r="C73" s="367">
        <v>12</v>
      </c>
      <c r="D73" s="25">
        <v>99.1</v>
      </c>
      <c r="E73" s="25">
        <v>102.17175620541387</v>
      </c>
      <c r="F73" s="25">
        <v>100.7293256190778</v>
      </c>
      <c r="G73" s="25">
        <v>102.1978167294418</v>
      </c>
      <c r="H73" s="25">
        <v>99.256478743199253</v>
      </c>
      <c r="I73" s="195">
        <v>102.17930678030629</v>
      </c>
      <c r="J73" s="195">
        <v>99.939879152615546</v>
      </c>
      <c r="K73" s="25">
        <v>105.82299999999999</v>
      </c>
      <c r="L73" s="25">
        <v>105.11199999999999</v>
      </c>
      <c r="M73" s="360">
        <v>106.9</v>
      </c>
    </row>
    <row r="74" spans="2:13" x14ac:dyDescent="0.55000000000000004">
      <c r="B74" s="359">
        <v>2013</v>
      </c>
      <c r="C74" s="367">
        <v>1</v>
      </c>
      <c r="D74" s="25">
        <v>108.8</v>
      </c>
      <c r="E74" s="25">
        <v>114.34597053297738</v>
      </c>
      <c r="F74" s="25">
        <v>114.30724892107381</v>
      </c>
      <c r="G74" s="25">
        <v>117.61978847522873</v>
      </c>
      <c r="H74" s="25">
        <v>120.55389651993661</v>
      </c>
      <c r="I74" s="195">
        <v>113.78092624566149</v>
      </c>
      <c r="J74" s="195">
        <v>114.33754499893118</v>
      </c>
      <c r="K74" s="25">
        <v>112.289</v>
      </c>
      <c r="L74" s="25">
        <v>111.714</v>
      </c>
      <c r="M74" s="360">
        <v>109.4</v>
      </c>
    </row>
    <row r="75" spans="2:13" x14ac:dyDescent="0.55000000000000004">
      <c r="B75" s="359"/>
      <c r="C75" s="367">
        <v>2</v>
      </c>
      <c r="D75" s="25">
        <v>116.8</v>
      </c>
      <c r="E75" s="25">
        <v>112.14931454253905</v>
      </c>
      <c r="F75" s="25">
        <v>112.46972378653793</v>
      </c>
      <c r="G75" s="25">
        <v>114.33239257727845</v>
      </c>
      <c r="H75" s="25">
        <v>116.64192597292259</v>
      </c>
      <c r="I75" s="195">
        <v>112.1021052585464</v>
      </c>
      <c r="J75" s="195">
        <v>113.25750478181152</v>
      </c>
      <c r="K75" s="25">
        <v>111.277</v>
      </c>
      <c r="L75" s="25">
        <v>111.15300000000001</v>
      </c>
      <c r="M75" s="360">
        <v>112.4</v>
      </c>
    </row>
    <row r="76" spans="2:13" x14ac:dyDescent="0.55000000000000004">
      <c r="B76" s="359"/>
      <c r="C76" s="367">
        <v>3</v>
      </c>
      <c r="D76" s="25">
        <v>118.4</v>
      </c>
      <c r="E76" s="25">
        <v>110.86863133782654</v>
      </c>
      <c r="F76" s="25">
        <v>113.97601957038972</v>
      </c>
      <c r="G76" s="25">
        <v>109.10613250863909</v>
      </c>
      <c r="H76" s="25">
        <v>111.98285884117966</v>
      </c>
      <c r="I76" s="195">
        <v>111.73206949779643</v>
      </c>
      <c r="J76" s="195">
        <v>116.24832895394366</v>
      </c>
      <c r="K76" s="25">
        <v>108.703</v>
      </c>
      <c r="L76" s="25">
        <v>109.122</v>
      </c>
      <c r="M76" s="360">
        <v>109.8</v>
      </c>
    </row>
    <row r="77" spans="2:13" x14ac:dyDescent="0.55000000000000004">
      <c r="B77" s="359"/>
      <c r="C77" s="367">
        <v>4</v>
      </c>
      <c r="D77" s="25">
        <v>108.4</v>
      </c>
      <c r="E77" s="25">
        <v>122.16083764082175</v>
      </c>
      <c r="F77" s="25">
        <v>125.95147838045544</v>
      </c>
      <c r="G77" s="25">
        <v>120.47347816670691</v>
      </c>
      <c r="H77" s="25">
        <v>123.90518133234248</v>
      </c>
      <c r="I77" s="195">
        <v>123.15074830437611</v>
      </c>
      <c r="J77" s="195">
        <v>128.36685218894942</v>
      </c>
      <c r="K77" s="25">
        <v>117.127</v>
      </c>
      <c r="L77" s="25">
        <v>117.52500000000001</v>
      </c>
      <c r="M77" s="360">
        <v>116.2</v>
      </c>
    </row>
    <row r="78" spans="2:13" x14ac:dyDescent="0.55000000000000004">
      <c r="B78" s="359"/>
      <c r="C78" s="367">
        <v>5</v>
      </c>
      <c r="D78" s="25">
        <v>105.9</v>
      </c>
      <c r="E78" s="25">
        <v>120.51266361519313</v>
      </c>
      <c r="F78" s="25">
        <v>121.09240506329112</v>
      </c>
      <c r="G78" s="25">
        <v>119.65701770910763</v>
      </c>
      <c r="H78" s="25">
        <v>119.99395493094698</v>
      </c>
      <c r="I78" s="195">
        <v>120.5992696544332</v>
      </c>
      <c r="J78" s="195">
        <v>121.79214617376095</v>
      </c>
      <c r="K78" s="25">
        <v>115.839</v>
      </c>
      <c r="L78" s="25">
        <v>116.114</v>
      </c>
      <c r="M78" s="360">
        <v>113.7</v>
      </c>
    </row>
    <row r="79" spans="2:13" x14ac:dyDescent="0.55000000000000004">
      <c r="B79" s="359"/>
      <c r="C79" s="367">
        <v>6</v>
      </c>
      <c r="D79" s="25">
        <v>115.6</v>
      </c>
      <c r="E79" s="25">
        <v>111.09495004294952</v>
      </c>
      <c r="F79" s="25">
        <v>110.20594716580379</v>
      </c>
      <c r="G79" s="25">
        <v>111.0013032298066</v>
      </c>
      <c r="H79" s="25">
        <v>110.44692000922521</v>
      </c>
      <c r="I79" s="195">
        <v>110.80779015669029</v>
      </c>
      <c r="J79" s="195">
        <v>109.87106960977242</v>
      </c>
      <c r="K79" s="25">
        <v>115.021</v>
      </c>
      <c r="L79" s="25">
        <v>114.663</v>
      </c>
      <c r="M79" s="360">
        <v>115.1</v>
      </c>
    </row>
    <row r="80" spans="2:13" x14ac:dyDescent="0.55000000000000004">
      <c r="B80" s="359"/>
      <c r="C80" s="367">
        <v>7</v>
      </c>
      <c r="D80" s="25">
        <v>131.5</v>
      </c>
      <c r="E80" s="25">
        <v>123.37175328257753</v>
      </c>
      <c r="F80" s="25">
        <v>122.52178002659659</v>
      </c>
      <c r="G80" s="25">
        <v>122.68036843425369</v>
      </c>
      <c r="H80" s="25">
        <v>121.76872024541669</v>
      </c>
      <c r="I80" s="195">
        <v>122.67359096196353</v>
      </c>
      <c r="J80" s="195">
        <v>121.43920495153517</v>
      </c>
      <c r="K80" s="25">
        <v>120.742</v>
      </c>
      <c r="L80" s="25">
        <v>119.196</v>
      </c>
      <c r="M80" s="360">
        <v>115</v>
      </c>
    </row>
    <row r="81" spans="2:13" x14ac:dyDescent="0.55000000000000004">
      <c r="B81" s="359"/>
      <c r="C81" s="367">
        <v>8</v>
      </c>
      <c r="D81" s="25">
        <v>97.6</v>
      </c>
      <c r="E81" s="25">
        <v>114.91543148332781</v>
      </c>
      <c r="F81" s="25">
        <v>111.90905679958487</v>
      </c>
      <c r="G81" s="25">
        <v>115.79723479912852</v>
      </c>
      <c r="H81" s="25">
        <v>112.4107255871271</v>
      </c>
      <c r="I81" s="195">
        <v>114.73481812063025</v>
      </c>
      <c r="J81" s="195">
        <v>111.31210956407196</v>
      </c>
      <c r="K81" s="25">
        <v>116.544</v>
      </c>
      <c r="L81" s="25">
        <v>116.595</v>
      </c>
      <c r="M81" s="360">
        <v>114.9</v>
      </c>
    </row>
    <row r="82" spans="2:13" x14ac:dyDescent="0.55000000000000004">
      <c r="B82" s="359"/>
      <c r="C82" s="367">
        <v>9</v>
      </c>
      <c r="D82" s="25">
        <v>127.3</v>
      </c>
      <c r="E82" s="25">
        <v>115.8347716279269</v>
      </c>
      <c r="F82" s="25">
        <v>115.25528870398385</v>
      </c>
      <c r="G82" s="25">
        <v>115.80542923998173</v>
      </c>
      <c r="H82" s="25">
        <v>115.12895232899545</v>
      </c>
      <c r="I82" s="195">
        <v>115.51008193923873</v>
      </c>
      <c r="J82" s="195">
        <v>114.23007405850207</v>
      </c>
      <c r="K82" s="25">
        <v>121.05500000000001</v>
      </c>
      <c r="L82" s="25">
        <v>121.456</v>
      </c>
      <c r="M82" s="360">
        <v>122.1</v>
      </c>
    </row>
    <row r="83" spans="2:13" x14ac:dyDescent="0.55000000000000004">
      <c r="B83" s="359"/>
      <c r="C83" s="367">
        <v>10</v>
      </c>
      <c r="D83" s="25">
        <v>127.8</v>
      </c>
      <c r="E83" s="25">
        <v>118.36457747859619</v>
      </c>
      <c r="F83" s="25">
        <v>116.76790076335877</v>
      </c>
      <c r="G83" s="25">
        <v>118.03668088764239</v>
      </c>
      <c r="H83" s="25">
        <v>115.60508586563361</v>
      </c>
      <c r="I83" s="195">
        <v>118.38575299174568</v>
      </c>
      <c r="J83" s="195">
        <v>116.06881279448262</v>
      </c>
      <c r="K83" s="25">
        <v>119.79600000000001</v>
      </c>
      <c r="L83" s="25">
        <v>118.217</v>
      </c>
      <c r="M83" s="360">
        <v>121</v>
      </c>
    </row>
    <row r="84" spans="2:13" x14ac:dyDescent="0.55000000000000004">
      <c r="B84" s="359"/>
      <c r="C84" s="367">
        <v>11</v>
      </c>
      <c r="D84" s="25">
        <v>120.5</v>
      </c>
      <c r="E84" s="25">
        <v>113.25412300481943</v>
      </c>
      <c r="F84" s="25">
        <v>113.2424837242778</v>
      </c>
      <c r="G84" s="25">
        <v>112.62988783772472</v>
      </c>
      <c r="H84" s="25">
        <v>111.23880297056049</v>
      </c>
      <c r="I84" s="195">
        <v>113.37058206948518</v>
      </c>
      <c r="J84" s="195">
        <v>112.49479640977125</v>
      </c>
      <c r="K84" s="25">
        <v>115.429</v>
      </c>
      <c r="L84" s="25">
        <v>114.506</v>
      </c>
      <c r="M84" s="360">
        <v>121.2</v>
      </c>
    </row>
    <row r="85" spans="2:13" x14ac:dyDescent="0.55000000000000004">
      <c r="B85" s="359"/>
      <c r="C85" s="367">
        <v>12</v>
      </c>
      <c r="D85" s="25">
        <v>111.2</v>
      </c>
      <c r="E85" s="25">
        <v>114.10124297057904</v>
      </c>
      <c r="F85" s="25">
        <v>113.67322159353756</v>
      </c>
      <c r="G85" s="25">
        <v>114.00596844688067</v>
      </c>
      <c r="H85" s="25">
        <v>112.07920187123892</v>
      </c>
      <c r="I85" s="195">
        <v>114.22432187955502</v>
      </c>
      <c r="J85" s="195">
        <v>112.75335768187307</v>
      </c>
      <c r="K85" s="25">
        <v>115.75</v>
      </c>
      <c r="L85" s="25">
        <v>114.754</v>
      </c>
      <c r="M85" s="360">
        <v>117.7</v>
      </c>
    </row>
    <row r="86" spans="2:13" x14ac:dyDescent="0.55000000000000004">
      <c r="B86" s="359">
        <v>2014</v>
      </c>
      <c r="C86" s="367">
        <v>1</v>
      </c>
      <c r="D86" s="25">
        <v>123.3</v>
      </c>
      <c r="E86" s="25">
        <v>127.9465891670925</v>
      </c>
      <c r="F86" s="25">
        <v>126.91086433260396</v>
      </c>
      <c r="G86" s="25">
        <v>130.92909069542173</v>
      </c>
      <c r="H86" s="25">
        <v>132.0340570849925</v>
      </c>
      <c r="I86" s="195">
        <v>127.88796224648212</v>
      </c>
      <c r="J86" s="195">
        <v>128.23818294133466</v>
      </c>
      <c r="K86" s="25">
        <v>125.048</v>
      </c>
      <c r="L86" s="25">
        <v>125.015</v>
      </c>
      <c r="M86" s="360">
        <v>122.9</v>
      </c>
    </row>
    <row r="87" spans="2:13" x14ac:dyDescent="0.55000000000000004">
      <c r="B87" s="359"/>
      <c r="C87" s="367">
        <v>2</v>
      </c>
      <c r="D87" s="25">
        <v>124</v>
      </c>
      <c r="E87" s="25">
        <v>118.78772154457846</v>
      </c>
      <c r="F87" s="25">
        <v>118.86597377895525</v>
      </c>
      <c r="G87" s="25">
        <v>120.63252967848382</v>
      </c>
      <c r="H87" s="25">
        <v>122.01270545950102</v>
      </c>
      <c r="I87" s="195">
        <v>119.255343847821</v>
      </c>
      <c r="J87" s="195">
        <v>120.69482096029438</v>
      </c>
      <c r="K87" s="25">
        <v>119.148</v>
      </c>
      <c r="L87" s="25">
        <v>118.447</v>
      </c>
      <c r="M87" s="360">
        <v>118.9</v>
      </c>
    </row>
    <row r="88" spans="2:13" x14ac:dyDescent="0.55000000000000004">
      <c r="B88" s="359"/>
      <c r="C88" s="367">
        <v>3</v>
      </c>
      <c r="D88" s="25">
        <v>132.30000000000001</v>
      </c>
      <c r="E88" s="25">
        <v>123.51750788125575</v>
      </c>
      <c r="F88" s="25">
        <v>127.78586242299797</v>
      </c>
      <c r="G88" s="25">
        <v>121.09898046286717</v>
      </c>
      <c r="H88" s="25">
        <v>124.26451638516622</v>
      </c>
      <c r="I88" s="195">
        <v>124.97184518347981</v>
      </c>
      <c r="J88" s="195">
        <v>131.0984289870068</v>
      </c>
      <c r="K88" s="25">
        <v>122.66200000000001</v>
      </c>
      <c r="L88" s="25">
        <v>122.539</v>
      </c>
      <c r="M88" s="360">
        <v>122.5</v>
      </c>
    </row>
    <row r="89" spans="2:13" x14ac:dyDescent="0.55000000000000004">
      <c r="B89" s="359"/>
      <c r="C89" s="367">
        <v>4</v>
      </c>
      <c r="D89" s="25">
        <v>109.6</v>
      </c>
      <c r="E89" s="25">
        <v>123.2003321208287</v>
      </c>
      <c r="F89" s="25">
        <v>127.4827233761952</v>
      </c>
      <c r="G89" s="25">
        <v>121.05336481354425</v>
      </c>
      <c r="H89" s="25">
        <v>124.11016117888967</v>
      </c>
      <c r="I89" s="195">
        <v>124.55806349798111</v>
      </c>
      <c r="J89" s="195">
        <v>130.42334663449333</v>
      </c>
      <c r="K89" s="25">
        <v>118.59399999999999</v>
      </c>
      <c r="L89" s="25">
        <v>118.812</v>
      </c>
      <c r="M89" s="360">
        <v>118</v>
      </c>
    </row>
    <row r="90" spans="2:13" x14ac:dyDescent="0.55000000000000004">
      <c r="B90" s="359"/>
      <c r="C90" s="367">
        <v>5</v>
      </c>
      <c r="D90" s="25">
        <v>109.6</v>
      </c>
      <c r="E90" s="25">
        <v>124.63931199999998</v>
      </c>
      <c r="F90" s="25">
        <v>123.42354161679035</v>
      </c>
      <c r="G90" s="25">
        <v>123.36371256778574</v>
      </c>
      <c r="H90" s="25">
        <v>122.23962812112256</v>
      </c>
      <c r="I90" s="195">
        <v>124.93150079402294</v>
      </c>
      <c r="J90" s="195">
        <v>124.42286308196431</v>
      </c>
      <c r="K90" s="25">
        <v>122.658</v>
      </c>
      <c r="L90" s="25">
        <v>124.29600000000001</v>
      </c>
      <c r="M90" s="360">
        <v>122.7</v>
      </c>
    </row>
    <row r="91" spans="2:13" x14ac:dyDescent="0.55000000000000004">
      <c r="B91" s="359"/>
      <c r="C91" s="367">
        <v>6</v>
      </c>
      <c r="D91" s="25">
        <v>122.1</v>
      </c>
      <c r="E91" s="25">
        <v>116.64529737903224</v>
      </c>
      <c r="F91" s="25">
        <v>116.32163037974684</v>
      </c>
      <c r="G91" s="25">
        <v>116.57253200947611</v>
      </c>
      <c r="H91" s="25">
        <v>116.98026056008337</v>
      </c>
      <c r="I91" s="195">
        <v>116.28437925513194</v>
      </c>
      <c r="J91" s="195">
        <v>115.94068221837344</v>
      </c>
      <c r="K91" s="25">
        <v>118.56699999999999</v>
      </c>
      <c r="L91" s="25">
        <v>117.494</v>
      </c>
      <c r="M91" s="360">
        <v>117.4</v>
      </c>
    </row>
    <row r="92" spans="2:13" x14ac:dyDescent="0.55000000000000004">
      <c r="B92" s="359"/>
      <c r="C92" s="367">
        <v>7</v>
      </c>
      <c r="D92" s="25">
        <v>129.1</v>
      </c>
      <c r="E92" s="25">
        <v>120.79968239863086</v>
      </c>
      <c r="F92" s="25">
        <v>118.56010998307956</v>
      </c>
      <c r="G92" s="25">
        <v>120.33844012399464</v>
      </c>
      <c r="H92" s="25">
        <v>117.89022159875606</v>
      </c>
      <c r="I92" s="195">
        <v>119.93978123671631</v>
      </c>
      <c r="J92" s="195">
        <v>117.41694020349924</v>
      </c>
      <c r="K92" s="25">
        <v>118.324</v>
      </c>
      <c r="L92" s="25">
        <v>116.295</v>
      </c>
      <c r="M92" s="360">
        <v>114</v>
      </c>
    </row>
    <row r="93" spans="2:13" x14ac:dyDescent="0.55000000000000004">
      <c r="B93" s="359"/>
      <c r="C93" s="367">
        <v>8</v>
      </c>
      <c r="D93" s="25">
        <v>91.2</v>
      </c>
      <c r="E93" s="25">
        <v>107.83819663949427</v>
      </c>
      <c r="F93" s="25">
        <v>105.28644005399434</v>
      </c>
      <c r="G93" s="25">
        <v>108.97631412675103</v>
      </c>
      <c r="H93" s="25">
        <v>106.55233317889659</v>
      </c>
      <c r="I93" s="195">
        <v>107.42354454909187</v>
      </c>
      <c r="J93" s="195">
        <v>104.45071592485976</v>
      </c>
      <c r="K93" s="25">
        <v>113.265</v>
      </c>
      <c r="L93" s="25">
        <v>112.56699999999999</v>
      </c>
      <c r="M93" s="360">
        <v>113.2</v>
      </c>
    </row>
    <row r="94" spans="2:13" x14ac:dyDescent="0.55000000000000004">
      <c r="B94" s="359"/>
      <c r="C94" s="367">
        <v>9</v>
      </c>
      <c r="D94" s="25">
        <v>123.3</v>
      </c>
      <c r="E94" s="25">
        <v>112.24721902017289</v>
      </c>
      <c r="F94" s="25">
        <v>111.24631245804161</v>
      </c>
      <c r="G94" s="25">
        <v>112.41188215989555</v>
      </c>
      <c r="H94" s="25">
        <v>111.49899147722482</v>
      </c>
      <c r="I94" s="195">
        <v>111.62479215918073</v>
      </c>
      <c r="J94" s="195">
        <v>109.88816999595126</v>
      </c>
      <c r="K94" s="25">
        <v>114.625</v>
      </c>
      <c r="L94" s="25">
        <v>114.727</v>
      </c>
      <c r="M94" s="360">
        <v>113.4</v>
      </c>
    </row>
    <row r="95" spans="2:13" x14ac:dyDescent="0.55000000000000004">
      <c r="B95" s="359"/>
      <c r="C95" s="367">
        <v>10</v>
      </c>
      <c r="D95" s="25">
        <v>116.8</v>
      </c>
      <c r="E95" s="25">
        <v>108.83201363398005</v>
      </c>
      <c r="F95" s="25">
        <v>107.34813078025269</v>
      </c>
      <c r="G95" s="25">
        <v>108.88705923804167</v>
      </c>
      <c r="H95" s="25">
        <v>106.96422190270034</v>
      </c>
      <c r="I95" s="195">
        <v>108.54524390045943</v>
      </c>
      <c r="J95" s="195">
        <v>106.21619106047081</v>
      </c>
      <c r="K95" s="25">
        <v>107.398</v>
      </c>
      <c r="L95" s="25">
        <v>106.861</v>
      </c>
      <c r="M95" s="360">
        <v>109.7</v>
      </c>
    </row>
    <row r="96" spans="2:13" x14ac:dyDescent="0.55000000000000004">
      <c r="B96" s="359"/>
      <c r="C96" s="367">
        <v>11</v>
      </c>
      <c r="D96" s="25">
        <v>105.4</v>
      </c>
      <c r="E96" s="25">
        <v>100.44833400375435</v>
      </c>
      <c r="F96" s="25">
        <v>101.63674320076535</v>
      </c>
      <c r="G96" s="25">
        <v>100.45135855323184</v>
      </c>
      <c r="H96" s="25">
        <v>101.08525002330721</v>
      </c>
      <c r="I96" s="195">
        <v>100.2593507194066</v>
      </c>
      <c r="J96" s="195">
        <v>100.20437914478077</v>
      </c>
      <c r="K96" s="25">
        <v>104.22499999999999</v>
      </c>
      <c r="L96" s="25">
        <v>103.941</v>
      </c>
      <c r="M96" s="360">
        <v>109.9</v>
      </c>
    </row>
    <row r="97" spans="2:13" x14ac:dyDescent="0.55000000000000004">
      <c r="B97" s="359"/>
      <c r="C97" s="367">
        <v>12</v>
      </c>
      <c r="D97" s="25">
        <v>108.4</v>
      </c>
      <c r="E97" s="25">
        <v>111.72658787703016</v>
      </c>
      <c r="F97" s="25">
        <v>112.44801705443453</v>
      </c>
      <c r="G97" s="25">
        <v>111.96660781324223</v>
      </c>
      <c r="H97" s="25">
        <v>111.72212165238679</v>
      </c>
      <c r="I97" s="195">
        <v>111.4101005717649</v>
      </c>
      <c r="J97" s="195">
        <v>110.44972584802655</v>
      </c>
      <c r="K97" s="25">
        <v>109.599</v>
      </c>
      <c r="L97" s="25">
        <v>108.63200000000001</v>
      </c>
      <c r="M97" s="360">
        <v>109.9</v>
      </c>
    </row>
    <row r="98" spans="2:13" x14ac:dyDescent="0.55000000000000004">
      <c r="B98" s="359">
        <v>2015</v>
      </c>
      <c r="C98" s="367">
        <v>1</v>
      </c>
      <c r="D98" s="25">
        <v>110.3</v>
      </c>
      <c r="E98" s="25">
        <v>114.75978242331215</v>
      </c>
      <c r="F98" s="25">
        <v>112.46280553692525</v>
      </c>
      <c r="G98" s="25">
        <v>117.52116183664884</v>
      </c>
      <c r="H98" s="25">
        <v>116.95528245690174</v>
      </c>
      <c r="I98" s="195">
        <v>114.64708549988494</v>
      </c>
      <c r="J98" s="195">
        <v>114.26726352963645</v>
      </c>
      <c r="K98" s="25">
        <v>114.97799999999999</v>
      </c>
      <c r="L98" s="25">
        <v>115.241</v>
      </c>
      <c r="M98" s="360">
        <v>113.2</v>
      </c>
    </row>
    <row r="99" spans="2:13" x14ac:dyDescent="0.55000000000000004">
      <c r="B99" s="359"/>
      <c r="C99" s="367">
        <v>2</v>
      </c>
      <c r="D99" s="25">
        <v>118.1</v>
      </c>
      <c r="E99" s="25">
        <v>113.20998608211555</v>
      </c>
      <c r="F99" s="25">
        <v>112.91816649196366</v>
      </c>
      <c r="G99" s="25">
        <v>115.00770391194573</v>
      </c>
      <c r="H99" s="25">
        <v>115.97168548773142</v>
      </c>
      <c r="I99" s="195">
        <v>113.58703898775499</v>
      </c>
      <c r="J99" s="195">
        <v>115.10072060173435</v>
      </c>
      <c r="K99" s="25">
        <v>113.679</v>
      </c>
      <c r="L99" s="25">
        <v>113.092</v>
      </c>
      <c r="M99" s="360">
        <v>113.3</v>
      </c>
    </row>
    <row r="100" spans="2:13" x14ac:dyDescent="0.55000000000000004">
      <c r="B100" s="359"/>
      <c r="C100" s="367">
        <v>3</v>
      </c>
      <c r="D100" s="25">
        <v>125.5</v>
      </c>
      <c r="E100" s="25">
        <v>117.00209042878352</v>
      </c>
      <c r="F100" s="25">
        <v>121.27744376169791</v>
      </c>
      <c r="G100" s="25">
        <v>114.70175074753755</v>
      </c>
      <c r="H100" s="25">
        <v>117.76460541791052</v>
      </c>
      <c r="I100" s="195">
        <v>118.29174160042012</v>
      </c>
      <c r="J100" s="195">
        <v>124.48739249523253</v>
      </c>
      <c r="K100" s="25">
        <v>113.18300000000001</v>
      </c>
      <c r="L100" s="25">
        <v>112.782</v>
      </c>
      <c r="M100" s="360">
        <v>111.1</v>
      </c>
    </row>
    <row r="101" spans="2:13" x14ac:dyDescent="0.55000000000000004">
      <c r="B101" s="359"/>
      <c r="C101" s="367">
        <v>4</v>
      </c>
      <c r="D101" s="25">
        <v>102.5</v>
      </c>
      <c r="E101" s="25">
        <v>115.23592791511994</v>
      </c>
      <c r="F101" s="25">
        <v>119.35978658666325</v>
      </c>
      <c r="G101" s="25">
        <v>113.25748588244882</v>
      </c>
      <c r="H101" s="25">
        <v>116.09576329614939</v>
      </c>
      <c r="I101" s="195">
        <v>116.43663048411508</v>
      </c>
      <c r="J101" s="195">
        <v>122.08257134713345</v>
      </c>
      <c r="K101" s="25">
        <v>110.66800000000001</v>
      </c>
      <c r="L101" s="25">
        <v>110.036</v>
      </c>
      <c r="M101" s="360">
        <v>111.5</v>
      </c>
    </row>
    <row r="102" spans="2:13" x14ac:dyDescent="0.55000000000000004">
      <c r="B102" s="359"/>
      <c r="C102" s="367">
        <v>5</v>
      </c>
      <c r="D102" s="25">
        <v>94.4</v>
      </c>
      <c r="E102" s="25">
        <v>108.09310058187866</v>
      </c>
      <c r="F102" s="25">
        <v>107.12387824500291</v>
      </c>
      <c r="G102" s="25">
        <v>107.18986721578474</v>
      </c>
      <c r="H102" s="25">
        <v>105.71897580453921</v>
      </c>
      <c r="I102" s="195">
        <v>108.4026093426971</v>
      </c>
      <c r="J102" s="195">
        <v>108.09254046145389</v>
      </c>
      <c r="K102" s="25">
        <v>111.20699999999999</v>
      </c>
      <c r="L102" s="25">
        <v>111.37</v>
      </c>
      <c r="M102" s="360">
        <v>110.8</v>
      </c>
    </row>
    <row r="103" spans="2:13" x14ac:dyDescent="0.55000000000000004">
      <c r="B103" s="359"/>
      <c r="C103" s="367">
        <v>6</v>
      </c>
      <c r="D103" s="25">
        <v>120.2</v>
      </c>
      <c r="E103" s="25">
        <v>114.38339573026698</v>
      </c>
      <c r="F103" s="25">
        <v>113.89926068287278</v>
      </c>
      <c r="G103" s="25">
        <v>114.18949713006165</v>
      </c>
      <c r="H103" s="25">
        <v>113.66079851367408</v>
      </c>
      <c r="I103" s="195">
        <v>114.10829372812643</v>
      </c>
      <c r="J103" s="195">
        <v>113.69683334921952</v>
      </c>
      <c r="K103" s="25">
        <v>114.045</v>
      </c>
      <c r="L103" s="25">
        <v>112.584</v>
      </c>
      <c r="M103" s="360">
        <v>111.8</v>
      </c>
    </row>
    <row r="104" spans="2:13" x14ac:dyDescent="0.55000000000000004">
      <c r="B104" s="359"/>
      <c r="C104" s="367">
        <v>7</v>
      </c>
      <c r="D104" s="25">
        <v>125.5</v>
      </c>
      <c r="E104" s="25">
        <v>117.02508461622449</v>
      </c>
      <c r="F104" s="25">
        <v>112.05342518271991</v>
      </c>
      <c r="G104" s="25">
        <v>116.48769914320663</v>
      </c>
      <c r="H104" s="25">
        <v>112.53953335500675</v>
      </c>
      <c r="I104" s="195">
        <v>116.31446400931731</v>
      </c>
      <c r="J104" s="195">
        <v>111.57864588928692</v>
      </c>
      <c r="K104" s="25">
        <v>112.962</v>
      </c>
      <c r="L104" s="25">
        <v>111.36499999999999</v>
      </c>
      <c r="M104" s="360">
        <v>111.6</v>
      </c>
    </row>
    <row r="105" spans="2:13" x14ac:dyDescent="0.55000000000000004">
      <c r="B105" s="359"/>
      <c r="C105" s="367">
        <v>8</v>
      </c>
      <c r="D105" s="25">
        <v>89.4</v>
      </c>
      <c r="E105" s="25">
        <v>105.75371893958281</v>
      </c>
      <c r="F105" s="25">
        <v>104.81422236503857</v>
      </c>
      <c r="G105" s="25">
        <v>106.84642271834335</v>
      </c>
      <c r="H105" s="25">
        <v>107.04355767351971</v>
      </c>
      <c r="I105" s="195">
        <v>105.44801746876786</v>
      </c>
      <c r="J105" s="195">
        <v>103.76615015386452</v>
      </c>
      <c r="K105" s="25">
        <v>112.08499999999999</v>
      </c>
      <c r="L105" s="25">
        <v>111.282</v>
      </c>
      <c r="M105" s="360">
        <v>111.8</v>
      </c>
    </row>
    <row r="106" spans="2:13" x14ac:dyDescent="0.55000000000000004">
      <c r="B106" s="359"/>
      <c r="C106" s="367">
        <v>9</v>
      </c>
      <c r="D106" s="25">
        <v>123.2</v>
      </c>
      <c r="E106" s="25">
        <v>112.11874773565205</v>
      </c>
      <c r="F106" s="25">
        <v>110.56262626262627</v>
      </c>
      <c r="G106" s="25">
        <v>112.23806961991392</v>
      </c>
      <c r="H106" s="25">
        <v>111.39460252145845</v>
      </c>
      <c r="I106" s="195">
        <v>111.55381133115137</v>
      </c>
      <c r="J106" s="195">
        <v>109.19635663149964</v>
      </c>
      <c r="K106" s="25">
        <v>115.035</v>
      </c>
      <c r="L106" s="25">
        <v>115.063</v>
      </c>
      <c r="M106" s="360">
        <v>113.9</v>
      </c>
    </row>
    <row r="107" spans="2:13" x14ac:dyDescent="0.55000000000000004">
      <c r="B107" s="359"/>
      <c r="C107" s="367">
        <v>10</v>
      </c>
      <c r="D107" s="25">
        <v>121.8</v>
      </c>
      <c r="E107" s="25">
        <v>113.80605881580675</v>
      </c>
      <c r="F107" s="25">
        <v>113.08922536644954</v>
      </c>
      <c r="G107" s="25">
        <v>113.92354789980482</v>
      </c>
      <c r="H107" s="25">
        <v>112.3325237849411</v>
      </c>
      <c r="I107" s="195">
        <v>113.4977305736288</v>
      </c>
      <c r="J107" s="195">
        <v>111.42925885847612</v>
      </c>
      <c r="K107" s="25">
        <v>115.30500000000001</v>
      </c>
      <c r="L107" s="25">
        <v>114.785</v>
      </c>
      <c r="M107" s="360">
        <v>118.1</v>
      </c>
    </row>
    <row r="108" spans="2:13" x14ac:dyDescent="0.55000000000000004">
      <c r="B108" s="359"/>
      <c r="C108" s="367">
        <v>11</v>
      </c>
      <c r="D108" s="25">
        <v>117.6</v>
      </c>
      <c r="E108" s="25">
        <v>111.96160791920275</v>
      </c>
      <c r="F108" s="25">
        <v>115.23027177999785</v>
      </c>
      <c r="G108" s="25">
        <v>111.93220113451905</v>
      </c>
      <c r="H108" s="25">
        <v>114.18296984433942</v>
      </c>
      <c r="I108" s="195">
        <v>111.69155762179035</v>
      </c>
      <c r="J108" s="195">
        <v>112.8639290137734</v>
      </c>
      <c r="K108" s="25">
        <v>113.1</v>
      </c>
      <c r="L108" s="25">
        <v>112.309</v>
      </c>
      <c r="M108" s="360">
        <v>117.3</v>
      </c>
    </row>
    <row r="109" spans="2:13" x14ac:dyDescent="0.55000000000000004">
      <c r="B109" s="359"/>
      <c r="C109" s="367">
        <v>12</v>
      </c>
      <c r="D109" s="25">
        <v>112.5</v>
      </c>
      <c r="E109" s="25">
        <v>115.72075083104494</v>
      </c>
      <c r="F109" s="25">
        <v>117.38267844886754</v>
      </c>
      <c r="G109" s="25">
        <v>115.91255201080321</v>
      </c>
      <c r="H109" s="25">
        <v>116.10064610399272</v>
      </c>
      <c r="I109" s="195">
        <v>115.32570455493236</v>
      </c>
      <c r="J109" s="195">
        <v>114.70079108208162</v>
      </c>
      <c r="K109" s="25">
        <v>113.652</v>
      </c>
      <c r="L109" s="25">
        <v>112.139</v>
      </c>
      <c r="M109" s="360">
        <v>113</v>
      </c>
    </row>
    <row r="110" spans="2:13" x14ac:dyDescent="0.55000000000000004">
      <c r="B110" s="359">
        <v>2016</v>
      </c>
      <c r="C110" s="367">
        <v>1</v>
      </c>
      <c r="D110" s="25">
        <v>110.8</v>
      </c>
      <c r="E110" s="25">
        <v>115.25144853442401</v>
      </c>
      <c r="F110" s="25">
        <v>114.44335385449338</v>
      </c>
      <c r="G110" s="25">
        <v>117.88346907207656</v>
      </c>
      <c r="H110" s="25">
        <v>118.75976081417059</v>
      </c>
      <c r="I110" s="195">
        <v>115.00171224428013</v>
      </c>
      <c r="J110" s="195">
        <v>114.00217946539696</v>
      </c>
      <c r="K110" s="25">
        <v>118.97799999999999</v>
      </c>
      <c r="L110" s="25">
        <v>119.928</v>
      </c>
      <c r="M110" s="360">
        <v>117.7</v>
      </c>
    </row>
    <row r="111" spans="2:13" x14ac:dyDescent="0.55000000000000004">
      <c r="B111" s="359"/>
      <c r="C111" s="367">
        <v>2</v>
      </c>
      <c r="D111" s="25">
        <v>113</v>
      </c>
      <c r="E111" s="25">
        <v>108.96847563590404</v>
      </c>
      <c r="F111" s="25">
        <v>110.9791712686842</v>
      </c>
      <c r="G111" s="25">
        <v>110.72015652466492</v>
      </c>
      <c r="H111" s="25">
        <v>113.89080626328108</v>
      </c>
      <c r="I111" s="195">
        <v>109.23310210450383</v>
      </c>
      <c r="J111" s="195">
        <v>110.65687696535542</v>
      </c>
      <c r="K111" s="25">
        <v>107.986</v>
      </c>
      <c r="L111" s="25">
        <v>107.636</v>
      </c>
      <c r="M111" s="360">
        <v>107.4</v>
      </c>
    </row>
    <row r="112" spans="2:13" x14ac:dyDescent="0.55000000000000004">
      <c r="B112" s="359"/>
      <c r="C112" s="367">
        <v>3</v>
      </c>
      <c r="D112" s="25">
        <v>132.6</v>
      </c>
      <c r="E112" s="25">
        <v>123.89295086269109</v>
      </c>
      <c r="F112" s="25">
        <v>128.83416193181819</v>
      </c>
      <c r="G112" s="25">
        <v>121.47997750266207</v>
      </c>
      <c r="H112" s="25">
        <v>124.57291107355519</v>
      </c>
      <c r="I112" s="195">
        <v>125.14052069431099</v>
      </c>
      <c r="J112" s="195">
        <v>129.53478006850946</v>
      </c>
      <c r="K112" s="25">
        <v>116.837</v>
      </c>
      <c r="L112" s="25">
        <v>115.13500000000001</v>
      </c>
      <c r="M112" s="360">
        <v>113.9</v>
      </c>
    </row>
    <row r="113" spans="2:13" x14ac:dyDescent="0.55000000000000004">
      <c r="B113" s="359"/>
      <c r="C113" s="367">
        <v>4</v>
      </c>
      <c r="D113" s="25">
        <v>97.1</v>
      </c>
      <c r="E113" s="25">
        <v>110.62365344105804</v>
      </c>
      <c r="F113" s="25">
        <v>115.9421635110335</v>
      </c>
      <c r="G113" s="25">
        <v>108.92174524497811</v>
      </c>
      <c r="H113" s="25">
        <v>112.56625029576482</v>
      </c>
      <c r="I113" s="195">
        <v>111.73136070035008</v>
      </c>
      <c r="J113" s="195">
        <v>116.14623289253694</v>
      </c>
      <c r="K113" s="25">
        <v>106.74299999999999</v>
      </c>
      <c r="L113" s="25">
        <v>106.255</v>
      </c>
      <c r="M113" s="360">
        <v>110.5</v>
      </c>
    </row>
    <row r="114" spans="2:13" x14ac:dyDescent="0.55000000000000004">
      <c r="B114" s="359"/>
      <c r="C114" s="367">
        <v>5</v>
      </c>
      <c r="D114" s="25">
        <v>99.9</v>
      </c>
      <c r="E114" s="25">
        <v>114.36252109959004</v>
      </c>
      <c r="F114" s="25">
        <v>115.69668207866633</v>
      </c>
      <c r="G114" s="25">
        <v>113.43368732429488</v>
      </c>
      <c r="H114" s="25">
        <v>113.99809221055901</v>
      </c>
      <c r="I114" s="195">
        <v>114.61746175091032</v>
      </c>
      <c r="J114" s="195">
        <v>114.77831467488843</v>
      </c>
      <c r="K114" s="25">
        <v>115.974</v>
      </c>
      <c r="L114" s="25">
        <v>116.616</v>
      </c>
      <c r="M114" s="360">
        <v>113.5</v>
      </c>
    </row>
    <row r="115" spans="2:13" x14ac:dyDescent="0.55000000000000004">
      <c r="B115" s="359"/>
      <c r="C115" s="367">
        <v>6</v>
      </c>
      <c r="D115" s="25">
        <v>123.5</v>
      </c>
      <c r="E115" s="25">
        <v>117.64412358147729</v>
      </c>
      <c r="F115" s="25">
        <v>117.51442393436776</v>
      </c>
      <c r="G115" s="25">
        <v>117.51472323123376</v>
      </c>
      <c r="H115" s="25">
        <v>117.01479502136294</v>
      </c>
      <c r="I115" s="195">
        <v>117.34071140843538</v>
      </c>
      <c r="J115" s="195">
        <v>116.1545354071702</v>
      </c>
      <c r="K115" s="25">
        <v>116.899</v>
      </c>
      <c r="L115" s="25">
        <v>114.998</v>
      </c>
      <c r="M115" s="360">
        <v>115.4</v>
      </c>
    </row>
    <row r="116" spans="2:13" x14ac:dyDescent="0.55000000000000004">
      <c r="B116" s="359"/>
      <c r="C116" s="367">
        <v>7</v>
      </c>
      <c r="D116" s="25">
        <v>124.1</v>
      </c>
      <c r="E116" s="25">
        <v>115.67032340750436</v>
      </c>
      <c r="F116" s="25">
        <v>111.86087599256629</v>
      </c>
      <c r="G116" s="25">
        <v>115.17624666589225</v>
      </c>
      <c r="H116" s="25">
        <v>112.1799403391166</v>
      </c>
      <c r="I116" s="195">
        <v>114.97319114865674</v>
      </c>
      <c r="J116" s="195">
        <v>110.83289155182187</v>
      </c>
      <c r="K116" s="25">
        <v>117.304</v>
      </c>
      <c r="L116" s="25">
        <v>116.779</v>
      </c>
      <c r="M116" s="360">
        <v>119.7</v>
      </c>
    </row>
    <row r="117" spans="2:13" x14ac:dyDescent="0.55000000000000004">
      <c r="B117" s="359"/>
      <c r="C117" s="367">
        <v>8</v>
      </c>
      <c r="D117" s="25">
        <v>100.7</v>
      </c>
      <c r="E117" s="25">
        <v>118.40965915345663</v>
      </c>
      <c r="F117" s="25">
        <v>116.76004585560915</v>
      </c>
      <c r="G117" s="25">
        <v>119.50401499407045</v>
      </c>
      <c r="H117" s="25">
        <v>118.78059517192258</v>
      </c>
      <c r="I117" s="195">
        <v>118.08300580033628</v>
      </c>
      <c r="J117" s="195">
        <v>116.16497065231097</v>
      </c>
      <c r="K117" s="25">
        <v>117.917</v>
      </c>
      <c r="L117" s="25">
        <v>118.574</v>
      </c>
      <c r="M117" s="360">
        <v>118.1</v>
      </c>
    </row>
    <row r="118" spans="2:13" x14ac:dyDescent="0.55000000000000004">
      <c r="B118" s="359"/>
      <c r="C118" s="367">
        <v>9</v>
      </c>
      <c r="D118" s="25">
        <v>129.4</v>
      </c>
      <c r="E118" s="25">
        <v>117.75882321618742</v>
      </c>
      <c r="F118" s="25">
        <v>115.80470846752553</v>
      </c>
      <c r="G118" s="25">
        <v>117.94856042328692</v>
      </c>
      <c r="H118" s="25">
        <v>116.37397995396279</v>
      </c>
      <c r="I118" s="195">
        <v>117.22023320330122</v>
      </c>
      <c r="J118" s="195">
        <v>115.93207711678681</v>
      </c>
      <c r="K118" s="25">
        <v>119.83199999999999</v>
      </c>
      <c r="L118" s="25">
        <v>118.989</v>
      </c>
      <c r="M118" s="360">
        <v>118.8</v>
      </c>
    </row>
    <row r="119" spans="2:13" x14ac:dyDescent="0.55000000000000004">
      <c r="B119" s="359"/>
      <c r="C119" s="367">
        <v>10</v>
      </c>
      <c r="D119" s="25">
        <v>121.2</v>
      </c>
      <c r="E119" s="25">
        <v>113.15985970892881</v>
      </c>
      <c r="F119" s="25">
        <v>112.4382368283777</v>
      </c>
      <c r="G119" s="25">
        <v>113.31781402309518</v>
      </c>
      <c r="H119" s="25">
        <v>111.49613419514539</v>
      </c>
      <c r="I119" s="195">
        <v>112.94674241719183</v>
      </c>
      <c r="J119" s="195">
        <v>113.33257641889625</v>
      </c>
      <c r="K119" s="25">
        <v>118.931</v>
      </c>
      <c r="L119" s="25">
        <v>119.324</v>
      </c>
      <c r="M119" s="360">
        <v>121.2</v>
      </c>
    </row>
    <row r="120" spans="2:13" x14ac:dyDescent="0.55000000000000004">
      <c r="B120" s="359"/>
      <c r="C120" s="367">
        <v>11</v>
      </c>
      <c r="D120" s="25">
        <v>130.80000000000001</v>
      </c>
      <c r="E120" s="25">
        <v>123.89362197392924</v>
      </c>
      <c r="F120" s="25">
        <v>123.48280072194501</v>
      </c>
      <c r="G120" s="25">
        <v>123.77993359006823</v>
      </c>
      <c r="H120" s="25">
        <v>123.05134676883026</v>
      </c>
      <c r="I120" s="195">
        <v>123.75646270387975</v>
      </c>
      <c r="J120" s="195">
        <v>124.77055379986541</v>
      </c>
      <c r="K120" s="25">
        <v>123.614</v>
      </c>
      <c r="L120" s="25">
        <v>121.64400000000001</v>
      </c>
      <c r="M120" s="360">
        <v>124.7</v>
      </c>
    </row>
    <row r="121" spans="2:13" x14ac:dyDescent="0.55000000000000004">
      <c r="B121" s="359"/>
      <c r="C121" s="367">
        <v>12</v>
      </c>
      <c r="D121" s="25">
        <v>119.2</v>
      </c>
      <c r="E121" s="25">
        <v>121.46939992367867</v>
      </c>
      <c r="F121" s="25">
        <v>118.4815932632834</v>
      </c>
      <c r="G121" s="25">
        <v>121.46138897398315</v>
      </c>
      <c r="H121" s="25">
        <v>119.190868416657</v>
      </c>
      <c r="I121" s="195">
        <v>121.23130735435514</v>
      </c>
      <c r="J121" s="195">
        <v>120.02393820667918</v>
      </c>
      <c r="K121" s="25">
        <v>121.029</v>
      </c>
      <c r="L121" s="25">
        <v>120.348</v>
      </c>
      <c r="M121" s="360">
        <v>123.2</v>
      </c>
    </row>
    <row r="122" spans="2:13" x14ac:dyDescent="0.55000000000000004">
      <c r="B122" s="359">
        <v>2017</v>
      </c>
      <c r="C122" s="367">
        <v>1</v>
      </c>
      <c r="D122" s="25">
        <v>113.9</v>
      </c>
      <c r="E122" s="25">
        <v>118.60390839843274</v>
      </c>
      <c r="F122" s="25">
        <v>116.45207939508511</v>
      </c>
      <c r="G122" s="25">
        <v>121.25591000488608</v>
      </c>
      <c r="H122" s="25">
        <v>116.34675865927228</v>
      </c>
      <c r="I122" s="195">
        <v>118.45892048412128</v>
      </c>
      <c r="J122" s="195">
        <v>115.52568611570726</v>
      </c>
      <c r="K122" s="25">
        <v>121.485</v>
      </c>
      <c r="L122" s="25">
        <v>121.73099999999999</v>
      </c>
      <c r="M122" s="360">
        <v>116.5</v>
      </c>
    </row>
    <row r="123" spans="2:13" x14ac:dyDescent="0.55000000000000004">
      <c r="B123" s="359"/>
      <c r="C123" s="367">
        <v>2</v>
      </c>
      <c r="D123" s="25">
        <v>125.5</v>
      </c>
      <c r="E123" s="25">
        <v>121.35353672316383</v>
      </c>
      <c r="F123" s="25">
        <v>118.8372554067971</v>
      </c>
      <c r="G123" s="25">
        <v>123.28763357611746</v>
      </c>
      <c r="H123" s="25">
        <v>118.76451328687101</v>
      </c>
      <c r="I123" s="195">
        <v>121.78827421996839</v>
      </c>
      <c r="J123" s="195">
        <v>118.03670110835674</v>
      </c>
      <c r="K123" s="25">
        <v>121.376</v>
      </c>
      <c r="L123" s="25">
        <v>120.398</v>
      </c>
      <c r="M123" s="360">
        <v>120</v>
      </c>
    </row>
    <row r="124" spans="2:13" x14ac:dyDescent="0.55000000000000004">
      <c r="B124" s="359"/>
      <c r="C124" s="367">
        <v>3</v>
      </c>
      <c r="D124" s="25">
        <v>139.1</v>
      </c>
      <c r="E124" s="25">
        <v>130.16250710755369</v>
      </c>
      <c r="F124" s="25">
        <v>129.8431421319797</v>
      </c>
      <c r="G124" s="25">
        <v>127.57917203110789</v>
      </c>
      <c r="H124" s="25">
        <v>123.62727136746771</v>
      </c>
      <c r="I124" s="195">
        <v>131.64960846424009</v>
      </c>
      <c r="J124" s="195">
        <v>130.64059086552012</v>
      </c>
      <c r="K124" s="25">
        <v>121.602</v>
      </c>
      <c r="L124" s="25">
        <v>119.12</v>
      </c>
      <c r="M124" s="360">
        <v>119.6</v>
      </c>
    </row>
    <row r="125" spans="2:13" x14ac:dyDescent="0.55000000000000004">
      <c r="B125" s="359"/>
      <c r="C125" s="367">
        <v>4</v>
      </c>
      <c r="D125" s="25">
        <v>113.1</v>
      </c>
      <c r="E125" s="25">
        <v>129.42134146341462</v>
      </c>
      <c r="F125" s="25">
        <v>130.98601209220305</v>
      </c>
      <c r="G125" s="25">
        <v>127.41716624963672</v>
      </c>
      <c r="H125" s="25">
        <v>126.69709104234465</v>
      </c>
      <c r="I125" s="195">
        <v>130.92140732972757</v>
      </c>
      <c r="J125" s="195">
        <v>132.0158356649998</v>
      </c>
      <c r="K125" s="25">
        <v>126.279</v>
      </c>
      <c r="L125" s="25">
        <v>127.956</v>
      </c>
      <c r="M125" s="360">
        <v>133.5</v>
      </c>
    </row>
    <row r="126" spans="2:13" x14ac:dyDescent="0.55000000000000004">
      <c r="B126" s="359"/>
      <c r="C126" s="367">
        <v>5</v>
      </c>
      <c r="D126" s="25">
        <v>104.5</v>
      </c>
      <c r="E126" s="25">
        <v>119.63787659870495</v>
      </c>
      <c r="F126" s="25">
        <v>120.64606353591162</v>
      </c>
      <c r="G126" s="25">
        <v>118.80433921707983</v>
      </c>
      <c r="H126" s="25">
        <v>120.41866217973353</v>
      </c>
      <c r="I126" s="195">
        <v>120.05265280525728</v>
      </c>
      <c r="J126" s="195">
        <v>120.92276526728538</v>
      </c>
      <c r="K126" s="25">
        <v>118.232</v>
      </c>
      <c r="L126" s="25">
        <v>119.63500000000001</v>
      </c>
      <c r="M126" s="360">
        <v>115</v>
      </c>
    </row>
    <row r="127" spans="2:13" x14ac:dyDescent="0.55000000000000004">
      <c r="B127" s="359"/>
      <c r="C127" s="367">
        <v>6</v>
      </c>
      <c r="D127" s="25">
        <v>130.30000000000001</v>
      </c>
      <c r="E127" s="25">
        <v>123.85374652893479</v>
      </c>
      <c r="F127" s="25">
        <v>123.86717845326717</v>
      </c>
      <c r="G127" s="25">
        <v>123.80965352046418</v>
      </c>
      <c r="H127" s="25">
        <v>125.3442170507641</v>
      </c>
      <c r="I127" s="195">
        <v>123.61565806217547</v>
      </c>
      <c r="J127" s="195">
        <v>123.77522228101483</v>
      </c>
      <c r="K127" s="25">
        <v>122.586</v>
      </c>
      <c r="L127" s="25">
        <v>119.848</v>
      </c>
      <c r="M127" s="360">
        <v>121.9</v>
      </c>
    </row>
    <row r="128" spans="2:13" x14ac:dyDescent="0.55000000000000004">
      <c r="B128" s="359"/>
      <c r="C128" s="367">
        <v>7</v>
      </c>
      <c r="D128" s="25">
        <v>125</v>
      </c>
      <c r="E128" s="25">
        <v>116.41852770885028</v>
      </c>
      <c r="F128" s="25">
        <v>114.32532577340098</v>
      </c>
      <c r="G128" s="25">
        <v>116.00787911850192</v>
      </c>
      <c r="H128" s="25">
        <v>116.25233534438802</v>
      </c>
      <c r="I128" s="195">
        <v>115.7046279090026</v>
      </c>
      <c r="J128" s="195">
        <v>114.19710715600952</v>
      </c>
      <c r="K128" s="25">
        <v>118.895</v>
      </c>
      <c r="L128" s="25">
        <v>118.441</v>
      </c>
      <c r="M128" s="360">
        <v>120.6</v>
      </c>
    </row>
    <row r="129" spans="2:13" x14ac:dyDescent="0.55000000000000004">
      <c r="B129" s="359"/>
      <c r="C129" s="367">
        <v>8</v>
      </c>
      <c r="D129" s="25">
        <v>105.3</v>
      </c>
      <c r="E129" s="25">
        <v>122.93188180404351</v>
      </c>
      <c r="F129" s="25">
        <v>122.38412969283277</v>
      </c>
      <c r="G129" s="25">
        <v>123.96803253635846</v>
      </c>
      <c r="H129" s="25">
        <v>125.64640335145911</v>
      </c>
      <c r="I129" s="195">
        <v>122.55104336214073</v>
      </c>
      <c r="J129" s="195">
        <v>122.15319382048105</v>
      </c>
      <c r="K129" s="25">
        <v>122.407</v>
      </c>
      <c r="L129" s="25">
        <v>123.40900000000001</v>
      </c>
      <c r="M129" s="360">
        <v>123.3</v>
      </c>
    </row>
    <row r="130" spans="2:13" x14ac:dyDescent="0.55000000000000004">
      <c r="B130" s="359"/>
      <c r="C130" s="367">
        <v>9</v>
      </c>
      <c r="D130" s="25">
        <v>130.5</v>
      </c>
      <c r="E130" s="25">
        <v>119.00754475703322</v>
      </c>
      <c r="F130" s="25">
        <v>119.39126865671643</v>
      </c>
      <c r="G130" s="25">
        <v>119.35322909046408</v>
      </c>
      <c r="H130" s="25">
        <v>120.84526605344772</v>
      </c>
      <c r="I130" s="195">
        <v>118.34738032257451</v>
      </c>
      <c r="J130" s="195">
        <v>119.33675165564783</v>
      </c>
      <c r="K130" s="25">
        <v>124.068</v>
      </c>
      <c r="L130" s="25">
        <v>124.387</v>
      </c>
      <c r="M130" s="360">
        <v>123.6</v>
      </c>
    </row>
    <row r="131" spans="2:13" x14ac:dyDescent="0.55000000000000004">
      <c r="B131" s="359"/>
      <c r="C131" s="367">
        <v>10</v>
      </c>
      <c r="D131" s="25">
        <v>127.7</v>
      </c>
      <c r="E131" s="25">
        <v>118.61559969608162</v>
      </c>
      <c r="F131" s="25">
        <v>121.27015595951252</v>
      </c>
      <c r="G131" s="25">
        <v>118.77669157110624</v>
      </c>
      <c r="H131" s="25">
        <v>121.21248150164917</v>
      </c>
      <c r="I131" s="195">
        <v>118.26326003853249</v>
      </c>
      <c r="J131" s="195">
        <v>121.4426522760367</v>
      </c>
      <c r="K131" s="25">
        <v>123.458</v>
      </c>
      <c r="L131" s="25">
        <v>122.575</v>
      </c>
      <c r="M131" s="360">
        <v>122.7</v>
      </c>
    </row>
    <row r="132" spans="2:13" x14ac:dyDescent="0.55000000000000004">
      <c r="B132" s="359"/>
      <c r="C132" s="367">
        <v>11</v>
      </c>
      <c r="D132" s="25">
        <v>130.1</v>
      </c>
      <c r="E132" s="25">
        <v>123.47437671901341</v>
      </c>
      <c r="F132" s="25">
        <v>126.11538745387452</v>
      </c>
      <c r="G132" s="25">
        <v>123.23004496918759</v>
      </c>
      <c r="H132" s="25">
        <v>126.88490675143234</v>
      </c>
      <c r="I132" s="195">
        <v>123.14277321308286</v>
      </c>
      <c r="J132" s="195">
        <v>126.29942131756783</v>
      </c>
      <c r="K132" s="25">
        <v>121.97499999999999</v>
      </c>
      <c r="L132" s="25">
        <v>119.937</v>
      </c>
      <c r="M132" s="360">
        <v>123.8</v>
      </c>
    </row>
    <row r="133" spans="2:13" x14ac:dyDescent="0.55000000000000004">
      <c r="B133" s="359"/>
      <c r="C133" s="367">
        <v>12</v>
      </c>
      <c r="D133" s="25">
        <v>121.4</v>
      </c>
      <c r="E133" s="25">
        <v>123.83691412768793</v>
      </c>
      <c r="F133" s="25">
        <v>123.68003324099723</v>
      </c>
      <c r="G133" s="25">
        <v>123.67981610918031</v>
      </c>
      <c r="H133" s="25">
        <v>125.533831025673</v>
      </c>
      <c r="I133" s="195">
        <v>123.31567757759537</v>
      </c>
      <c r="J133" s="195">
        <v>123.79165059548352</v>
      </c>
      <c r="K133" s="25">
        <v>125.946</v>
      </c>
      <c r="L133" s="25">
        <v>126.26900000000001</v>
      </c>
      <c r="M133" s="360">
        <v>128.30000000000001</v>
      </c>
    </row>
    <row r="134" spans="2:13" x14ac:dyDescent="0.55000000000000004">
      <c r="B134" s="359">
        <v>2018</v>
      </c>
      <c r="C134" s="367">
        <v>1</v>
      </c>
      <c r="D134" s="25">
        <v>110.7</v>
      </c>
      <c r="E134" s="25">
        <v>115.23956571302494</v>
      </c>
      <c r="F134" s="25">
        <v>113.63131798002222</v>
      </c>
      <c r="G134" s="25">
        <v>117.23008813380602</v>
      </c>
      <c r="H134" s="25">
        <v>112.12724403962812</v>
      </c>
      <c r="I134" s="195">
        <v>115.58528153637913</v>
      </c>
      <c r="J134" s="195">
        <v>112.43022251646575</v>
      </c>
      <c r="K134" s="25">
        <v>115.904</v>
      </c>
      <c r="L134" s="25">
        <v>115.658</v>
      </c>
      <c r="M134" s="360">
        <v>113.8</v>
      </c>
    </row>
    <row r="135" spans="2:13" x14ac:dyDescent="0.55000000000000004">
      <c r="B135" s="359"/>
      <c r="C135" s="367">
        <v>2</v>
      </c>
      <c r="D135" s="25">
        <v>130.6</v>
      </c>
      <c r="E135" s="25">
        <v>125.8742055926279</v>
      </c>
      <c r="F135" s="25">
        <v>123.26410688165458</v>
      </c>
      <c r="G135" s="25">
        <v>127.62367528539144</v>
      </c>
      <c r="H135" s="25">
        <v>122.22722224386213</v>
      </c>
      <c r="I135" s="195">
        <v>126.7349615619828</v>
      </c>
      <c r="J135" s="195">
        <v>121.94844203664668</v>
      </c>
      <c r="K135" s="25">
        <v>126.404</v>
      </c>
      <c r="L135" s="25">
        <v>125.27500000000001</v>
      </c>
      <c r="M135" s="360">
        <v>125.4</v>
      </c>
    </row>
    <row r="136" spans="2:13" x14ac:dyDescent="0.55000000000000004">
      <c r="B136" s="359"/>
      <c r="C136" s="367">
        <v>3</v>
      </c>
      <c r="D136" s="25">
        <v>142.69999999999999</v>
      </c>
      <c r="E136" s="25">
        <v>133.42090241539512</v>
      </c>
      <c r="F136" s="25">
        <v>133.27000319768419</v>
      </c>
      <c r="G136" s="25">
        <v>130.48616526265337</v>
      </c>
      <c r="H136" s="25">
        <v>126.14224507968912</v>
      </c>
      <c r="I136" s="195">
        <v>135.19788826906131</v>
      </c>
      <c r="J136" s="195">
        <v>133.32473259472931</v>
      </c>
      <c r="K136" s="25">
        <v>127.70099999999999</v>
      </c>
      <c r="L136" s="25">
        <v>125.426</v>
      </c>
      <c r="M136" s="360">
        <v>127.2</v>
      </c>
    </row>
    <row r="137" spans="2:13" x14ac:dyDescent="0.55000000000000004">
      <c r="B137" s="359"/>
      <c r="C137" s="367">
        <v>4</v>
      </c>
      <c r="D137" s="25">
        <v>118.1</v>
      </c>
      <c r="E137" s="25">
        <v>134.85449271270303</v>
      </c>
      <c r="F137" s="25">
        <v>135.6167980713517</v>
      </c>
      <c r="G137" s="25">
        <v>132.46614682565476</v>
      </c>
      <c r="H137" s="25">
        <v>130.17451480143683</v>
      </c>
      <c r="I137" s="195">
        <v>136.53347987857401</v>
      </c>
      <c r="J137" s="195">
        <v>135.8634792271946</v>
      </c>
      <c r="K137" s="25">
        <v>127.98</v>
      </c>
      <c r="L137" s="25">
        <v>129.18</v>
      </c>
      <c r="M137" s="360">
        <v>126.7</v>
      </c>
    </row>
    <row r="138" spans="2:13" x14ac:dyDescent="0.55000000000000004">
      <c r="B138" s="359"/>
      <c r="C138" s="367">
        <v>5</v>
      </c>
      <c r="D138" s="25">
        <v>108.1</v>
      </c>
      <c r="E138" s="25">
        <v>123.16754876707184</v>
      </c>
      <c r="F138" s="25">
        <v>124.76873310037857</v>
      </c>
      <c r="G138" s="25">
        <v>122.35771992420759</v>
      </c>
      <c r="H138" s="25">
        <v>123.56147278814822</v>
      </c>
      <c r="I138" s="195">
        <v>123.68401892675548</v>
      </c>
      <c r="J138" s="195">
        <v>124.3807519770908</v>
      </c>
      <c r="K138" s="25">
        <v>122.5</v>
      </c>
      <c r="L138" s="25">
        <v>124.211</v>
      </c>
      <c r="M138" s="360">
        <v>126.8</v>
      </c>
    </row>
    <row r="139" spans="2:13" x14ac:dyDescent="0.55000000000000004">
      <c r="B139" s="359"/>
      <c r="C139" s="367">
        <v>6</v>
      </c>
      <c r="D139" s="25">
        <v>123.9</v>
      </c>
      <c r="E139" s="25">
        <v>118.06603440150801</v>
      </c>
      <c r="F139" s="25">
        <v>118.62313405797103</v>
      </c>
      <c r="G139" s="25">
        <v>118.18888703382709</v>
      </c>
      <c r="H139" s="25">
        <v>119.31712720676377</v>
      </c>
      <c r="I139" s="195">
        <v>117.77210364066674</v>
      </c>
      <c r="J139" s="195">
        <v>117.91335182684746</v>
      </c>
      <c r="K139" s="25">
        <v>119.09399999999999</v>
      </c>
      <c r="L139" s="25">
        <v>117.747</v>
      </c>
      <c r="M139" s="360">
        <v>121.7</v>
      </c>
    </row>
    <row r="140" spans="2:13" x14ac:dyDescent="0.55000000000000004">
      <c r="B140" s="359"/>
      <c r="C140" s="367">
        <v>7</v>
      </c>
      <c r="D140" s="25">
        <v>119.6</v>
      </c>
      <c r="E140" s="25">
        <v>111.47689758110543</v>
      </c>
      <c r="F140" s="25">
        <v>110.80141907910112</v>
      </c>
      <c r="G140" s="25">
        <v>111.29218084742081</v>
      </c>
      <c r="H140" s="25">
        <v>112.19152443838645</v>
      </c>
      <c r="I140" s="195">
        <v>110.73101689727731</v>
      </c>
      <c r="J140" s="195">
        <v>110.11363883958319</v>
      </c>
      <c r="K140" s="25">
        <v>111.129</v>
      </c>
      <c r="L140" s="25">
        <v>110.01300000000001</v>
      </c>
      <c r="M140" s="360">
        <v>112.5</v>
      </c>
    </row>
    <row r="141" spans="2:13" x14ac:dyDescent="0.55000000000000004">
      <c r="B141" s="359"/>
      <c r="C141" s="367">
        <v>8</v>
      </c>
      <c r="D141" s="25">
        <v>104.7</v>
      </c>
      <c r="E141" s="25">
        <v>121.97406378600822</v>
      </c>
      <c r="F141" s="25">
        <v>121.80209748427673</v>
      </c>
      <c r="G141" s="25">
        <v>123.06131835506613</v>
      </c>
      <c r="H141" s="25">
        <v>123.92044366065365</v>
      </c>
      <c r="I141" s="195">
        <v>121.47161315451638</v>
      </c>
      <c r="J141" s="195">
        <v>121.14539891356218</v>
      </c>
      <c r="K141" s="25">
        <v>119.895</v>
      </c>
      <c r="L141" s="25">
        <v>121.06100000000001</v>
      </c>
      <c r="M141" s="360">
        <v>121.4</v>
      </c>
    </row>
    <row r="142" spans="2:13" x14ac:dyDescent="0.55000000000000004">
      <c r="B142" s="359"/>
      <c r="C142" s="367">
        <v>9</v>
      </c>
      <c r="D142" s="25">
        <v>120.3</v>
      </c>
      <c r="E142" s="25">
        <v>110.1349443761723</v>
      </c>
      <c r="F142" s="25">
        <v>112.30489300494601</v>
      </c>
      <c r="G142" s="25">
        <v>110.6292324562427</v>
      </c>
      <c r="H142" s="25">
        <v>113.2157031434629</v>
      </c>
      <c r="I142" s="195">
        <v>109.36584393808585</v>
      </c>
      <c r="J142" s="195">
        <v>112.22351848081598</v>
      </c>
      <c r="K142" s="25">
        <v>118.43899999999999</v>
      </c>
      <c r="L142" s="25">
        <v>119.48699999999999</v>
      </c>
      <c r="M142" s="360">
        <v>117.9</v>
      </c>
    </row>
    <row r="143" spans="2:13" x14ac:dyDescent="0.55000000000000004">
      <c r="B143" s="359"/>
      <c r="C143" s="367">
        <v>10</v>
      </c>
      <c r="D143" s="25">
        <v>133.9</v>
      </c>
      <c r="E143" s="25">
        <v>124.02164038302139</v>
      </c>
      <c r="F143" s="25">
        <v>124.7869113596668</v>
      </c>
      <c r="G143" s="25">
        <v>124.36428067400533</v>
      </c>
      <c r="H143" s="25">
        <v>127.1245300887124</v>
      </c>
      <c r="I143" s="195">
        <v>123.45151927220395</v>
      </c>
      <c r="J143" s="195">
        <v>125.76716341984336</v>
      </c>
      <c r="K143" s="25">
        <v>126.696</v>
      </c>
      <c r="L143" s="25">
        <v>125.2</v>
      </c>
      <c r="M143" s="360">
        <v>123</v>
      </c>
    </row>
    <row r="144" spans="2:13" x14ac:dyDescent="0.55000000000000004">
      <c r="B144" s="359"/>
      <c r="C144" s="367">
        <v>11</v>
      </c>
      <c r="D144" s="25">
        <v>134.4</v>
      </c>
      <c r="E144" s="25">
        <v>127.80490426603963</v>
      </c>
      <c r="F144" s="25">
        <v>128.75591464677856</v>
      </c>
      <c r="G144" s="25">
        <v>127.75950043508284</v>
      </c>
      <c r="H144" s="25">
        <v>132.62991682626603</v>
      </c>
      <c r="I144" s="195">
        <v>127.15161066076138</v>
      </c>
      <c r="J144" s="195">
        <v>130.72012580024187</v>
      </c>
      <c r="K144" s="25">
        <v>124.794</v>
      </c>
      <c r="L144" s="25">
        <v>122.18300000000001</v>
      </c>
      <c r="M144" s="360">
        <v>124</v>
      </c>
    </row>
    <row r="145" spans="2:13" x14ac:dyDescent="0.55000000000000004">
      <c r="B145" s="359"/>
      <c r="C145" s="367">
        <v>12</v>
      </c>
      <c r="D145" s="25">
        <v>119.6</v>
      </c>
      <c r="E145" s="25">
        <v>122.70862327244609</v>
      </c>
      <c r="F145" s="25">
        <v>121.20650522317189</v>
      </c>
      <c r="G145" s="25">
        <v>122.80249286568888</v>
      </c>
      <c r="H145" s="25">
        <v>125.59133141017224</v>
      </c>
      <c r="I145" s="195">
        <v>121.84044429036905</v>
      </c>
      <c r="J145" s="195">
        <v>123.32337852565203</v>
      </c>
      <c r="K145" s="25">
        <v>124.854</v>
      </c>
      <c r="L145" s="25">
        <v>125.41</v>
      </c>
      <c r="M145" s="360">
        <v>125.4</v>
      </c>
    </row>
    <row r="146" spans="2:13" x14ac:dyDescent="0.55000000000000004">
      <c r="B146" s="359">
        <v>2019</v>
      </c>
      <c r="C146" s="367">
        <v>1</v>
      </c>
      <c r="D146" s="25">
        <v>117.8</v>
      </c>
      <c r="E146" s="25">
        <v>122.00329302072515</v>
      </c>
      <c r="F146" s="25">
        <v>121.84057947261076</v>
      </c>
      <c r="G146" s="25">
        <v>124.39523965567642</v>
      </c>
      <c r="H146" s="25">
        <v>118.81604871099401</v>
      </c>
      <c r="I146" s="195">
        <v>123.21055378554597</v>
      </c>
      <c r="J146" s="195">
        <v>122.14743667270076</v>
      </c>
      <c r="K146" s="25">
        <v>123.49299999999999</v>
      </c>
      <c r="L146" s="25">
        <v>123.006</v>
      </c>
      <c r="M146" s="360">
        <v>122</v>
      </c>
    </row>
    <row r="147" spans="2:13" x14ac:dyDescent="0.55000000000000004">
      <c r="B147" s="359"/>
      <c r="C147" s="367">
        <v>2</v>
      </c>
      <c r="D147" s="25">
        <v>131.9</v>
      </c>
      <c r="E147" s="25">
        <v>126.54165693012604</v>
      </c>
      <c r="F147" s="25">
        <v>125.41983006864224</v>
      </c>
      <c r="G147" s="25">
        <v>128.55372590373582</v>
      </c>
      <c r="H147" s="25">
        <v>122.97830130608331</v>
      </c>
      <c r="I147" s="195">
        <v>128.26454208723152</v>
      </c>
      <c r="J147" s="195">
        <v>126.01971675086364</v>
      </c>
      <c r="K147" s="25">
        <v>127.84699999999999</v>
      </c>
      <c r="L147" s="25">
        <v>126.646</v>
      </c>
      <c r="M147" s="360">
        <v>127.1</v>
      </c>
    </row>
    <row r="148" spans="2:13" x14ac:dyDescent="0.55000000000000004">
      <c r="B148" s="359"/>
      <c r="C148" s="367">
        <v>3</v>
      </c>
      <c r="D148" s="25">
        <v>136.6</v>
      </c>
      <c r="E148" s="25">
        <v>127.55288090619219</v>
      </c>
      <c r="F148" s="25">
        <v>121.10557428740908</v>
      </c>
      <c r="G148" s="25">
        <v>124.97179296504785</v>
      </c>
      <c r="H148" s="25">
        <v>119.8824949528009</v>
      </c>
      <c r="I148" s="195">
        <v>129.98481745273301</v>
      </c>
      <c r="J148" s="195">
        <v>121.67004693671456</v>
      </c>
      <c r="K148" s="25">
        <v>124.517</v>
      </c>
      <c r="L148" s="25">
        <v>123.71899999999999</v>
      </c>
      <c r="M148" s="360">
        <v>126.7</v>
      </c>
    </row>
    <row r="149" spans="2:13" x14ac:dyDescent="0.55000000000000004">
      <c r="B149" s="359"/>
      <c r="C149" s="367">
        <v>4</v>
      </c>
      <c r="D149" s="25">
        <v>123.6</v>
      </c>
      <c r="E149" s="25">
        <v>139.6795741580311</v>
      </c>
      <c r="F149" s="25">
        <v>131.91873942947345</v>
      </c>
      <c r="G149" s="25">
        <v>137.32695656976733</v>
      </c>
      <c r="H149" s="25">
        <v>130.59540288334733</v>
      </c>
      <c r="I149" s="195">
        <v>142.11715074531836</v>
      </c>
      <c r="J149" s="195">
        <v>132.51940458491492</v>
      </c>
      <c r="K149" s="25">
        <v>130.69200000000001</v>
      </c>
      <c r="L149" s="25">
        <v>131.303</v>
      </c>
      <c r="M149" s="360">
        <v>127.7</v>
      </c>
    </row>
    <row r="150" spans="2:13" x14ac:dyDescent="0.55000000000000004">
      <c r="B150" s="359"/>
      <c r="C150" s="367">
        <v>5</v>
      </c>
      <c r="D150" s="25">
        <v>118.7</v>
      </c>
      <c r="E150" s="25">
        <v>134.16383873144403</v>
      </c>
      <c r="F150" s="25">
        <v>132.01789546860928</v>
      </c>
      <c r="G150" s="25">
        <v>133.40989043977646</v>
      </c>
      <c r="H150" s="25">
        <v>131.61017438478822</v>
      </c>
      <c r="I150" s="195">
        <v>135.17059823316615</v>
      </c>
      <c r="J150" s="195">
        <v>132.51734517980827</v>
      </c>
      <c r="K150" s="25">
        <v>131.852</v>
      </c>
      <c r="L150" s="25">
        <v>135.63999999999999</v>
      </c>
      <c r="M150" s="360">
        <v>142.80000000000001</v>
      </c>
    </row>
    <row r="151" spans="2:13" x14ac:dyDescent="0.55000000000000004">
      <c r="B151" s="359"/>
      <c r="C151" s="367">
        <v>6</v>
      </c>
      <c r="D151" s="25">
        <v>123</v>
      </c>
      <c r="E151" s="25">
        <v>117.33388573771614</v>
      </c>
      <c r="F151" s="25">
        <v>118.37207706384712</v>
      </c>
      <c r="G151" s="25">
        <v>117.09373372366352</v>
      </c>
      <c r="H151" s="25">
        <v>117.89434501157177</v>
      </c>
      <c r="I151" s="195">
        <v>117.29339880476668</v>
      </c>
      <c r="J151" s="195">
        <v>118.69004363900326</v>
      </c>
      <c r="K151" s="25">
        <v>122.65900000000001</v>
      </c>
      <c r="L151" s="25">
        <v>121.45699999999999</v>
      </c>
      <c r="M151" s="360">
        <v>125.5</v>
      </c>
    </row>
    <row r="152" spans="2:13" x14ac:dyDescent="0.55000000000000004">
      <c r="B152" s="359"/>
      <c r="C152" s="367">
        <v>7</v>
      </c>
      <c r="D152" s="25">
        <v>137.9</v>
      </c>
      <c r="E152" s="25">
        <v>125.96090880338527</v>
      </c>
      <c r="F152" s="25">
        <v>127.50047942306442</v>
      </c>
      <c r="G152" s="25">
        <v>126.08075862280126</v>
      </c>
      <c r="H152" s="25">
        <v>127.62181120974674</v>
      </c>
      <c r="I152" s="195">
        <v>125.64396107017414</v>
      </c>
      <c r="J152" s="195">
        <v>127.68552871653537</v>
      </c>
      <c r="K152" s="25">
        <v>125.762</v>
      </c>
      <c r="L152" s="25">
        <v>122.818</v>
      </c>
      <c r="M152" s="360">
        <v>125.4</v>
      </c>
    </row>
    <row r="153" spans="2:13" x14ac:dyDescent="0.55000000000000004">
      <c r="B153" s="359"/>
      <c r="C153" s="367">
        <v>8</v>
      </c>
      <c r="D153" s="25">
        <v>103.1</v>
      </c>
      <c r="E153" s="25">
        <v>120.7555217598031</v>
      </c>
      <c r="F153" s="25">
        <v>122.62043074925661</v>
      </c>
      <c r="G153" s="25">
        <v>121.53514745307228</v>
      </c>
      <c r="H153" s="25">
        <v>123.69809737345656</v>
      </c>
      <c r="I153" s="195">
        <v>120.13212680022455</v>
      </c>
      <c r="J153" s="195">
        <v>122.83448953195919</v>
      </c>
      <c r="K153" s="25">
        <v>121.01300000000001</v>
      </c>
      <c r="L153" s="25">
        <v>122.721</v>
      </c>
      <c r="M153" s="360">
        <v>122.5</v>
      </c>
    </row>
    <row r="154" spans="2:13" x14ac:dyDescent="0.55000000000000004">
      <c r="B154" s="359"/>
      <c r="C154" s="367">
        <v>9</v>
      </c>
      <c r="D154" s="25">
        <v>126.5</v>
      </c>
      <c r="E154" s="25">
        <v>115.93480128247218</v>
      </c>
      <c r="F154" s="25">
        <v>121.0144980629948</v>
      </c>
      <c r="G154" s="25">
        <v>116.27909102300475</v>
      </c>
      <c r="H154" s="25">
        <v>121.04128517233876</v>
      </c>
      <c r="I154" s="195">
        <v>115.00683046380342</v>
      </c>
      <c r="J154" s="195">
        <v>120.95317810882895</v>
      </c>
      <c r="K154" s="25">
        <v>121.879</v>
      </c>
      <c r="L154" s="25">
        <v>122.129</v>
      </c>
      <c r="M154" s="360">
        <v>118.7</v>
      </c>
    </row>
    <row r="155" spans="2:13" x14ac:dyDescent="0.55000000000000004">
      <c r="B155" s="359"/>
      <c r="C155" s="367">
        <v>10</v>
      </c>
      <c r="D155" s="25">
        <v>118.5</v>
      </c>
      <c r="E155" s="25">
        <v>111.48693300532454</v>
      </c>
      <c r="F155" s="25">
        <v>114.44864044485257</v>
      </c>
      <c r="G155" s="25">
        <v>111.73719313796209</v>
      </c>
      <c r="H155" s="25">
        <v>116.08565376411086</v>
      </c>
      <c r="I155" s="195">
        <v>110.34926672935177</v>
      </c>
      <c r="J155" s="195">
        <v>114.09443278587005</v>
      </c>
      <c r="K155" s="25">
        <v>111.81699999999999</v>
      </c>
      <c r="L155" s="25">
        <v>110.65300000000001</v>
      </c>
      <c r="M155" s="360">
        <v>108.4</v>
      </c>
    </row>
    <row r="156" spans="2:13" x14ac:dyDescent="0.55000000000000004">
      <c r="B156" s="359"/>
      <c r="C156" s="367">
        <v>11</v>
      </c>
      <c r="D156" s="25">
        <v>122.4</v>
      </c>
      <c r="E156" s="25">
        <v>117.94638961756179</v>
      </c>
      <c r="F156" s="25">
        <v>119.60650356147417</v>
      </c>
      <c r="G156" s="25">
        <v>117.67827239667537</v>
      </c>
      <c r="H156" s="25">
        <v>122.05762261314801</v>
      </c>
      <c r="I156" s="195">
        <v>116.07470771865633</v>
      </c>
      <c r="J156" s="195">
        <v>118.66605356204074</v>
      </c>
      <c r="K156" s="25">
        <v>115.05</v>
      </c>
      <c r="L156" s="25">
        <v>114.652</v>
      </c>
      <c r="M156" s="360">
        <v>115.4</v>
      </c>
    </row>
    <row r="157" spans="2:13" x14ac:dyDescent="0.55000000000000004">
      <c r="B157" s="359"/>
      <c r="C157" s="367">
        <v>12</v>
      </c>
      <c r="D157" s="25">
        <v>109.7</v>
      </c>
      <c r="E157" s="25">
        <v>113.92702613892818</v>
      </c>
      <c r="F157" s="25">
        <v>115.238159841675</v>
      </c>
      <c r="G157" s="25">
        <v>113.90131408410467</v>
      </c>
      <c r="H157" s="25">
        <v>118.95600013018746</v>
      </c>
      <c r="I157" s="195">
        <v>111.47102639173339</v>
      </c>
      <c r="J157" s="195">
        <v>113.53675066783254</v>
      </c>
      <c r="K157" s="25">
        <v>112.791</v>
      </c>
      <c r="L157" s="25">
        <v>111.93</v>
      </c>
      <c r="M157" s="360">
        <v>110.4</v>
      </c>
    </row>
    <row r="158" spans="2:13" x14ac:dyDescent="0.55000000000000004">
      <c r="B158" s="359">
        <v>2020</v>
      </c>
      <c r="C158" s="367">
        <v>1</v>
      </c>
      <c r="D158" s="25">
        <v>115.6</v>
      </c>
      <c r="E158" s="25">
        <v>118.86053529456369</v>
      </c>
      <c r="F158" s="25">
        <v>117.88886815920398</v>
      </c>
      <c r="G158" s="25">
        <v>123.82216767269225</v>
      </c>
      <c r="H158" s="25">
        <v>116.30760584082731</v>
      </c>
      <c r="I158" s="195">
        <v>118.6891631456853</v>
      </c>
      <c r="J158" s="195">
        <v>117.50164519597813</v>
      </c>
      <c r="K158" s="25">
        <v>119.82</v>
      </c>
      <c r="L158" s="25">
        <v>119.46899999999999</v>
      </c>
      <c r="M158" s="360">
        <v>120.6</v>
      </c>
    </row>
    <row r="159" spans="2:13" x14ac:dyDescent="0.55000000000000004">
      <c r="B159" s="359"/>
      <c r="C159" s="367">
        <v>2</v>
      </c>
      <c r="D159" s="25">
        <v>116.4</v>
      </c>
      <c r="E159" s="25">
        <v>111.96626471839977</v>
      </c>
      <c r="F159" s="25">
        <v>110.78943972139712</v>
      </c>
      <c r="G159" s="25">
        <v>116.26374490750253</v>
      </c>
      <c r="H159" s="25">
        <v>110.40562802519345</v>
      </c>
      <c r="I159" s="195">
        <v>111.9045809520405</v>
      </c>
      <c r="J159" s="195">
        <v>110.33764885402424</v>
      </c>
      <c r="K159" s="25">
        <v>114.654</v>
      </c>
      <c r="L159" s="25">
        <v>114.527</v>
      </c>
      <c r="M159" s="360">
        <v>111.2</v>
      </c>
    </row>
    <row r="160" spans="2:13" x14ac:dyDescent="0.55000000000000004">
      <c r="B160" s="359"/>
      <c r="C160" s="367">
        <v>3</v>
      </c>
      <c r="D160" s="25">
        <v>123.6</v>
      </c>
      <c r="E160" s="25">
        <v>115.0246774636289</v>
      </c>
      <c r="F160" s="25">
        <v>109.30174153026265</v>
      </c>
      <c r="G160" s="25">
        <v>115.20012973958455</v>
      </c>
      <c r="H160" s="25">
        <v>109.90992364923051</v>
      </c>
      <c r="I160" s="195">
        <v>115.55127217946544</v>
      </c>
      <c r="J160" s="195">
        <v>108.8432917742882</v>
      </c>
      <c r="K160" s="25">
        <v>109.777</v>
      </c>
      <c r="L160" s="25">
        <v>109.6</v>
      </c>
      <c r="M160" s="360">
        <v>111.7</v>
      </c>
    </row>
    <row r="161" spans="2:13" x14ac:dyDescent="0.55000000000000004">
      <c r="B161" s="359"/>
      <c r="C161" s="367">
        <v>4</v>
      </c>
      <c r="D161" s="25">
        <v>61</v>
      </c>
      <c r="E161" s="25">
        <v>71.281430417923332</v>
      </c>
      <c r="F161" s="25">
        <v>68.015048796096309</v>
      </c>
      <c r="G161" s="25">
        <v>70.150132792112373</v>
      </c>
      <c r="H161" s="25">
        <v>66.402583903262794</v>
      </c>
      <c r="I161" s="195">
        <v>71.888326934512278</v>
      </c>
      <c r="J161" s="195">
        <v>68.430799513115076</v>
      </c>
      <c r="K161" s="25">
        <v>67.471999999999994</v>
      </c>
      <c r="L161" s="25">
        <v>64.266999999999996</v>
      </c>
      <c r="M161" s="360">
        <v>63.2</v>
      </c>
    </row>
    <row r="162" spans="2:13" x14ac:dyDescent="0.55000000000000004">
      <c r="B162" s="359"/>
      <c r="C162" s="367">
        <v>5</v>
      </c>
      <c r="D162" s="25">
        <v>40.6</v>
      </c>
      <c r="E162" s="25">
        <v>48.308905852417325</v>
      </c>
      <c r="F162" s="25">
        <v>48.263031427231248</v>
      </c>
      <c r="G162" s="25">
        <v>47.644105353097977</v>
      </c>
      <c r="H162" s="25">
        <v>46.747170194608309</v>
      </c>
      <c r="I162" s="195">
        <v>48.433237188852111</v>
      </c>
      <c r="J162" s="195">
        <v>48.789949257050964</v>
      </c>
      <c r="K162" s="25">
        <v>60.201999999999998</v>
      </c>
      <c r="L162" s="25">
        <v>49.747999999999998</v>
      </c>
      <c r="M162" s="360">
        <v>53.9</v>
      </c>
    </row>
    <row r="163" spans="2:13" x14ac:dyDescent="0.55000000000000004">
      <c r="B163" s="359"/>
      <c r="C163" s="367">
        <v>6</v>
      </c>
      <c r="D163" s="25">
        <v>69</v>
      </c>
      <c r="E163" s="25">
        <v>67.770623596726296</v>
      </c>
      <c r="F163" s="25">
        <v>69.122116213885292</v>
      </c>
      <c r="G163" s="25">
        <v>66.269215064624561</v>
      </c>
      <c r="H163" s="25">
        <v>67.356435897228621</v>
      </c>
      <c r="I163" s="195">
        <v>67.507985927883965</v>
      </c>
      <c r="J163" s="195">
        <v>69.624616756524887</v>
      </c>
      <c r="K163" s="25">
        <v>63.241</v>
      </c>
      <c r="L163" s="25">
        <v>64.304000000000002</v>
      </c>
      <c r="M163" s="360">
        <v>65.900000000000006</v>
      </c>
    </row>
    <row r="164" spans="2:13" x14ac:dyDescent="0.55000000000000004">
      <c r="B164" s="359"/>
      <c r="C164" s="367">
        <v>7</v>
      </c>
      <c r="D164" s="25">
        <v>102.9</v>
      </c>
      <c r="E164" s="25">
        <v>94.804463618452345</v>
      </c>
      <c r="F164" s="25">
        <v>96.041550321414235</v>
      </c>
      <c r="G164" s="25">
        <v>94.128098361915349</v>
      </c>
      <c r="H164" s="25">
        <v>95.628368807638225</v>
      </c>
      <c r="I164" s="195">
        <v>94.206979517405344</v>
      </c>
      <c r="J164" s="195">
        <v>96.205548181454731</v>
      </c>
      <c r="K164" s="25">
        <v>88.908000000000001</v>
      </c>
      <c r="L164" s="25">
        <v>89.778000000000006</v>
      </c>
      <c r="M164" s="360">
        <v>93.3</v>
      </c>
    </row>
    <row r="165" spans="2:13" x14ac:dyDescent="0.55000000000000004">
      <c r="B165" s="359"/>
      <c r="C165" s="367">
        <v>8</v>
      </c>
      <c r="D165" s="25">
        <v>83.5</v>
      </c>
      <c r="E165" s="25">
        <v>97.322174473571138</v>
      </c>
      <c r="F165" s="25">
        <v>100.05374489576617</v>
      </c>
      <c r="G165" s="25">
        <v>97.17006320323091</v>
      </c>
      <c r="H165" s="25">
        <v>100.19255115828163</v>
      </c>
      <c r="I165" s="195">
        <v>96.923494634964683</v>
      </c>
      <c r="J165" s="195">
        <v>100.17110768252758</v>
      </c>
      <c r="K165" s="25">
        <v>105.254</v>
      </c>
      <c r="L165" s="25">
        <v>103.74</v>
      </c>
      <c r="M165" s="360">
        <v>101.8</v>
      </c>
    </row>
    <row r="166" spans="2:13" x14ac:dyDescent="0.55000000000000004">
      <c r="B166" s="359"/>
      <c r="C166" s="367">
        <v>9</v>
      </c>
      <c r="D166" s="25">
        <v>125.1</v>
      </c>
      <c r="E166" s="25">
        <v>113.40114304812836</v>
      </c>
      <c r="F166" s="25">
        <v>115.60076819809069</v>
      </c>
      <c r="G166" s="25">
        <v>112.58274496780614</v>
      </c>
      <c r="H166" s="25">
        <v>116.19161570336306</v>
      </c>
      <c r="I166" s="195">
        <v>112.9374266613552</v>
      </c>
      <c r="J166" s="195">
        <v>115.16115947992695</v>
      </c>
      <c r="K166" s="25">
        <v>118.66</v>
      </c>
      <c r="L166" s="25">
        <v>118.21</v>
      </c>
      <c r="M166" s="360">
        <v>112.4</v>
      </c>
    </row>
    <row r="167" spans="2:13" x14ac:dyDescent="0.55000000000000004">
      <c r="B167" s="359"/>
      <c r="C167" s="367">
        <v>10</v>
      </c>
      <c r="D167" s="25">
        <v>128.30000000000001</v>
      </c>
      <c r="E167" s="25">
        <v>118.60905992228513</v>
      </c>
      <c r="F167" s="25">
        <v>119.70050786479254</v>
      </c>
      <c r="G167" s="25">
        <v>117.57569400241681</v>
      </c>
      <c r="H167" s="25">
        <v>122.11687217081051</v>
      </c>
      <c r="I167" s="195">
        <v>118.69664922917526</v>
      </c>
      <c r="J167" s="195">
        <v>119.37811228830641</v>
      </c>
      <c r="K167" s="25">
        <v>122.729</v>
      </c>
      <c r="L167" s="25">
        <v>121.77200000000001</v>
      </c>
      <c r="M167" s="360">
        <v>120.8</v>
      </c>
    </row>
    <row r="168" spans="2:13" x14ac:dyDescent="0.55000000000000004">
      <c r="B168" s="359"/>
      <c r="C168" s="367">
        <v>11</v>
      </c>
      <c r="D168" s="25">
        <v>120.3</v>
      </c>
      <c r="E168" s="25">
        <v>112.57941480919192</v>
      </c>
      <c r="F168" s="25">
        <v>113.89482679572085</v>
      </c>
      <c r="G168" s="25">
        <v>112.00586005504715</v>
      </c>
      <c r="H168" s="25">
        <v>116.92739398702057</v>
      </c>
      <c r="I168" s="195">
        <v>112.89751274878259</v>
      </c>
      <c r="J168" s="195">
        <v>113.73099224201925</v>
      </c>
      <c r="K168" s="25">
        <v>113.84699999999999</v>
      </c>
      <c r="L168" s="25">
        <v>113.384</v>
      </c>
      <c r="M168" s="360">
        <v>111.9</v>
      </c>
    </row>
    <row r="169" spans="2:13" x14ac:dyDescent="0.55000000000000004">
      <c r="B169" s="359"/>
      <c r="C169" s="367">
        <v>12</v>
      </c>
      <c r="D169" s="25">
        <v>113.7</v>
      </c>
      <c r="E169" s="25">
        <v>113.45737306843269</v>
      </c>
      <c r="F169" s="25">
        <v>115.3814322376324</v>
      </c>
      <c r="G169" s="25">
        <v>113.65020203288833</v>
      </c>
      <c r="H169" s="25">
        <v>119.67049961920641</v>
      </c>
      <c r="I169" s="195">
        <v>113.77445526035632</v>
      </c>
      <c r="J169" s="195">
        <v>114.94996053493568</v>
      </c>
      <c r="K169" s="25">
        <v>113.596</v>
      </c>
      <c r="L169" s="25">
        <v>112.25</v>
      </c>
      <c r="M169" s="360">
        <v>109.9</v>
      </c>
    </row>
    <row r="170" spans="2:13" x14ac:dyDescent="0.55000000000000004">
      <c r="B170" s="359">
        <v>2021</v>
      </c>
      <c r="C170" s="367">
        <v>1</v>
      </c>
      <c r="D170" s="25">
        <v>101.3</v>
      </c>
      <c r="E170" s="25">
        <v>102.5034412880196</v>
      </c>
      <c r="F170" s="25">
        <v>102.0015261333038</v>
      </c>
      <c r="G170" s="25">
        <v>103.67670183144749</v>
      </c>
      <c r="H170" s="25">
        <v>100.27391551826234</v>
      </c>
      <c r="I170" s="195">
        <v>102.99458648583928</v>
      </c>
      <c r="J170" s="195">
        <v>103.36146461027924</v>
      </c>
      <c r="K170" s="25">
        <v>111.714</v>
      </c>
      <c r="L170" s="25">
        <v>111.61799999999999</v>
      </c>
      <c r="M170" s="360">
        <v>113.7</v>
      </c>
    </row>
    <row r="171" spans="2:13" x14ac:dyDescent="0.55000000000000004">
      <c r="B171" s="359"/>
      <c r="C171" s="367">
        <v>2</v>
      </c>
      <c r="D171" s="25">
        <v>103.1</v>
      </c>
      <c r="E171" s="25">
        <v>96.548928079834781</v>
      </c>
      <c r="F171" s="25">
        <v>97.461774534247496</v>
      </c>
      <c r="G171" s="25">
        <v>98.286502390885559</v>
      </c>
      <c r="H171" s="25">
        <v>97.057697593206328</v>
      </c>
      <c r="I171" s="195">
        <v>97.068936418164554</v>
      </c>
      <c r="J171" s="195">
        <v>98.717309862788909</v>
      </c>
      <c r="K171" s="25">
        <v>99.47</v>
      </c>
      <c r="L171" s="25">
        <v>99.173000000000002</v>
      </c>
      <c r="M171" s="360">
        <v>99.8</v>
      </c>
    </row>
    <row r="172" spans="2:13" x14ac:dyDescent="0.55000000000000004">
      <c r="B172" s="359"/>
      <c r="C172" s="367">
        <v>3</v>
      </c>
      <c r="D172" s="25">
        <v>128.19999999999999</v>
      </c>
      <c r="E172" s="25">
        <v>115.05740716311585</v>
      </c>
      <c r="F172" s="25">
        <v>109.99119209252619</v>
      </c>
      <c r="G172" s="25">
        <v>113.8676234236309</v>
      </c>
      <c r="H172" s="25">
        <v>110.7711585246101</v>
      </c>
      <c r="I172" s="195">
        <v>116.12202951284914</v>
      </c>
      <c r="J172" s="195">
        <v>110.75993279123936</v>
      </c>
      <c r="K172" s="25">
        <v>111.557</v>
      </c>
      <c r="L172" s="25">
        <v>110.729</v>
      </c>
      <c r="M172" s="360">
        <v>113.1</v>
      </c>
    </row>
    <row r="173" spans="2:13" x14ac:dyDescent="0.55000000000000004">
      <c r="B173" s="359"/>
      <c r="C173" s="367">
        <v>4</v>
      </c>
      <c r="D173" s="25">
        <v>106.2</v>
      </c>
      <c r="E173" s="25">
        <v>120.13941220485529</v>
      </c>
      <c r="F173" s="25">
        <v>116.2627225697786</v>
      </c>
      <c r="G173" s="25">
        <v>117.64550010228953</v>
      </c>
      <c r="H173" s="25">
        <v>114.10273776802688</v>
      </c>
      <c r="I173" s="195">
        <v>121.49114877722566</v>
      </c>
      <c r="J173" s="195">
        <v>117.24878696731511</v>
      </c>
      <c r="K173" s="25">
        <v>110.782</v>
      </c>
      <c r="L173" s="25">
        <v>110.08199999999999</v>
      </c>
      <c r="M173" s="360">
        <v>111</v>
      </c>
    </row>
    <row r="174" spans="2:13" x14ac:dyDescent="0.55000000000000004">
      <c r="B174" s="359"/>
      <c r="C174" s="367">
        <v>5</v>
      </c>
      <c r="D174" s="25">
        <v>74.900000000000006</v>
      </c>
      <c r="E174" s="25">
        <v>89.50079696144725</v>
      </c>
      <c r="F174" s="25">
        <v>90.789768438346414</v>
      </c>
      <c r="G174" s="25">
        <v>89.032077529599135</v>
      </c>
      <c r="H174" s="25">
        <v>89.380954445638281</v>
      </c>
      <c r="I174" s="195">
        <v>90.478288578354466</v>
      </c>
      <c r="J174" s="195">
        <v>92.042001199006577</v>
      </c>
      <c r="K174" s="25">
        <v>96.042000000000002</v>
      </c>
      <c r="L174" s="25">
        <v>93.131</v>
      </c>
      <c r="M174" s="360">
        <v>101.9</v>
      </c>
    </row>
    <row r="175" spans="2:13" x14ac:dyDescent="0.55000000000000004">
      <c r="B175" s="359"/>
      <c r="C175" s="367">
        <v>6</v>
      </c>
      <c r="D175" s="25">
        <v>112</v>
      </c>
      <c r="E175" s="25">
        <v>109.23632714500748</v>
      </c>
      <c r="F175" s="25">
        <v>110.29797979797978</v>
      </c>
      <c r="G175" s="25">
        <v>107.13065805041646</v>
      </c>
      <c r="H175" s="25">
        <v>107.22352254136854</v>
      </c>
      <c r="I175" s="195">
        <v>109.40266861429706</v>
      </c>
      <c r="J175" s="195">
        <v>110.68299028145651</v>
      </c>
      <c r="K175" s="25">
        <v>106.256</v>
      </c>
      <c r="L175" s="25">
        <v>104.44</v>
      </c>
      <c r="M175" s="360">
        <v>107.4</v>
      </c>
    </row>
    <row r="176" spans="2:13" x14ac:dyDescent="0.55000000000000004">
      <c r="B176" s="359"/>
      <c r="C176" s="367">
        <v>7</v>
      </c>
      <c r="D176" s="25">
        <v>109</v>
      </c>
      <c r="E176" s="25">
        <v>100.57203159964733</v>
      </c>
      <c r="F176" s="25">
        <v>101.92730277806324</v>
      </c>
      <c r="G176" s="25">
        <v>100.39712858194687</v>
      </c>
      <c r="H176" s="25">
        <v>101.99122323800356</v>
      </c>
      <c r="I176" s="195">
        <v>100.33815063088063</v>
      </c>
      <c r="J176" s="195">
        <v>101.62561818186818</v>
      </c>
      <c r="K176" s="25">
        <v>97.57</v>
      </c>
      <c r="L176" s="25">
        <v>97.605000000000004</v>
      </c>
      <c r="M176" s="360">
        <v>101.7</v>
      </c>
    </row>
    <row r="177" spans="2:13" x14ac:dyDescent="0.55000000000000004">
      <c r="B177" s="359"/>
      <c r="C177" s="367">
        <v>8</v>
      </c>
      <c r="D177" s="25">
        <v>71.2</v>
      </c>
      <c r="E177" s="25">
        <v>83.980634535367514</v>
      </c>
      <c r="F177" s="25">
        <v>86.489164775508371</v>
      </c>
      <c r="G177" s="25">
        <v>84.038069634606785</v>
      </c>
      <c r="H177" s="25">
        <v>86.683322516925159</v>
      </c>
      <c r="I177" s="195">
        <v>83.771612576186087</v>
      </c>
      <c r="J177" s="195">
        <v>86.305797002871756</v>
      </c>
      <c r="K177" s="25">
        <v>90.668000000000006</v>
      </c>
      <c r="L177" s="25">
        <v>86.105000000000004</v>
      </c>
      <c r="M177" s="360">
        <v>83.4</v>
      </c>
    </row>
    <row r="178" spans="2:13" x14ac:dyDescent="0.55000000000000004">
      <c r="B178" s="359"/>
      <c r="C178" s="367">
        <v>9</v>
      </c>
      <c r="D178" s="25">
        <v>60.1</v>
      </c>
      <c r="E178" s="25">
        <v>56.907840988169788</v>
      </c>
      <c r="F178" s="25">
        <v>58.278448245240114</v>
      </c>
      <c r="G178" s="25">
        <v>56.68875102449659</v>
      </c>
      <c r="H178" s="25">
        <v>57.789552197178566</v>
      </c>
      <c r="I178" s="195">
        <v>56.780484320849922</v>
      </c>
      <c r="J178" s="195">
        <v>58.132106453979183</v>
      </c>
      <c r="K178" s="25">
        <v>53.47</v>
      </c>
      <c r="L178" s="25">
        <v>56.570999999999998</v>
      </c>
      <c r="M178" s="360">
        <v>53.5</v>
      </c>
    </row>
    <row r="179" spans="2:13" x14ac:dyDescent="0.55000000000000004">
      <c r="B179" s="359"/>
      <c r="C179" s="367">
        <v>10</v>
      </c>
      <c r="D179" s="25">
        <v>72.599999999999994</v>
      </c>
      <c r="E179" s="25">
        <v>69.493496306718242</v>
      </c>
      <c r="F179" s="25">
        <v>70.219998937074806</v>
      </c>
      <c r="G179" s="25">
        <v>68.878586234729326</v>
      </c>
      <c r="H179" s="25">
        <v>70.23572820246433</v>
      </c>
      <c r="I179" s="195">
        <v>69.185481477832681</v>
      </c>
      <c r="J179" s="195">
        <v>69.726498181223789</v>
      </c>
      <c r="K179" s="25">
        <v>70.418000000000006</v>
      </c>
      <c r="L179" s="25">
        <v>71.3</v>
      </c>
      <c r="M179" s="360">
        <v>70.400000000000006</v>
      </c>
    </row>
    <row r="180" spans="2:13" x14ac:dyDescent="0.55000000000000004">
      <c r="B180" s="359"/>
      <c r="C180" s="367">
        <v>11</v>
      </c>
      <c r="D180" s="25">
        <v>113.9</v>
      </c>
      <c r="E180" s="25">
        <v>107.66299583188604</v>
      </c>
      <c r="F180" s="25">
        <v>106.31270301227475</v>
      </c>
      <c r="G180" s="25">
        <v>109.42735487305706</v>
      </c>
      <c r="H180" s="25">
        <v>109.98372772215173</v>
      </c>
      <c r="I180" s="195">
        <v>106.28546248529467</v>
      </c>
      <c r="J180" s="195">
        <v>104.4034863211776</v>
      </c>
      <c r="K180" s="25">
        <v>104.395</v>
      </c>
      <c r="L180" s="25">
        <v>104.238</v>
      </c>
      <c r="M180" s="360">
        <v>101.2</v>
      </c>
    </row>
    <row r="181" spans="2:13" x14ac:dyDescent="0.55000000000000004">
      <c r="B181" s="359"/>
      <c r="C181" s="367">
        <v>12</v>
      </c>
      <c r="D181" s="25">
        <v>105.9</v>
      </c>
      <c r="E181" s="25">
        <v>106.62681848453452</v>
      </c>
      <c r="F181" s="25">
        <v>105.84862423110719</v>
      </c>
      <c r="G181" s="25">
        <v>109.10251184670834</v>
      </c>
      <c r="H181" s="25">
        <v>110.59495724079002</v>
      </c>
      <c r="I181" s="195">
        <v>104.96637627763981</v>
      </c>
      <c r="J181" s="195">
        <v>103.50845787374629</v>
      </c>
      <c r="K181" s="25">
        <v>103.886</v>
      </c>
      <c r="L181" s="25">
        <v>103.035</v>
      </c>
      <c r="M181" s="360">
        <v>101.7</v>
      </c>
    </row>
    <row r="182" spans="2:13" x14ac:dyDescent="0.55000000000000004">
      <c r="B182" s="359">
        <v>2022</v>
      </c>
      <c r="C182" s="367">
        <v>1</v>
      </c>
      <c r="D182" s="25">
        <v>81</v>
      </c>
      <c r="E182" s="25">
        <v>82.372351332877656</v>
      </c>
      <c r="F182" s="25">
        <v>83.580421407011826</v>
      </c>
      <c r="G182" s="25">
        <v>83.411891856161972</v>
      </c>
      <c r="H182" s="25">
        <v>82.956443729288381</v>
      </c>
      <c r="I182" s="195">
        <v>82.288151885289437</v>
      </c>
      <c r="J182" s="195">
        <v>83.762686039932902</v>
      </c>
      <c r="K182" s="25">
        <v>92.841999999999999</v>
      </c>
      <c r="L182" s="25">
        <v>90.506</v>
      </c>
      <c r="M182" s="360">
        <v>91.3</v>
      </c>
    </row>
    <row r="183" spans="2:13" x14ac:dyDescent="0.55000000000000004">
      <c r="B183" s="359"/>
      <c r="C183" s="367">
        <v>2</v>
      </c>
      <c r="D183" s="25">
        <v>99.4</v>
      </c>
      <c r="E183" s="25">
        <v>93.029585750564976</v>
      </c>
      <c r="F183" s="25">
        <v>94.190684079601965</v>
      </c>
      <c r="G183" s="25">
        <v>94.787880786473494</v>
      </c>
      <c r="H183" s="25">
        <v>94.244712837621677</v>
      </c>
      <c r="I183" s="195">
        <v>92.703543550945852</v>
      </c>
      <c r="J183" s="195">
        <v>94.152758987598204</v>
      </c>
      <c r="K183" s="25">
        <v>95.370999999999995</v>
      </c>
      <c r="L183" s="25">
        <v>95.361000000000004</v>
      </c>
      <c r="M183" s="360">
        <v>96.5</v>
      </c>
    </row>
    <row r="184" spans="2:13" x14ac:dyDescent="0.55000000000000004">
      <c r="B184" s="359"/>
      <c r="C184" s="367">
        <v>3</v>
      </c>
      <c r="D184" s="25">
        <v>103.7</v>
      </c>
      <c r="E184" s="25">
        <v>93.669160932721695</v>
      </c>
      <c r="F184" s="25">
        <v>89.314807009043889</v>
      </c>
      <c r="G184" s="25">
        <v>92.873187116263139</v>
      </c>
      <c r="H184" s="25">
        <v>90.570249871087043</v>
      </c>
      <c r="I184" s="195">
        <v>93.818692812097609</v>
      </c>
      <c r="J184" s="195">
        <v>89.289694035810484</v>
      </c>
      <c r="K184" s="25">
        <v>87.789000000000001</v>
      </c>
      <c r="L184" s="25">
        <v>89.486999999999995</v>
      </c>
      <c r="M184" s="360">
        <v>92.2</v>
      </c>
    </row>
    <row r="185" spans="2:13" x14ac:dyDescent="0.55000000000000004">
      <c r="B185" s="359"/>
      <c r="C185" s="367">
        <v>4</v>
      </c>
      <c r="D185" s="25">
        <v>84.1</v>
      </c>
      <c r="E185" s="25">
        <v>95.408456183456153</v>
      </c>
      <c r="F185" s="25">
        <v>92.778433867030714</v>
      </c>
      <c r="G185" s="25">
        <v>93.530744723680513</v>
      </c>
      <c r="H185" s="25">
        <v>91.664277986637117</v>
      </c>
      <c r="I185" s="195">
        <v>95.990340040427256</v>
      </c>
      <c r="J185" s="195">
        <v>93.241159298239921</v>
      </c>
      <c r="K185" s="25">
        <v>90.881</v>
      </c>
      <c r="L185" s="25">
        <v>89.846999999999994</v>
      </c>
      <c r="M185" s="360">
        <v>91.6</v>
      </c>
    </row>
    <row r="186" spans="2:13" x14ac:dyDescent="0.55000000000000004">
      <c r="B186" s="359"/>
      <c r="C186" s="367">
        <v>5</v>
      </c>
      <c r="D186" s="25">
        <v>62.1</v>
      </c>
      <c r="E186" s="25">
        <v>75.758397868075804</v>
      </c>
      <c r="F186" s="25">
        <v>78.494123293515344</v>
      </c>
      <c r="G186" s="25">
        <v>75.97208771355281</v>
      </c>
      <c r="H186" s="25">
        <v>78.985458630275488</v>
      </c>
      <c r="I186" s="195">
        <v>76.513876185117098</v>
      </c>
      <c r="J186" s="195">
        <v>79.739797262674827</v>
      </c>
      <c r="K186" s="25">
        <v>81.301000000000002</v>
      </c>
      <c r="L186" s="25">
        <v>75.308999999999997</v>
      </c>
      <c r="M186" s="360">
        <v>83.4</v>
      </c>
    </row>
    <row r="187" spans="2:13" x14ac:dyDescent="0.55000000000000004">
      <c r="B187" s="359"/>
      <c r="C187" s="367">
        <v>6</v>
      </c>
      <c r="D187" s="25">
        <v>98.5</v>
      </c>
      <c r="E187" s="25">
        <v>96.377289611496749</v>
      </c>
      <c r="F187" s="25">
        <v>97.2355666000296</v>
      </c>
      <c r="G187" s="25">
        <v>94.147743200896784</v>
      </c>
      <c r="H187" s="25">
        <v>94.564939238430384</v>
      </c>
      <c r="I187" s="195">
        <v>96.151378915341127</v>
      </c>
      <c r="J187" s="195">
        <v>97.434705170395077</v>
      </c>
      <c r="K187" s="25">
        <v>92.22</v>
      </c>
      <c r="L187" s="25">
        <v>91.283000000000001</v>
      </c>
      <c r="M187" s="360">
        <v>94.6</v>
      </c>
    </row>
    <row r="188" spans="2:13" x14ac:dyDescent="0.55000000000000004">
      <c r="B188" s="359"/>
      <c r="C188" s="367">
        <v>7</v>
      </c>
      <c r="D188" s="25">
        <v>103.7</v>
      </c>
      <c r="E188" s="25">
        <v>95.643452380952368</v>
      </c>
      <c r="F188" s="25">
        <v>97.259555590728411</v>
      </c>
      <c r="G188" s="25">
        <v>95.072732629879553</v>
      </c>
      <c r="H188" s="25">
        <v>97.377067272969938</v>
      </c>
      <c r="I188" s="195">
        <v>95.108365814204305</v>
      </c>
      <c r="J188" s="195">
        <v>96.912807667355523</v>
      </c>
      <c r="K188" s="25">
        <v>95.105000000000004</v>
      </c>
      <c r="L188" s="25">
        <v>95.707999999999998</v>
      </c>
      <c r="M188" s="360">
        <v>99.7</v>
      </c>
    </row>
    <row r="189" spans="2:13" x14ac:dyDescent="0.55000000000000004">
      <c r="B189" s="359"/>
      <c r="C189" s="367">
        <v>8</v>
      </c>
      <c r="D189" s="25">
        <v>86.3</v>
      </c>
      <c r="E189" s="25">
        <v>101.44536841951246</v>
      </c>
      <c r="F189" s="25">
        <v>103.07314677953951</v>
      </c>
      <c r="G189" s="25">
        <v>100.92509829113152</v>
      </c>
      <c r="H189" s="25">
        <v>102.65298694811493</v>
      </c>
      <c r="I189" s="195">
        <v>100.88534572021122</v>
      </c>
      <c r="J189" s="195">
        <v>102.89397067906529</v>
      </c>
      <c r="K189" s="25">
        <v>103.241</v>
      </c>
      <c r="L189" s="25">
        <v>101.93899999999999</v>
      </c>
      <c r="M189" s="360">
        <v>97.3</v>
      </c>
    </row>
    <row r="190" spans="2:13" x14ac:dyDescent="0.55000000000000004">
      <c r="B190" s="359"/>
      <c r="C190" s="367">
        <v>9</v>
      </c>
      <c r="D190" s="25">
        <v>110.7</v>
      </c>
      <c r="E190" s="25">
        <v>104.89577701507326</v>
      </c>
      <c r="F190" s="25">
        <v>106.28080848995461</v>
      </c>
      <c r="G190" s="25">
        <v>103.89223993992856</v>
      </c>
      <c r="H190" s="25">
        <v>104.9509984428346</v>
      </c>
      <c r="I190" s="195">
        <v>104.72785308184966</v>
      </c>
      <c r="J190" s="195">
        <v>106.27325854411298</v>
      </c>
      <c r="K190" s="25">
        <v>102.584</v>
      </c>
      <c r="L190" s="25">
        <v>102.736</v>
      </c>
      <c r="M190" s="360">
        <v>97.8</v>
      </c>
    </row>
    <row r="191" spans="2:13" x14ac:dyDescent="0.55000000000000004">
      <c r="B191" s="359"/>
      <c r="C191" s="367">
        <v>10</v>
      </c>
      <c r="D191" s="25">
        <v>99.3</v>
      </c>
      <c r="E191" s="25">
        <v>94.226863794203112</v>
      </c>
      <c r="F191" s="25">
        <v>95.594040398570328</v>
      </c>
      <c r="G191" s="25">
        <v>93.736757076836483</v>
      </c>
      <c r="H191" s="25">
        <v>94.88724940210767</v>
      </c>
      <c r="I191" s="195">
        <v>94.548257191240609</v>
      </c>
      <c r="J191" s="195">
        <v>95.649346575755033</v>
      </c>
      <c r="K191" s="25">
        <v>97.983000000000004</v>
      </c>
      <c r="L191" s="25">
        <v>98.507000000000005</v>
      </c>
      <c r="M191" s="360">
        <v>96</v>
      </c>
    </row>
    <row r="192" spans="2:13" x14ac:dyDescent="0.55000000000000004">
      <c r="B192" s="359"/>
      <c r="C192" s="367">
        <v>11</v>
      </c>
      <c r="D192" s="25">
        <v>112.6</v>
      </c>
      <c r="E192" s="25">
        <v>105.09712695757234</v>
      </c>
      <c r="F192" s="25">
        <v>101.90771985201776</v>
      </c>
      <c r="G192" s="25">
        <v>106.95746325287575</v>
      </c>
      <c r="H192" s="25">
        <v>104.01256892134629</v>
      </c>
      <c r="I192" s="195">
        <v>105.07475487630764</v>
      </c>
      <c r="J192" s="195">
        <v>101.1949034017789</v>
      </c>
      <c r="K192" s="25">
        <v>103.416</v>
      </c>
      <c r="L192" s="25">
        <v>103.27500000000001</v>
      </c>
      <c r="M192" s="360">
        <v>99.4</v>
      </c>
    </row>
    <row r="193" spans="2:13" x14ac:dyDescent="0.55000000000000004">
      <c r="B193" s="359"/>
      <c r="C193" s="367">
        <v>12</v>
      </c>
      <c r="D193" s="25">
        <v>100.3</v>
      </c>
      <c r="E193" s="25">
        <v>100.06149294690307</v>
      </c>
      <c r="F193" s="25">
        <v>98.803966714692066</v>
      </c>
      <c r="G193" s="25">
        <v>102.61775484579397</v>
      </c>
      <c r="H193" s="25">
        <v>101.40219940752158</v>
      </c>
      <c r="I193" s="195">
        <v>100.17383224881264</v>
      </c>
      <c r="J193" s="195">
        <v>98.054821785375751</v>
      </c>
      <c r="K193" s="25">
        <v>100.76900000000001</v>
      </c>
      <c r="L193" s="25">
        <v>100.21899999999999</v>
      </c>
      <c r="M193" s="360">
        <v>98.9</v>
      </c>
    </row>
    <row r="194" spans="2:13" x14ac:dyDescent="0.55000000000000004">
      <c r="B194" s="361">
        <v>2023</v>
      </c>
      <c r="C194" s="367">
        <v>1</v>
      </c>
      <c r="D194" s="8">
        <v>88.9</v>
      </c>
      <c r="E194" s="8">
        <v>92.375999103942661</v>
      </c>
      <c r="F194" s="8">
        <v>94.198722222222244</v>
      </c>
      <c r="G194" s="8">
        <v>91.948387956957916</v>
      </c>
      <c r="H194" s="8">
        <v>94.399704667111806</v>
      </c>
      <c r="I194" s="195">
        <v>92.537395778075549</v>
      </c>
      <c r="J194" s="195">
        <v>94.021810907581383</v>
      </c>
      <c r="K194" s="8">
        <v>98.897999999999996</v>
      </c>
      <c r="L194" s="8">
        <v>96.912000000000006</v>
      </c>
      <c r="M194" s="362">
        <v>102.4</v>
      </c>
    </row>
    <row r="195" spans="2:13" x14ac:dyDescent="0.55000000000000004">
      <c r="B195" s="361"/>
      <c r="C195" s="367">
        <v>2</v>
      </c>
      <c r="D195" s="8">
        <v>110.8</v>
      </c>
      <c r="E195" s="8">
        <v>105.17979464870429</v>
      </c>
      <c r="F195" s="8">
        <v>105.96259446294904</v>
      </c>
      <c r="G195" s="8">
        <v>105.10866070466163</v>
      </c>
      <c r="H195" s="8">
        <v>106.36538534113784</v>
      </c>
      <c r="I195" s="195">
        <v>105.22274985833884</v>
      </c>
      <c r="J195" s="195">
        <v>105.59664051908241</v>
      </c>
      <c r="K195" s="8">
        <v>106.614</v>
      </c>
      <c r="L195" s="8">
        <v>106.173</v>
      </c>
      <c r="M195" s="362">
        <v>109.6</v>
      </c>
    </row>
    <row r="196" spans="2:13" x14ac:dyDescent="0.55000000000000004">
      <c r="B196" s="361"/>
      <c r="C196" s="367">
        <v>3</v>
      </c>
      <c r="D196" s="8">
        <v>130.19999999999999</v>
      </c>
      <c r="E196" s="8">
        <v>113.39556134929829</v>
      </c>
      <c r="F196" s="8">
        <v>111.78419986495609</v>
      </c>
      <c r="G196" s="8">
        <v>114.27466655390018</v>
      </c>
      <c r="H196" s="8">
        <v>113.18987810415327</v>
      </c>
      <c r="I196" s="195">
        <v>113.42050514090722</v>
      </c>
      <c r="J196" s="195">
        <v>111.55654598785078</v>
      </c>
      <c r="K196" s="8">
        <v>112.947</v>
      </c>
      <c r="L196" s="8">
        <v>111.11499999999999</v>
      </c>
      <c r="M196" s="362">
        <v>113.5</v>
      </c>
    </row>
    <row r="197" spans="2:13" x14ac:dyDescent="0.55000000000000004">
      <c r="B197" s="361"/>
      <c r="C197" s="367">
        <v>4</v>
      </c>
      <c r="D197" s="8">
        <v>109.4</v>
      </c>
      <c r="E197" s="8">
        <v>118.63431521855294</v>
      </c>
      <c r="F197" s="8">
        <v>119.82930511116581</v>
      </c>
      <c r="G197" s="8">
        <v>117.36164716315103</v>
      </c>
      <c r="H197" s="8">
        <v>118.11411778830552</v>
      </c>
      <c r="I197" s="195">
        <v>119.23311604456089</v>
      </c>
      <c r="J197" s="195">
        <v>120.43636154375589</v>
      </c>
      <c r="K197" s="8">
        <v>120.126</v>
      </c>
      <c r="L197" s="8">
        <v>121.41500000000001</v>
      </c>
      <c r="M197" s="362">
        <v>116.4</v>
      </c>
    </row>
    <row r="198" spans="2:13" x14ac:dyDescent="0.55000000000000004">
      <c r="B198" s="361"/>
      <c r="C198" s="367">
        <v>5</v>
      </c>
      <c r="D198" s="8">
        <v>97.5</v>
      </c>
      <c r="E198" s="8">
        <v>117.12711996093054</v>
      </c>
      <c r="F198" s="8">
        <v>122.8677615744018</v>
      </c>
      <c r="G198" s="8">
        <v>116.81879007072943</v>
      </c>
      <c r="H198" s="8">
        <v>123.55196634444727</v>
      </c>
      <c r="I198" s="195">
        <v>118.72003241348193</v>
      </c>
      <c r="J198" s="195">
        <v>124.99381269725343</v>
      </c>
      <c r="K198" s="8">
        <v>113.375</v>
      </c>
      <c r="L198" s="8">
        <v>114.758</v>
      </c>
      <c r="M198" s="362">
        <v>117.4</v>
      </c>
    </row>
    <row r="199" spans="2:13" x14ac:dyDescent="0.55000000000000004">
      <c r="B199" s="361"/>
      <c r="C199" s="367">
        <v>6</v>
      </c>
      <c r="D199" s="8">
        <v>120.5</v>
      </c>
      <c r="E199" s="8">
        <v>117.82701226269636</v>
      </c>
      <c r="F199" s="8">
        <v>119.07742126494207</v>
      </c>
      <c r="G199" s="8">
        <v>115.43794288409765</v>
      </c>
      <c r="H199" s="8">
        <v>115.80039516824618</v>
      </c>
      <c r="I199" s="195">
        <v>118.28292504996882</v>
      </c>
      <c r="J199" s="195">
        <v>119.58599462777808</v>
      </c>
      <c r="K199" s="8">
        <v>113.509</v>
      </c>
      <c r="L199" s="8">
        <v>110.762</v>
      </c>
      <c r="M199" s="362">
        <v>114.6</v>
      </c>
    </row>
    <row r="200" spans="2:13" x14ac:dyDescent="0.55000000000000004">
      <c r="B200" s="361"/>
      <c r="C200" s="367">
        <v>7</v>
      </c>
      <c r="D200" s="8">
        <v>122.8</v>
      </c>
      <c r="E200" s="8">
        <v>113.62135366798887</v>
      </c>
      <c r="F200" s="8">
        <v>115.66157319223984</v>
      </c>
      <c r="G200" s="8">
        <v>113.35239662760175</v>
      </c>
      <c r="H200" s="8">
        <v>115.89682844588611</v>
      </c>
      <c r="I200" s="195">
        <v>113.64141650689747</v>
      </c>
      <c r="J200" s="195">
        <v>115.56553490205881</v>
      </c>
      <c r="K200" s="8">
        <v>114.547</v>
      </c>
      <c r="L200" s="8">
        <v>114.042</v>
      </c>
      <c r="M200" s="362">
        <v>117</v>
      </c>
    </row>
    <row r="201" spans="2:13" x14ac:dyDescent="0.55000000000000004">
      <c r="B201" s="361"/>
      <c r="C201" s="367">
        <v>8</v>
      </c>
      <c r="D201" s="8">
        <v>94.9</v>
      </c>
      <c r="E201" s="8">
        <v>113.43965438534489</v>
      </c>
      <c r="F201" s="8">
        <v>112.66816949001826</v>
      </c>
      <c r="G201" s="8">
        <v>113.21572092348976</v>
      </c>
      <c r="H201" s="8">
        <v>112.03112996289536</v>
      </c>
      <c r="I201" s="195">
        <v>113.44130605616807</v>
      </c>
      <c r="J201" s="195">
        <v>112.80103608403098</v>
      </c>
      <c r="K201" s="8">
        <v>112.73399999999999</v>
      </c>
      <c r="L201" s="8">
        <v>112.188</v>
      </c>
      <c r="M201" s="362">
        <v>109.9</v>
      </c>
    </row>
    <row r="202" spans="2:13" x14ac:dyDescent="0.55000000000000004">
      <c r="B202" s="361"/>
      <c r="C202" s="367">
        <v>9</v>
      </c>
      <c r="D202" s="8">
        <v>130.19999999999999</v>
      </c>
      <c r="E202" s="8">
        <v>124.43392554393897</v>
      </c>
      <c r="F202" s="8">
        <v>124.23529159519724</v>
      </c>
      <c r="G202" s="8">
        <v>123.4440057145064</v>
      </c>
      <c r="H202" s="8">
        <v>122.60621356118781</v>
      </c>
      <c r="I202" s="195">
        <v>124.35780180692615</v>
      </c>
      <c r="J202" s="195">
        <v>124.41986625460102</v>
      </c>
      <c r="K202" s="8">
        <v>124.465</v>
      </c>
      <c r="L202" s="8">
        <v>124.619</v>
      </c>
      <c r="M202" s="362">
        <v>119.5</v>
      </c>
    </row>
    <row r="203" spans="2:13" x14ac:dyDescent="0.55000000000000004">
      <c r="B203" s="361"/>
      <c r="C203" s="367">
        <v>10</v>
      </c>
      <c r="D203" s="8">
        <v>124.8</v>
      </c>
      <c r="E203" s="8">
        <v>120.16437264251655</v>
      </c>
      <c r="F203" s="8">
        <v>119.91829860736263</v>
      </c>
      <c r="G203" s="8">
        <v>119.80302579979083</v>
      </c>
      <c r="H203" s="8">
        <v>119.04971289226376</v>
      </c>
      <c r="I203" s="195">
        <v>119.93041953992136</v>
      </c>
      <c r="J203" s="195">
        <v>119.98355008057801</v>
      </c>
      <c r="K203" s="8">
        <v>121.21299999999999</v>
      </c>
      <c r="L203" s="8">
        <v>120.48699999999999</v>
      </c>
      <c r="M203" s="362">
        <v>116.5</v>
      </c>
    </row>
    <row r="204" spans="2:13" x14ac:dyDescent="0.55000000000000004">
      <c r="B204" s="361"/>
      <c r="C204" s="367">
        <v>11</v>
      </c>
      <c r="D204" s="8">
        <v>131.1</v>
      </c>
      <c r="E204" s="8">
        <v>122.60907127056547</v>
      </c>
      <c r="F204" s="8">
        <v>117.20343511450382</v>
      </c>
      <c r="G204" s="8">
        <v>124.88834005572733</v>
      </c>
      <c r="H204" s="8">
        <v>119.26865647895835</v>
      </c>
      <c r="I204" s="195">
        <v>121.5227409732899</v>
      </c>
      <c r="J204" s="195">
        <v>116.38206927001346</v>
      </c>
      <c r="K204" s="8">
        <v>121.51900000000001</v>
      </c>
      <c r="L204" s="8">
        <v>119.595</v>
      </c>
      <c r="M204" s="362">
        <v>119.7</v>
      </c>
    </row>
    <row r="205" spans="2:13" x14ac:dyDescent="0.55000000000000004">
      <c r="B205" s="361"/>
      <c r="C205" s="367">
        <v>12</v>
      </c>
      <c r="D205" s="8">
        <v>114.6</v>
      </c>
      <c r="E205" s="8">
        <v>116.08512653489068</v>
      </c>
      <c r="F205" s="8">
        <v>112.78376824413976</v>
      </c>
      <c r="G205" s="8">
        <v>119.21843306978236</v>
      </c>
      <c r="H205" s="8">
        <v>115.26233718065133</v>
      </c>
      <c r="I205" s="195">
        <v>114.91166214419695</v>
      </c>
      <c r="J205" s="195">
        <v>111.79765320391368</v>
      </c>
      <c r="K205" s="8">
        <v>118.027</v>
      </c>
      <c r="L205" s="8">
        <v>118.166</v>
      </c>
      <c r="M205" s="362">
        <v>120.9</v>
      </c>
    </row>
    <row r="206" spans="2:13" x14ac:dyDescent="0.55000000000000004">
      <c r="B206" s="361">
        <v>2024</v>
      </c>
      <c r="C206" s="367">
        <v>1</v>
      </c>
      <c r="D206" s="8">
        <v>93</v>
      </c>
      <c r="E206" s="8">
        <v>97.862435314411158</v>
      </c>
      <c r="F206" s="8">
        <v>99.507662369253254</v>
      </c>
      <c r="G206" s="8">
        <v>97.86674915193619</v>
      </c>
      <c r="H206" s="8">
        <v>100.77537264490539</v>
      </c>
      <c r="I206" s="8"/>
      <c r="J206" s="8"/>
      <c r="K206" s="8">
        <v>100.008</v>
      </c>
      <c r="L206" s="8">
        <v>98.703000000000003</v>
      </c>
      <c r="M206" s="362">
        <v>100.5</v>
      </c>
    </row>
    <row r="207" spans="2:13" x14ac:dyDescent="0.55000000000000004">
      <c r="B207" s="361"/>
      <c r="C207" s="367">
        <v>2</v>
      </c>
      <c r="D207" s="8">
        <v>102</v>
      </c>
      <c r="E207" s="8">
        <v>98.370580626616857</v>
      </c>
      <c r="F207" s="8">
        <v>97.567467652495395</v>
      </c>
      <c r="G207" s="8">
        <v>98.782223126875351</v>
      </c>
      <c r="H207" s="8">
        <v>98.782673724772735</v>
      </c>
      <c r="I207" s="8"/>
      <c r="J207" s="8"/>
      <c r="K207" s="8">
        <v>96.941999999999993</v>
      </c>
      <c r="L207" s="8">
        <v>96.647000000000006</v>
      </c>
      <c r="M207" s="362">
        <v>97.7</v>
      </c>
    </row>
    <row r="208" spans="2:13" x14ac:dyDescent="0.55000000000000004">
      <c r="B208" s="361"/>
      <c r="C208" s="367">
        <v>3</v>
      </c>
      <c r="D208" s="8">
        <v>110.6</v>
      </c>
      <c r="E208" s="8">
        <v>97.429876381139891</v>
      </c>
      <c r="F208" s="8">
        <v>95.88893925955125</v>
      </c>
      <c r="G208" s="8">
        <v>98.662222652278061</v>
      </c>
      <c r="H208" s="8">
        <v>98.31694055824633</v>
      </c>
      <c r="I208" s="8"/>
      <c r="J208" s="8"/>
      <c r="K208" s="8">
        <v>99.436000000000007</v>
      </c>
      <c r="L208" s="8">
        <v>100.40900000000001</v>
      </c>
      <c r="M208" s="362">
        <v>102.8</v>
      </c>
    </row>
    <row r="209" spans="2:13" x14ac:dyDescent="0.55000000000000004">
      <c r="B209" s="361"/>
      <c r="C209" s="367">
        <v>4</v>
      </c>
      <c r="D209" s="8">
        <v>100</v>
      </c>
      <c r="E209" s="8">
        <v>108.83815857054036</v>
      </c>
      <c r="F209" s="8">
        <v>107.87655834866136</v>
      </c>
      <c r="G209" s="8">
        <v>107.86392424999029</v>
      </c>
      <c r="H209" s="8">
        <v>106.62139372466852</v>
      </c>
      <c r="I209" s="8"/>
      <c r="J209" s="8"/>
      <c r="K209" s="8">
        <v>105.306</v>
      </c>
      <c r="L209" s="8">
        <v>105.024</v>
      </c>
      <c r="M209" s="362">
        <v>101.5</v>
      </c>
    </row>
    <row r="210" spans="2:13" x14ac:dyDescent="0.55000000000000004">
      <c r="B210" s="361"/>
      <c r="C210" s="367">
        <v>5</v>
      </c>
      <c r="D210" s="8">
        <v>100.4</v>
      </c>
      <c r="E210" s="8">
        <v>120.67451788166457</v>
      </c>
      <c r="F210" s="8">
        <v>124.9649500094322</v>
      </c>
      <c r="G210" s="8">
        <v>120.37133293900382</v>
      </c>
      <c r="H210" s="8">
        <v>125.64309485727772</v>
      </c>
      <c r="I210" s="8"/>
      <c r="J210" s="8"/>
      <c r="K210" s="8">
        <v>114.40600000000001</v>
      </c>
      <c r="L210" s="8">
        <v>115.95399999999999</v>
      </c>
      <c r="M210" s="362">
        <v>116.6</v>
      </c>
    </row>
    <row r="211" spans="2:13" x14ac:dyDescent="0.55000000000000004">
      <c r="B211" s="361"/>
      <c r="C211" s="367">
        <v>6</v>
      </c>
      <c r="D211" s="8">
        <v>106.1</v>
      </c>
      <c r="E211" s="8">
        <v>104.34164407317847</v>
      </c>
      <c r="F211" s="8">
        <v>105.67158005962489</v>
      </c>
      <c r="G211" s="8">
        <v>102.35723848857758</v>
      </c>
      <c r="H211" s="8">
        <v>103.01929446486366</v>
      </c>
      <c r="I211" s="8"/>
      <c r="J211" s="8"/>
      <c r="K211" s="8">
        <v>106.381</v>
      </c>
      <c r="L211" s="8">
        <v>105.068</v>
      </c>
      <c r="M211" s="362">
        <v>109.6</v>
      </c>
    </row>
    <row r="212" spans="2:13" x14ac:dyDescent="0.55000000000000004">
      <c r="B212" s="361"/>
      <c r="C212" s="367">
        <v>7</v>
      </c>
      <c r="D212" s="8">
        <v>123.8</v>
      </c>
      <c r="E212" s="8">
        <v>114.20023140192912</v>
      </c>
      <c r="F212" s="8">
        <v>115.28632017218871</v>
      </c>
      <c r="G212" s="8">
        <v>113.79026584120938</v>
      </c>
      <c r="H212" s="8">
        <v>115.01640762910417</v>
      </c>
      <c r="I212" s="8"/>
      <c r="J212" s="8"/>
      <c r="K212" s="8">
        <v>109.996</v>
      </c>
      <c r="L212" s="8">
        <v>108.655</v>
      </c>
      <c r="M212" s="362">
        <v>108.7</v>
      </c>
    </row>
    <row r="213" spans="2:13" x14ac:dyDescent="0.55000000000000004">
      <c r="B213" s="361"/>
      <c r="C213" s="367">
        <v>8</v>
      </c>
      <c r="D213" s="8">
        <v>80.5</v>
      </c>
      <c r="E213" s="8">
        <v>97.47176861542161</v>
      </c>
      <c r="F213" s="8">
        <v>97.078181402787322</v>
      </c>
      <c r="G213" s="8">
        <v>97.374323330918173</v>
      </c>
      <c r="H213" s="8">
        <v>96.724593015712756</v>
      </c>
      <c r="I213" s="8"/>
      <c r="J213" s="8"/>
      <c r="K213" s="8">
        <v>99.793999999999997</v>
      </c>
      <c r="L213" s="8">
        <v>96.936000000000007</v>
      </c>
      <c r="M213" s="362">
        <v>100.4</v>
      </c>
    </row>
    <row r="214" spans="2:13" x14ac:dyDescent="0.55000000000000004">
      <c r="B214" s="361"/>
      <c r="C214" s="367">
        <v>9</v>
      </c>
      <c r="D214" s="8">
        <v>115.9</v>
      </c>
      <c r="E214" s="8">
        <v>109.34794961921499</v>
      </c>
      <c r="F214" s="8">
        <v>110.91166467239569</v>
      </c>
      <c r="G214" s="8">
        <v>108.07602153759113</v>
      </c>
      <c r="H214" s="8">
        <v>108.85485653693144</v>
      </c>
      <c r="I214" s="8"/>
      <c r="J214" s="8"/>
      <c r="K214" s="8">
        <v>111.304</v>
      </c>
      <c r="L214" s="8">
        <v>111.774</v>
      </c>
      <c r="M214" s="362">
        <v>107.4</v>
      </c>
    </row>
    <row r="215" spans="2:13" x14ac:dyDescent="0.55000000000000004">
      <c r="B215" s="361"/>
      <c r="C215" s="367">
        <v>10</v>
      </c>
      <c r="D215" s="8">
        <v>125.6</v>
      </c>
      <c r="E215" s="8">
        <v>118.8505017744248</v>
      </c>
      <c r="F215" s="8">
        <v>118.72193689337776</v>
      </c>
      <c r="G215" s="8">
        <v>117.96071100667001</v>
      </c>
      <c r="H215" s="8">
        <v>116.61677255756146</v>
      </c>
      <c r="I215" s="8"/>
      <c r="J215" s="8"/>
      <c r="K215" s="8">
        <v>118.76900000000001</v>
      </c>
      <c r="L215" s="8">
        <v>117.39700000000001</v>
      </c>
      <c r="M215" s="362">
        <v>112.2</v>
      </c>
    </row>
    <row r="216" spans="2:13" x14ac:dyDescent="0.55000000000000004">
      <c r="B216" s="361"/>
      <c r="C216" s="367">
        <v>11</v>
      </c>
      <c r="D216" s="8">
        <v>115.4</v>
      </c>
      <c r="E216" s="8">
        <v>106.4808639853329</v>
      </c>
      <c r="F216" s="8">
        <v>103.57195130245529</v>
      </c>
      <c r="G216" s="8">
        <v>107.95346389049905</v>
      </c>
      <c r="H216" s="8">
        <v>104.52661744495559</v>
      </c>
      <c r="I216" s="8"/>
      <c r="J216" s="8"/>
      <c r="K216" s="8">
        <v>107.758</v>
      </c>
      <c r="L216" s="8">
        <v>107.771</v>
      </c>
      <c r="M216" s="362">
        <v>108.3</v>
      </c>
    </row>
    <row r="217" spans="2:13" x14ac:dyDescent="0.55000000000000004">
      <c r="B217" s="363"/>
      <c r="C217" s="368">
        <v>12</v>
      </c>
      <c r="D217" s="364">
        <v>105</v>
      </c>
      <c r="E217" s="364">
        <v>105.0456578456951</v>
      </c>
      <c r="F217" s="364">
        <v>103.76544596719842</v>
      </c>
      <c r="G217" s="364">
        <v>107.40532002165733</v>
      </c>
      <c r="H217" s="364">
        <v>105.17293703844963</v>
      </c>
      <c r="I217" s="364"/>
      <c r="J217" s="364"/>
      <c r="K217" s="364">
        <v>107.223</v>
      </c>
      <c r="L217" s="364">
        <v>106.465</v>
      </c>
      <c r="M217" s="365">
        <v>107.3</v>
      </c>
    </row>
    <row r="218" spans="2:13" x14ac:dyDescent="0.55000000000000004">
      <c r="B218" s="384">
        <v>2025</v>
      </c>
      <c r="C218" s="385">
        <v>1</v>
      </c>
      <c r="D218" s="386">
        <v>106</v>
      </c>
      <c r="E218" s="386"/>
      <c r="F218" s="386"/>
      <c r="G218" s="386"/>
      <c r="H218" s="386"/>
      <c r="I218" s="386"/>
      <c r="J218" s="386"/>
      <c r="K218" s="386">
        <v>111.39</v>
      </c>
      <c r="L218" s="386">
        <v>110.605</v>
      </c>
      <c r="M218" s="387">
        <v>114.6</v>
      </c>
    </row>
    <row r="219" spans="2:13" x14ac:dyDescent="0.55000000000000004">
      <c r="B219" s="361"/>
      <c r="C219" s="12">
        <v>2</v>
      </c>
      <c r="D219" s="8">
        <v>112.4</v>
      </c>
      <c r="E219" s="8"/>
      <c r="F219" s="8"/>
      <c r="G219" s="8"/>
      <c r="H219" s="8"/>
      <c r="I219" s="8"/>
      <c r="J219" s="8"/>
      <c r="K219" s="8">
        <v>108.033</v>
      </c>
      <c r="L219" s="8">
        <v>107.627</v>
      </c>
      <c r="M219" s="362">
        <v>112.7</v>
      </c>
    </row>
    <row r="220" spans="2:13" x14ac:dyDescent="0.55000000000000004">
      <c r="B220" s="361"/>
      <c r="C220" s="12">
        <v>3</v>
      </c>
      <c r="D220" s="8">
        <v>111.7</v>
      </c>
      <c r="E220" s="8"/>
      <c r="F220" s="8"/>
      <c r="G220" s="8"/>
      <c r="H220" s="8"/>
      <c r="I220" s="8"/>
      <c r="J220" s="8"/>
      <c r="K220" s="8">
        <v>101.589</v>
      </c>
      <c r="L220" s="8">
        <v>102.46599999999999</v>
      </c>
      <c r="M220" s="362">
        <v>103.8</v>
      </c>
    </row>
    <row r="221" spans="2:13" x14ac:dyDescent="0.55000000000000004">
      <c r="B221" s="361"/>
      <c r="C221" s="12">
        <v>4</v>
      </c>
      <c r="D221" s="8">
        <v>103</v>
      </c>
      <c r="E221" s="8"/>
      <c r="F221" s="8"/>
      <c r="G221" s="8"/>
      <c r="H221" s="8"/>
      <c r="I221" s="8"/>
      <c r="J221" s="8"/>
      <c r="K221" s="8">
        <v>108.47799999999999</v>
      </c>
      <c r="L221" s="8">
        <v>108.34699999999999</v>
      </c>
      <c r="M221" s="362">
        <v>104.6</v>
      </c>
    </row>
    <row r="222" spans="2:13" x14ac:dyDescent="0.55000000000000004">
      <c r="B222" s="363"/>
      <c r="C222" s="388">
        <v>5</v>
      </c>
      <c r="D222" s="364">
        <v>96.2</v>
      </c>
      <c r="E222" s="364"/>
      <c r="F222" s="364"/>
      <c r="G222" s="364"/>
      <c r="H222" s="364"/>
      <c r="I222" s="364"/>
      <c r="J222" s="364"/>
      <c r="K222" s="364">
        <v>112.81</v>
      </c>
      <c r="L222" s="364">
        <v>114.214</v>
      </c>
      <c r="M222" s="365">
        <v>115.9</v>
      </c>
    </row>
  </sheetData>
  <phoneticPr fontId="3"/>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12D4E-D4DC-42BA-91E4-CF6186573F9B}">
  <dimension ref="C2:AB575"/>
  <sheetViews>
    <sheetView zoomScale="90" zoomScaleNormal="90" workbookViewId="0">
      <pane xSplit="5" ySplit="6" topLeftCell="F7" activePane="bottomRight" state="frozen"/>
      <selection pane="topRight" activeCell="F1" sqref="F1"/>
      <selection pane="bottomLeft" activeCell="A7" sqref="A7"/>
      <selection pane="bottomRight" activeCell="A26" sqref="A26"/>
    </sheetView>
  </sheetViews>
  <sheetFormatPr defaultRowHeight="18" x14ac:dyDescent="0.55000000000000004"/>
  <cols>
    <col min="1" max="1" width="2.25" style="10" customWidth="1"/>
    <col min="2" max="2" width="2.4140625" style="10" customWidth="1"/>
    <col min="3" max="3" width="8.75" style="86" customWidth="1"/>
    <col min="4" max="4" width="6.75" style="86" customWidth="1"/>
    <col min="5" max="5" width="5.6640625" style="86" customWidth="1"/>
    <col min="6" max="6" width="12.6640625" style="10" customWidth="1"/>
    <col min="7" max="7" width="12.33203125" style="10" customWidth="1"/>
    <col min="8" max="8" width="9.6640625" style="15" customWidth="1"/>
    <col min="9" max="9" width="2.5" style="14" customWidth="1"/>
    <col min="10" max="12" width="8.6640625" style="199"/>
    <col min="13" max="13" width="8.6640625" style="10"/>
    <col min="14" max="14" width="3.58203125" style="10" customWidth="1"/>
    <col min="15" max="18" width="8.6640625" style="10"/>
    <col min="19" max="19" width="3.1640625" style="10" customWidth="1"/>
    <col min="20" max="23" width="8.6640625" style="10"/>
    <col min="24" max="24" width="2.1640625" style="10" customWidth="1"/>
    <col min="25" max="16384" width="8.6640625" style="10"/>
  </cols>
  <sheetData>
    <row r="2" spans="3:28" s="210" customFormat="1" x14ac:dyDescent="0.55000000000000004">
      <c r="C2" s="208"/>
      <c r="D2" s="208"/>
      <c r="E2" s="208"/>
      <c r="I2" s="282"/>
      <c r="J2" s="229"/>
      <c r="K2" s="229"/>
      <c r="L2" s="229"/>
    </row>
    <row r="3" spans="3:28" s="210" customFormat="1" ht="36.5" thickBot="1" x14ac:dyDescent="0.6">
      <c r="C3" s="208"/>
      <c r="D3" s="208"/>
      <c r="E3" s="208"/>
      <c r="F3" s="208" t="s">
        <v>3</v>
      </c>
      <c r="G3" s="208" t="s">
        <v>5</v>
      </c>
      <c r="H3" s="230"/>
      <c r="I3" s="282"/>
      <c r="J3" s="229"/>
      <c r="K3" s="229"/>
      <c r="L3" s="229"/>
    </row>
    <row r="4" spans="3:28" ht="36.5" thickBot="1" x14ac:dyDescent="0.6">
      <c r="F4" s="228" t="s">
        <v>2</v>
      </c>
      <c r="G4" s="228" t="s">
        <v>4</v>
      </c>
      <c r="H4" s="231" t="s">
        <v>6</v>
      </c>
    </row>
    <row r="5" spans="3:28" s="210" customFormat="1" ht="36.5" thickBot="1" x14ac:dyDescent="0.6">
      <c r="C5" s="208"/>
      <c r="D5" s="208"/>
      <c r="E5" s="208"/>
      <c r="F5" s="206" t="s">
        <v>0</v>
      </c>
      <c r="G5" s="206" t="s">
        <v>0</v>
      </c>
      <c r="H5" s="140"/>
      <c r="I5" s="282"/>
      <c r="J5" s="229" t="s">
        <v>45</v>
      </c>
      <c r="K5" s="210" t="s">
        <v>46</v>
      </c>
      <c r="L5" s="229" t="s">
        <v>45</v>
      </c>
      <c r="M5" s="210" t="s">
        <v>46</v>
      </c>
      <c r="O5" s="210" t="s">
        <v>45</v>
      </c>
      <c r="P5" s="210" t="s">
        <v>46</v>
      </c>
      <c r="Q5" s="210" t="s">
        <v>45</v>
      </c>
      <c r="R5" s="210" t="s">
        <v>46</v>
      </c>
      <c r="T5" s="210" t="s">
        <v>45</v>
      </c>
      <c r="U5" s="210" t="s">
        <v>46</v>
      </c>
      <c r="V5" s="210" t="s">
        <v>45</v>
      </c>
      <c r="W5" s="210" t="s">
        <v>46</v>
      </c>
    </row>
    <row r="6" spans="3:28" s="210" customFormat="1" ht="48" customHeight="1" thickBot="1" x14ac:dyDescent="0.6">
      <c r="C6" s="228" t="s">
        <v>53</v>
      </c>
      <c r="D6" s="228" t="s">
        <v>26</v>
      </c>
      <c r="E6" s="228" t="s">
        <v>27</v>
      </c>
      <c r="F6" s="207" t="s">
        <v>1</v>
      </c>
      <c r="G6" s="207" t="s">
        <v>1</v>
      </c>
      <c r="H6" s="209"/>
      <c r="I6" s="282"/>
      <c r="J6" s="211" t="s">
        <v>47</v>
      </c>
      <c r="K6" s="212"/>
      <c r="L6" s="212" t="s">
        <v>48</v>
      </c>
      <c r="M6" s="213"/>
      <c r="O6" s="226" t="s">
        <v>49</v>
      </c>
      <c r="P6" s="227"/>
      <c r="Q6" s="227" t="s">
        <v>50</v>
      </c>
      <c r="R6" s="213"/>
      <c r="T6" s="226" t="s">
        <v>51</v>
      </c>
      <c r="U6" s="227"/>
      <c r="V6" s="227" t="s">
        <v>52</v>
      </c>
      <c r="W6" s="213"/>
      <c r="Y6" s="226" t="s">
        <v>71</v>
      </c>
      <c r="Z6" s="227"/>
      <c r="AA6" s="227" t="s">
        <v>72</v>
      </c>
      <c r="AB6" s="213"/>
    </row>
    <row r="7" spans="3:28" x14ac:dyDescent="0.55000000000000004">
      <c r="C7" s="232">
        <v>197801</v>
      </c>
      <c r="D7" s="233">
        <v>1978</v>
      </c>
      <c r="E7" s="234">
        <v>1</v>
      </c>
      <c r="F7" s="235">
        <v>48.4</v>
      </c>
      <c r="G7" s="236">
        <v>54.1</v>
      </c>
      <c r="H7" s="237">
        <f>+F7/G7*100</f>
        <v>89.463955637707954</v>
      </c>
      <c r="I7" s="127"/>
      <c r="J7" s="126"/>
      <c r="K7" s="127"/>
      <c r="L7" s="127"/>
      <c r="M7" s="128"/>
      <c r="N7" s="131"/>
      <c r="O7" s="214"/>
      <c r="P7" s="215"/>
      <c r="Q7" s="215"/>
      <c r="R7" s="216"/>
      <c r="S7" s="131"/>
      <c r="T7" s="214"/>
      <c r="U7" s="215"/>
      <c r="V7" s="215"/>
      <c r="W7" s="216"/>
      <c r="Y7" s="369"/>
      <c r="Z7" s="14"/>
      <c r="AA7" s="371"/>
      <c r="AB7" s="85"/>
    </row>
    <row r="8" spans="3:28" x14ac:dyDescent="0.55000000000000004">
      <c r="C8" s="238">
        <v>197802</v>
      </c>
      <c r="D8" s="239">
        <v>1978</v>
      </c>
      <c r="E8" s="240">
        <v>2</v>
      </c>
      <c r="F8" s="241">
        <v>49.9</v>
      </c>
      <c r="G8" s="242">
        <v>52.4</v>
      </c>
      <c r="H8" s="243">
        <f>+F8/G8*100</f>
        <v>95.229007633587784</v>
      </c>
      <c r="I8" s="127"/>
      <c r="J8" s="126"/>
      <c r="K8" s="127"/>
      <c r="L8" s="127"/>
      <c r="M8" s="128"/>
      <c r="N8" s="131"/>
      <c r="O8" s="126"/>
      <c r="P8" s="127"/>
      <c r="Q8" s="127"/>
      <c r="R8" s="128"/>
      <c r="S8" s="131"/>
      <c r="T8" s="126"/>
      <c r="U8" s="127"/>
      <c r="V8" s="127"/>
      <c r="W8" s="128"/>
      <c r="Y8" s="369"/>
      <c r="Z8" s="14"/>
      <c r="AA8" s="371"/>
      <c r="AB8" s="85"/>
    </row>
    <row r="9" spans="3:28" x14ac:dyDescent="0.55000000000000004">
      <c r="C9" s="238">
        <v>197803</v>
      </c>
      <c r="D9" s="239">
        <v>1978</v>
      </c>
      <c r="E9" s="240">
        <v>3</v>
      </c>
      <c r="F9" s="241">
        <v>60.2</v>
      </c>
      <c r="G9" s="242">
        <v>57.1</v>
      </c>
      <c r="H9" s="243">
        <f t="shared" ref="H9:H72" si="0">+F9/G9*100</f>
        <v>105.42907180385291</v>
      </c>
      <c r="I9" s="127"/>
      <c r="J9" s="126"/>
      <c r="K9" s="127"/>
      <c r="L9" s="127"/>
      <c r="M9" s="128"/>
      <c r="N9" s="131"/>
      <c r="O9" s="126"/>
      <c r="P9" s="127"/>
      <c r="Q9" s="127"/>
      <c r="R9" s="128"/>
      <c r="S9" s="131"/>
      <c r="T9" s="126"/>
      <c r="U9" s="127"/>
      <c r="V9" s="127"/>
      <c r="W9" s="128"/>
      <c r="Y9" s="369"/>
      <c r="Z9" s="14"/>
      <c r="AA9" s="371"/>
      <c r="AB9" s="85"/>
    </row>
    <row r="10" spans="3:28" x14ac:dyDescent="0.55000000000000004">
      <c r="C10" s="238">
        <v>197804</v>
      </c>
      <c r="D10" s="239">
        <v>1978</v>
      </c>
      <c r="E10" s="240">
        <v>4</v>
      </c>
      <c r="F10" s="241">
        <v>54.7</v>
      </c>
      <c r="G10" s="242">
        <v>54.2</v>
      </c>
      <c r="H10" s="243">
        <f t="shared" si="0"/>
        <v>100.92250922509226</v>
      </c>
      <c r="I10" s="127"/>
      <c r="J10" s="126"/>
      <c r="K10" s="127"/>
      <c r="L10" s="127"/>
      <c r="M10" s="128"/>
      <c r="N10" s="131"/>
      <c r="O10" s="126"/>
      <c r="P10" s="127"/>
      <c r="Q10" s="127"/>
      <c r="R10" s="128"/>
      <c r="S10" s="131"/>
      <c r="T10" s="126"/>
      <c r="U10" s="127"/>
      <c r="V10" s="127"/>
      <c r="W10" s="128"/>
      <c r="Y10" s="369"/>
      <c r="Z10" s="14"/>
      <c r="AA10" s="371"/>
      <c r="AB10" s="85"/>
    </row>
    <row r="11" spans="3:28" x14ac:dyDescent="0.55000000000000004">
      <c r="C11" s="238">
        <v>197805</v>
      </c>
      <c r="D11" s="239">
        <v>1978</v>
      </c>
      <c r="E11" s="240">
        <v>5</v>
      </c>
      <c r="F11" s="241">
        <v>56</v>
      </c>
      <c r="G11" s="242">
        <v>55.6</v>
      </c>
      <c r="H11" s="243">
        <f t="shared" si="0"/>
        <v>100.71942446043165</v>
      </c>
      <c r="I11" s="127"/>
      <c r="J11" s="126"/>
      <c r="K11" s="127"/>
      <c r="L11" s="127"/>
      <c r="M11" s="128"/>
      <c r="N11" s="131"/>
      <c r="O11" s="126"/>
      <c r="P11" s="127"/>
      <c r="Q11" s="127"/>
      <c r="R11" s="128"/>
      <c r="S11" s="131"/>
      <c r="T11" s="126"/>
      <c r="U11" s="127"/>
      <c r="V11" s="127"/>
      <c r="W11" s="128"/>
      <c r="Y11" s="369"/>
      <c r="Z11" s="14"/>
      <c r="AA11" s="371"/>
      <c r="AB11" s="85"/>
    </row>
    <row r="12" spans="3:28" x14ac:dyDescent="0.55000000000000004">
      <c r="C12" s="238">
        <v>197806</v>
      </c>
      <c r="D12" s="239">
        <v>1978</v>
      </c>
      <c r="E12" s="240">
        <v>6</v>
      </c>
      <c r="F12" s="241">
        <v>59.2</v>
      </c>
      <c r="G12" s="242">
        <v>55.4</v>
      </c>
      <c r="H12" s="243">
        <f t="shared" si="0"/>
        <v>106.8592057761733</v>
      </c>
      <c r="I12" s="127"/>
      <c r="J12" s="126"/>
      <c r="K12" s="127"/>
      <c r="L12" s="127"/>
      <c r="M12" s="128"/>
      <c r="N12" s="131"/>
      <c r="O12" s="126"/>
      <c r="P12" s="127"/>
      <c r="Q12" s="127"/>
      <c r="R12" s="128"/>
      <c r="S12" s="131"/>
      <c r="T12" s="126"/>
      <c r="U12" s="127"/>
      <c r="V12" s="127"/>
      <c r="W12" s="128"/>
      <c r="Y12" s="369"/>
      <c r="Z12" s="14"/>
      <c r="AA12" s="371"/>
      <c r="AB12" s="85"/>
    </row>
    <row r="13" spans="3:28" x14ac:dyDescent="0.55000000000000004">
      <c r="C13" s="238">
        <v>197807</v>
      </c>
      <c r="D13" s="239">
        <v>1978</v>
      </c>
      <c r="E13" s="240">
        <v>7</v>
      </c>
      <c r="F13" s="241">
        <v>55.8</v>
      </c>
      <c r="G13" s="242">
        <v>53.4</v>
      </c>
      <c r="H13" s="243">
        <f t="shared" si="0"/>
        <v>104.4943820224719</v>
      </c>
      <c r="I13" s="127"/>
      <c r="J13" s="126"/>
      <c r="K13" s="127"/>
      <c r="L13" s="127"/>
      <c r="M13" s="128"/>
      <c r="N13" s="131"/>
      <c r="O13" s="126"/>
      <c r="P13" s="127"/>
      <c r="Q13" s="127"/>
      <c r="R13" s="128"/>
      <c r="S13" s="131"/>
      <c r="T13" s="126"/>
      <c r="U13" s="127"/>
      <c r="V13" s="127"/>
      <c r="W13" s="128"/>
      <c r="Y13" s="369"/>
      <c r="Z13" s="14"/>
      <c r="AA13" s="371"/>
      <c r="AB13" s="85"/>
    </row>
    <row r="14" spans="3:28" x14ac:dyDescent="0.55000000000000004">
      <c r="C14" s="238">
        <v>197808</v>
      </c>
      <c r="D14" s="239">
        <v>1978</v>
      </c>
      <c r="E14" s="240">
        <v>8</v>
      </c>
      <c r="F14" s="241">
        <v>45.9</v>
      </c>
      <c r="G14" s="242">
        <v>56.4</v>
      </c>
      <c r="H14" s="243">
        <f t="shared" si="0"/>
        <v>81.38297872340425</v>
      </c>
      <c r="I14" s="127"/>
      <c r="J14" s="126"/>
      <c r="K14" s="127"/>
      <c r="L14" s="127"/>
      <c r="M14" s="128"/>
      <c r="N14" s="131"/>
      <c r="O14" s="126"/>
      <c r="P14" s="127"/>
      <c r="Q14" s="127"/>
      <c r="R14" s="128"/>
      <c r="S14" s="131"/>
      <c r="T14" s="126"/>
      <c r="U14" s="127"/>
      <c r="V14" s="127"/>
      <c r="W14" s="128"/>
      <c r="Y14" s="369"/>
      <c r="Z14" s="14"/>
      <c r="AA14" s="371"/>
      <c r="AB14" s="85"/>
    </row>
    <row r="15" spans="3:28" x14ac:dyDescent="0.55000000000000004">
      <c r="C15" s="238">
        <v>197809</v>
      </c>
      <c r="D15" s="239">
        <v>1978</v>
      </c>
      <c r="E15" s="240">
        <v>9</v>
      </c>
      <c r="F15" s="241">
        <v>57.5</v>
      </c>
      <c r="G15" s="242">
        <v>55</v>
      </c>
      <c r="H15" s="243">
        <f t="shared" si="0"/>
        <v>104.54545454545455</v>
      </c>
      <c r="I15" s="127"/>
      <c r="J15" s="126"/>
      <c r="K15" s="127"/>
      <c r="L15" s="127"/>
      <c r="M15" s="128"/>
      <c r="N15" s="131"/>
      <c r="O15" s="126"/>
      <c r="P15" s="127"/>
      <c r="Q15" s="127"/>
      <c r="R15" s="128"/>
      <c r="S15" s="131"/>
      <c r="T15" s="126"/>
      <c r="U15" s="127"/>
      <c r="V15" s="127"/>
      <c r="W15" s="128"/>
      <c r="Y15" s="369"/>
      <c r="Z15" s="14"/>
      <c r="AA15" s="371"/>
      <c r="AB15" s="85"/>
    </row>
    <row r="16" spans="3:28" x14ac:dyDescent="0.55000000000000004">
      <c r="C16" s="238">
        <v>197810</v>
      </c>
      <c r="D16" s="239">
        <v>1978</v>
      </c>
      <c r="E16" s="240">
        <v>10</v>
      </c>
      <c r="F16" s="241">
        <v>58.5</v>
      </c>
      <c r="G16" s="242">
        <v>54.8</v>
      </c>
      <c r="H16" s="243">
        <f t="shared" si="0"/>
        <v>106.75182481751825</v>
      </c>
      <c r="I16" s="127"/>
      <c r="J16" s="126"/>
      <c r="K16" s="127"/>
      <c r="L16" s="127"/>
      <c r="M16" s="128"/>
      <c r="N16" s="131"/>
      <c r="O16" s="126"/>
      <c r="P16" s="127"/>
      <c r="Q16" s="127"/>
      <c r="R16" s="128"/>
      <c r="S16" s="131"/>
      <c r="T16" s="126"/>
      <c r="U16" s="127"/>
      <c r="V16" s="127"/>
      <c r="W16" s="128"/>
      <c r="Y16" s="369"/>
      <c r="Z16" s="14"/>
      <c r="AA16" s="371"/>
      <c r="AB16" s="85"/>
    </row>
    <row r="17" spans="3:28" x14ac:dyDescent="0.55000000000000004">
      <c r="C17" s="238">
        <v>197811</v>
      </c>
      <c r="D17" s="239">
        <v>1978</v>
      </c>
      <c r="E17" s="240">
        <v>11</v>
      </c>
      <c r="F17" s="241">
        <v>59.2</v>
      </c>
      <c r="G17" s="242">
        <v>55.6</v>
      </c>
      <c r="H17" s="243">
        <f t="shared" si="0"/>
        <v>106.4748201438849</v>
      </c>
      <c r="I17" s="127"/>
      <c r="J17" s="126"/>
      <c r="K17" s="127"/>
      <c r="L17" s="127"/>
      <c r="M17" s="128"/>
      <c r="N17" s="131"/>
      <c r="O17" s="126"/>
      <c r="P17" s="127"/>
      <c r="Q17" s="127"/>
      <c r="R17" s="128"/>
      <c r="S17" s="131"/>
      <c r="T17" s="126"/>
      <c r="U17" s="127"/>
      <c r="V17" s="127"/>
      <c r="W17" s="128"/>
      <c r="Y17" s="369"/>
      <c r="Z17" s="14"/>
      <c r="AA17" s="371"/>
      <c r="AB17" s="85"/>
    </row>
    <row r="18" spans="3:28" x14ac:dyDescent="0.55000000000000004">
      <c r="C18" s="238">
        <v>197812</v>
      </c>
      <c r="D18" s="239">
        <v>1978</v>
      </c>
      <c r="E18" s="240">
        <v>12</v>
      </c>
      <c r="F18" s="241">
        <v>54.1</v>
      </c>
      <c r="G18" s="242">
        <v>54.9</v>
      </c>
      <c r="H18" s="243">
        <f t="shared" si="0"/>
        <v>98.54280510018215</v>
      </c>
      <c r="I18" s="127"/>
      <c r="J18" s="126"/>
      <c r="K18" s="127"/>
      <c r="L18" s="127"/>
      <c r="M18" s="128"/>
      <c r="N18" s="131"/>
      <c r="O18" s="126"/>
      <c r="P18" s="127"/>
      <c r="Q18" s="127"/>
      <c r="R18" s="128"/>
      <c r="S18" s="131"/>
      <c r="T18" s="126"/>
      <c r="U18" s="127"/>
      <c r="V18" s="127"/>
      <c r="W18" s="128"/>
      <c r="Y18" s="369"/>
      <c r="Z18" s="14"/>
      <c r="AA18" s="371"/>
      <c r="AB18" s="85"/>
    </row>
    <row r="19" spans="3:28" x14ac:dyDescent="0.55000000000000004">
      <c r="C19" s="238">
        <v>197901</v>
      </c>
      <c r="D19" s="239">
        <v>1979</v>
      </c>
      <c r="E19" s="240">
        <v>1</v>
      </c>
      <c r="F19" s="241">
        <v>50</v>
      </c>
      <c r="G19" s="242">
        <v>55.7</v>
      </c>
      <c r="H19" s="243">
        <f t="shared" si="0"/>
        <v>89.766606822262119</v>
      </c>
      <c r="I19" s="127"/>
      <c r="J19" s="126"/>
      <c r="K19" s="127"/>
      <c r="L19" s="127"/>
      <c r="M19" s="128"/>
      <c r="N19" s="131"/>
      <c r="O19" s="126"/>
      <c r="P19" s="127"/>
      <c r="Q19" s="127"/>
      <c r="R19" s="128"/>
      <c r="S19" s="131"/>
      <c r="T19" s="126"/>
      <c r="U19" s="127"/>
      <c r="V19" s="127"/>
      <c r="W19" s="128"/>
      <c r="Y19" s="369"/>
      <c r="Z19" s="14"/>
      <c r="AA19" s="371"/>
      <c r="AB19" s="85"/>
    </row>
    <row r="20" spans="3:28" x14ac:dyDescent="0.55000000000000004">
      <c r="C20" s="238">
        <v>197902</v>
      </c>
      <c r="D20" s="239">
        <v>1979</v>
      </c>
      <c r="E20" s="240">
        <v>2</v>
      </c>
      <c r="F20" s="241">
        <v>54.2</v>
      </c>
      <c r="G20" s="242">
        <v>56.7</v>
      </c>
      <c r="H20" s="243">
        <f t="shared" si="0"/>
        <v>95.590828924162253</v>
      </c>
      <c r="I20" s="127"/>
      <c r="J20" s="126"/>
      <c r="K20" s="127"/>
      <c r="L20" s="127"/>
      <c r="M20" s="128"/>
      <c r="N20" s="131"/>
      <c r="O20" s="126"/>
      <c r="P20" s="127"/>
      <c r="Q20" s="127"/>
      <c r="R20" s="128"/>
      <c r="S20" s="131"/>
      <c r="T20" s="126"/>
      <c r="U20" s="127"/>
      <c r="V20" s="127"/>
      <c r="W20" s="128"/>
      <c r="Y20" s="369"/>
      <c r="Z20" s="14"/>
      <c r="AA20" s="371"/>
      <c r="AB20" s="85"/>
    </row>
    <row r="21" spans="3:28" x14ac:dyDescent="0.55000000000000004">
      <c r="C21" s="238">
        <v>197903</v>
      </c>
      <c r="D21" s="239">
        <v>1979</v>
      </c>
      <c r="E21" s="240">
        <v>3</v>
      </c>
      <c r="F21" s="241">
        <v>58.6</v>
      </c>
      <c r="G21" s="242">
        <v>56</v>
      </c>
      <c r="H21" s="243">
        <f t="shared" si="0"/>
        <v>104.64285714285715</v>
      </c>
      <c r="I21" s="127"/>
      <c r="J21" s="126"/>
      <c r="K21" s="127"/>
      <c r="L21" s="127"/>
      <c r="M21" s="128"/>
      <c r="N21" s="131"/>
      <c r="O21" s="126"/>
      <c r="P21" s="127"/>
      <c r="Q21" s="127"/>
      <c r="R21" s="128"/>
      <c r="S21" s="131"/>
      <c r="T21" s="126"/>
      <c r="U21" s="127"/>
      <c r="V21" s="127"/>
      <c r="W21" s="128"/>
      <c r="Y21" s="369"/>
      <c r="Z21" s="14"/>
      <c r="AA21" s="371"/>
      <c r="AB21" s="85"/>
    </row>
    <row r="22" spans="3:28" x14ac:dyDescent="0.55000000000000004">
      <c r="C22" s="238">
        <v>197904</v>
      </c>
      <c r="D22" s="239">
        <v>1979</v>
      </c>
      <c r="E22" s="240">
        <v>4</v>
      </c>
      <c r="F22" s="241">
        <v>56.5</v>
      </c>
      <c r="G22" s="242">
        <v>55.6</v>
      </c>
      <c r="H22" s="243">
        <f t="shared" si="0"/>
        <v>101.61870503597122</v>
      </c>
      <c r="I22" s="127"/>
      <c r="J22" s="126"/>
      <c r="K22" s="127"/>
      <c r="L22" s="127"/>
      <c r="M22" s="128"/>
      <c r="N22" s="131"/>
      <c r="O22" s="126"/>
      <c r="P22" s="127"/>
      <c r="Q22" s="127"/>
      <c r="R22" s="128"/>
      <c r="S22" s="131"/>
      <c r="T22" s="126"/>
      <c r="U22" s="127"/>
      <c r="V22" s="127"/>
      <c r="W22" s="128"/>
      <c r="Y22" s="369"/>
      <c r="Z22" s="14"/>
      <c r="AA22" s="371"/>
      <c r="AB22" s="85"/>
    </row>
    <row r="23" spans="3:28" x14ac:dyDescent="0.55000000000000004">
      <c r="C23" s="238">
        <v>197905</v>
      </c>
      <c r="D23" s="239">
        <v>1979</v>
      </c>
      <c r="E23" s="240">
        <v>5</v>
      </c>
      <c r="F23" s="241">
        <v>61.5</v>
      </c>
      <c r="G23" s="242">
        <v>61.5</v>
      </c>
      <c r="H23" s="243">
        <f t="shared" si="0"/>
        <v>100</v>
      </c>
      <c r="I23" s="127"/>
      <c r="J23" s="126"/>
      <c r="K23" s="127"/>
      <c r="L23" s="127"/>
      <c r="M23" s="128"/>
      <c r="N23" s="131"/>
      <c r="O23" s="126"/>
      <c r="P23" s="127"/>
      <c r="Q23" s="127"/>
      <c r="R23" s="128"/>
      <c r="S23" s="131"/>
      <c r="T23" s="126"/>
      <c r="U23" s="127"/>
      <c r="V23" s="127"/>
      <c r="W23" s="128"/>
      <c r="Y23" s="369"/>
      <c r="Z23" s="14"/>
      <c r="AA23" s="371"/>
      <c r="AB23" s="85"/>
    </row>
    <row r="24" spans="3:28" x14ac:dyDescent="0.55000000000000004">
      <c r="C24" s="238">
        <v>197906</v>
      </c>
      <c r="D24" s="239">
        <v>1979</v>
      </c>
      <c r="E24" s="240">
        <v>6</v>
      </c>
      <c r="F24" s="241">
        <v>61.9</v>
      </c>
      <c r="G24" s="242">
        <v>58.2</v>
      </c>
      <c r="H24" s="243">
        <f t="shared" si="0"/>
        <v>106.3573883161512</v>
      </c>
      <c r="I24" s="127"/>
      <c r="J24" s="126"/>
      <c r="K24" s="127"/>
      <c r="L24" s="127"/>
      <c r="M24" s="128"/>
      <c r="N24" s="131"/>
      <c r="O24" s="126"/>
      <c r="P24" s="127"/>
      <c r="Q24" s="127"/>
      <c r="R24" s="128"/>
      <c r="S24" s="131"/>
      <c r="T24" s="126"/>
      <c r="U24" s="127"/>
      <c r="V24" s="127"/>
      <c r="W24" s="128"/>
      <c r="Y24" s="369"/>
      <c r="Z24" s="14"/>
      <c r="AA24" s="371"/>
      <c r="AB24" s="85"/>
    </row>
    <row r="25" spans="3:28" x14ac:dyDescent="0.55000000000000004">
      <c r="C25" s="238">
        <v>197907</v>
      </c>
      <c r="D25" s="239">
        <v>1979</v>
      </c>
      <c r="E25" s="240">
        <v>7</v>
      </c>
      <c r="F25" s="241">
        <v>62</v>
      </c>
      <c r="G25" s="242">
        <v>58.4</v>
      </c>
      <c r="H25" s="243">
        <f t="shared" si="0"/>
        <v>106.16438356164383</v>
      </c>
      <c r="I25" s="127"/>
      <c r="J25" s="126"/>
      <c r="K25" s="127"/>
      <c r="L25" s="127"/>
      <c r="M25" s="128"/>
      <c r="N25" s="131"/>
      <c r="O25" s="126"/>
      <c r="P25" s="127"/>
      <c r="Q25" s="127"/>
      <c r="R25" s="128"/>
      <c r="S25" s="131"/>
      <c r="T25" s="126"/>
      <c r="U25" s="127"/>
      <c r="V25" s="127"/>
      <c r="W25" s="128"/>
      <c r="Y25" s="369"/>
      <c r="Z25" s="14"/>
      <c r="AA25" s="371"/>
      <c r="AB25" s="85"/>
    </row>
    <row r="26" spans="3:28" x14ac:dyDescent="0.55000000000000004">
      <c r="C26" s="238">
        <v>197908</v>
      </c>
      <c r="D26" s="239">
        <v>1979</v>
      </c>
      <c r="E26" s="240">
        <v>8</v>
      </c>
      <c r="F26" s="241">
        <v>49.9</v>
      </c>
      <c r="G26" s="242">
        <v>62.3</v>
      </c>
      <c r="H26" s="243">
        <f t="shared" si="0"/>
        <v>80.096308186195827</v>
      </c>
      <c r="I26" s="127"/>
      <c r="J26" s="126"/>
      <c r="K26" s="127"/>
      <c r="L26" s="127"/>
      <c r="M26" s="128"/>
      <c r="N26" s="131"/>
      <c r="O26" s="126"/>
      <c r="P26" s="127"/>
      <c r="Q26" s="127"/>
      <c r="R26" s="128"/>
      <c r="S26" s="131"/>
      <c r="T26" s="126"/>
      <c r="U26" s="127"/>
      <c r="V26" s="127"/>
      <c r="W26" s="128"/>
      <c r="Y26" s="369"/>
      <c r="Z26" s="14"/>
      <c r="AA26" s="371"/>
      <c r="AB26" s="85"/>
    </row>
    <row r="27" spans="3:28" x14ac:dyDescent="0.55000000000000004">
      <c r="C27" s="238">
        <v>197909</v>
      </c>
      <c r="D27" s="239">
        <v>1979</v>
      </c>
      <c r="E27" s="240">
        <v>9</v>
      </c>
      <c r="F27" s="241">
        <v>59.4</v>
      </c>
      <c r="G27" s="242">
        <v>56.7</v>
      </c>
      <c r="H27" s="243">
        <f t="shared" si="0"/>
        <v>104.76190476190474</v>
      </c>
      <c r="I27" s="127"/>
      <c r="J27" s="126"/>
      <c r="K27" s="127"/>
      <c r="L27" s="127"/>
      <c r="M27" s="128"/>
      <c r="N27" s="131"/>
      <c r="O27" s="126"/>
      <c r="P27" s="127"/>
      <c r="Q27" s="127"/>
      <c r="R27" s="128"/>
      <c r="S27" s="131"/>
      <c r="T27" s="126"/>
      <c r="U27" s="127"/>
      <c r="V27" s="127"/>
      <c r="W27" s="128"/>
      <c r="Y27" s="369"/>
      <c r="Z27" s="14"/>
      <c r="AA27" s="371"/>
      <c r="AB27" s="85"/>
    </row>
    <row r="28" spans="3:28" x14ac:dyDescent="0.55000000000000004">
      <c r="C28" s="238">
        <v>197910</v>
      </c>
      <c r="D28" s="239">
        <v>1979</v>
      </c>
      <c r="E28" s="240">
        <v>10</v>
      </c>
      <c r="F28" s="241">
        <v>67.7</v>
      </c>
      <c r="G28" s="242">
        <v>63.2</v>
      </c>
      <c r="H28" s="243">
        <f t="shared" si="0"/>
        <v>107.12025316455696</v>
      </c>
      <c r="I28" s="127"/>
      <c r="J28" s="126"/>
      <c r="K28" s="127"/>
      <c r="L28" s="127"/>
      <c r="M28" s="128"/>
      <c r="N28" s="131"/>
      <c r="O28" s="126"/>
      <c r="P28" s="127"/>
      <c r="Q28" s="127"/>
      <c r="R28" s="128"/>
      <c r="S28" s="131"/>
      <c r="T28" s="126"/>
      <c r="U28" s="127"/>
      <c r="V28" s="127"/>
      <c r="W28" s="128"/>
      <c r="Y28" s="369"/>
      <c r="Z28" s="14"/>
      <c r="AA28" s="371"/>
      <c r="AB28" s="85"/>
    </row>
    <row r="29" spans="3:28" x14ac:dyDescent="0.55000000000000004">
      <c r="C29" s="238">
        <v>197911</v>
      </c>
      <c r="D29" s="239">
        <v>1979</v>
      </c>
      <c r="E29" s="240">
        <v>11</v>
      </c>
      <c r="F29" s="241">
        <v>67.3</v>
      </c>
      <c r="G29" s="242">
        <v>64</v>
      </c>
      <c r="H29" s="243">
        <f t="shared" si="0"/>
        <v>105.15625</v>
      </c>
      <c r="I29" s="127"/>
      <c r="J29" s="126"/>
      <c r="K29" s="127"/>
      <c r="L29" s="127"/>
      <c r="M29" s="128"/>
      <c r="N29" s="131"/>
      <c r="O29" s="126"/>
      <c r="P29" s="127"/>
      <c r="Q29" s="127"/>
      <c r="R29" s="128"/>
      <c r="S29" s="131"/>
      <c r="T29" s="126"/>
      <c r="U29" s="127"/>
      <c r="V29" s="127"/>
      <c r="W29" s="128"/>
      <c r="Y29" s="369"/>
      <c r="Z29" s="14"/>
      <c r="AA29" s="371"/>
      <c r="AB29" s="85"/>
    </row>
    <row r="30" spans="3:28" x14ac:dyDescent="0.55000000000000004">
      <c r="C30" s="238">
        <v>197912</v>
      </c>
      <c r="D30" s="239">
        <v>1979</v>
      </c>
      <c r="E30" s="240">
        <v>12</v>
      </c>
      <c r="F30" s="241">
        <v>62</v>
      </c>
      <c r="G30" s="242">
        <v>62.8</v>
      </c>
      <c r="H30" s="243">
        <f t="shared" si="0"/>
        <v>98.726114649681534</v>
      </c>
      <c r="I30" s="127"/>
      <c r="J30" s="126"/>
      <c r="K30" s="127"/>
      <c r="L30" s="127"/>
      <c r="M30" s="128"/>
      <c r="N30" s="131"/>
      <c r="O30" s="126"/>
      <c r="P30" s="127"/>
      <c r="Q30" s="127"/>
      <c r="R30" s="128"/>
      <c r="S30" s="131"/>
      <c r="T30" s="126"/>
      <c r="U30" s="127"/>
      <c r="V30" s="127"/>
      <c r="W30" s="128"/>
      <c r="Y30" s="369"/>
      <c r="Z30" s="14"/>
      <c r="AA30" s="371"/>
      <c r="AB30" s="85"/>
    </row>
    <row r="31" spans="3:28" x14ac:dyDescent="0.55000000000000004">
      <c r="C31" s="238">
        <v>198001</v>
      </c>
      <c r="D31" s="239">
        <v>1980</v>
      </c>
      <c r="E31" s="240">
        <v>1</v>
      </c>
      <c r="F31" s="241">
        <v>56.8</v>
      </c>
      <c r="G31" s="242">
        <v>63.4</v>
      </c>
      <c r="H31" s="243">
        <f t="shared" si="0"/>
        <v>89.589905362776022</v>
      </c>
      <c r="I31" s="127"/>
      <c r="J31" s="126"/>
      <c r="K31" s="127"/>
      <c r="L31" s="127"/>
      <c r="M31" s="128"/>
      <c r="N31" s="131"/>
      <c r="O31" s="126"/>
      <c r="P31" s="127"/>
      <c r="Q31" s="127"/>
      <c r="R31" s="128"/>
      <c r="S31" s="131"/>
      <c r="T31" s="126"/>
      <c r="U31" s="127"/>
      <c r="V31" s="127"/>
      <c r="W31" s="128"/>
      <c r="Y31" s="369"/>
      <c r="Z31" s="14"/>
      <c r="AA31" s="371"/>
      <c r="AB31" s="85"/>
    </row>
    <row r="32" spans="3:28" x14ac:dyDescent="0.55000000000000004">
      <c r="C32" s="238">
        <v>198002</v>
      </c>
      <c r="D32" s="239">
        <v>1980</v>
      </c>
      <c r="E32" s="240">
        <v>2</v>
      </c>
      <c r="F32" s="241">
        <v>66.7</v>
      </c>
      <c r="G32" s="242">
        <v>69.400000000000006</v>
      </c>
      <c r="H32" s="243">
        <f t="shared" si="0"/>
        <v>96.10951008645533</v>
      </c>
      <c r="I32" s="127"/>
      <c r="J32" s="126"/>
      <c r="K32" s="127"/>
      <c r="L32" s="127"/>
      <c r="M32" s="128"/>
      <c r="N32" s="131"/>
      <c r="O32" s="126"/>
      <c r="P32" s="127"/>
      <c r="Q32" s="127"/>
      <c r="R32" s="128"/>
      <c r="S32" s="131"/>
      <c r="T32" s="126"/>
      <c r="U32" s="127"/>
      <c r="V32" s="127"/>
      <c r="W32" s="128"/>
      <c r="Y32" s="369"/>
      <c r="Z32" s="14"/>
      <c r="AA32" s="371"/>
      <c r="AB32" s="85"/>
    </row>
    <row r="33" spans="3:28" x14ac:dyDescent="0.55000000000000004">
      <c r="C33" s="238">
        <v>198003</v>
      </c>
      <c r="D33" s="239">
        <v>1980</v>
      </c>
      <c r="E33" s="240">
        <v>3</v>
      </c>
      <c r="F33" s="241">
        <v>67.400000000000006</v>
      </c>
      <c r="G33" s="242">
        <v>65</v>
      </c>
      <c r="H33" s="243">
        <f t="shared" si="0"/>
        <v>103.69230769230771</v>
      </c>
      <c r="I33" s="127"/>
      <c r="J33" s="126"/>
      <c r="K33" s="127"/>
      <c r="L33" s="127"/>
      <c r="M33" s="128"/>
      <c r="N33" s="131"/>
      <c r="O33" s="126"/>
      <c r="P33" s="127"/>
      <c r="Q33" s="127"/>
      <c r="R33" s="128"/>
      <c r="S33" s="131"/>
      <c r="T33" s="126"/>
      <c r="U33" s="127"/>
      <c r="V33" s="127"/>
      <c r="W33" s="128"/>
      <c r="Y33" s="369"/>
      <c r="Z33" s="14"/>
      <c r="AA33" s="371"/>
      <c r="AB33" s="85"/>
    </row>
    <row r="34" spans="3:28" x14ac:dyDescent="0.55000000000000004">
      <c r="C34" s="238">
        <v>198004</v>
      </c>
      <c r="D34" s="239">
        <v>1980</v>
      </c>
      <c r="E34" s="240">
        <v>4</v>
      </c>
      <c r="F34" s="241">
        <v>70.7</v>
      </c>
      <c r="G34" s="242">
        <v>69</v>
      </c>
      <c r="H34" s="243">
        <f t="shared" si="0"/>
        <v>102.46376811594202</v>
      </c>
      <c r="I34" s="127"/>
      <c r="J34" s="126"/>
      <c r="K34" s="127"/>
      <c r="L34" s="127"/>
      <c r="M34" s="128"/>
      <c r="N34" s="131"/>
      <c r="O34" s="126"/>
      <c r="P34" s="127"/>
      <c r="Q34" s="127"/>
      <c r="R34" s="128"/>
      <c r="S34" s="131"/>
      <c r="T34" s="126"/>
      <c r="U34" s="127"/>
      <c r="V34" s="127"/>
      <c r="W34" s="128"/>
      <c r="Y34" s="369"/>
      <c r="Z34" s="14"/>
      <c r="AA34" s="371"/>
      <c r="AB34" s="85"/>
    </row>
    <row r="35" spans="3:28" x14ac:dyDescent="0.55000000000000004">
      <c r="C35" s="238">
        <v>198005</v>
      </c>
      <c r="D35" s="239">
        <v>1980</v>
      </c>
      <c r="E35" s="240">
        <v>5</v>
      </c>
      <c r="F35" s="241">
        <v>66.5</v>
      </c>
      <c r="G35" s="242">
        <v>66.7</v>
      </c>
      <c r="H35" s="243">
        <f t="shared" si="0"/>
        <v>99.700149925037479</v>
      </c>
      <c r="I35" s="127"/>
      <c r="J35" s="126"/>
      <c r="K35" s="127"/>
      <c r="L35" s="127"/>
      <c r="M35" s="128"/>
      <c r="N35" s="131"/>
      <c r="O35" s="126"/>
      <c r="P35" s="127"/>
      <c r="Q35" s="127"/>
      <c r="R35" s="128"/>
      <c r="S35" s="131"/>
      <c r="T35" s="126"/>
      <c r="U35" s="127"/>
      <c r="V35" s="127"/>
      <c r="W35" s="128"/>
      <c r="Y35" s="369"/>
      <c r="Z35" s="14"/>
      <c r="AA35" s="371"/>
      <c r="AB35" s="85"/>
    </row>
    <row r="36" spans="3:28" x14ac:dyDescent="0.55000000000000004">
      <c r="C36" s="238">
        <v>198006</v>
      </c>
      <c r="D36" s="239">
        <v>1980</v>
      </c>
      <c r="E36" s="240">
        <v>6</v>
      </c>
      <c r="F36" s="241">
        <v>71.400000000000006</v>
      </c>
      <c r="G36" s="242">
        <v>66.900000000000006</v>
      </c>
      <c r="H36" s="243">
        <f t="shared" si="0"/>
        <v>106.72645739910314</v>
      </c>
      <c r="I36" s="127"/>
      <c r="J36" s="126"/>
      <c r="K36" s="127"/>
      <c r="L36" s="127"/>
      <c r="M36" s="128"/>
      <c r="N36" s="131"/>
      <c r="O36" s="126"/>
      <c r="P36" s="127"/>
      <c r="Q36" s="127"/>
      <c r="R36" s="128"/>
      <c r="S36" s="131"/>
      <c r="T36" s="126"/>
      <c r="U36" s="127"/>
      <c r="V36" s="127"/>
      <c r="W36" s="128"/>
      <c r="Y36" s="369"/>
      <c r="Z36" s="14"/>
      <c r="AA36" s="371"/>
      <c r="AB36" s="85"/>
    </row>
    <row r="37" spans="3:28" x14ac:dyDescent="0.55000000000000004">
      <c r="C37" s="238">
        <v>198007</v>
      </c>
      <c r="D37" s="239">
        <v>1980</v>
      </c>
      <c r="E37" s="240">
        <v>7</v>
      </c>
      <c r="F37" s="241">
        <v>76</v>
      </c>
      <c r="G37" s="242">
        <v>70.8</v>
      </c>
      <c r="H37" s="243">
        <f t="shared" si="0"/>
        <v>107.34463276836159</v>
      </c>
      <c r="I37" s="127"/>
      <c r="J37" s="126"/>
      <c r="K37" s="127"/>
      <c r="L37" s="127"/>
      <c r="M37" s="128"/>
      <c r="N37" s="131"/>
      <c r="O37" s="126"/>
      <c r="P37" s="127"/>
      <c r="Q37" s="127"/>
      <c r="R37" s="128"/>
      <c r="S37" s="131"/>
      <c r="T37" s="126"/>
      <c r="U37" s="127"/>
      <c r="V37" s="127"/>
      <c r="W37" s="128"/>
      <c r="Y37" s="369"/>
      <c r="Z37" s="14"/>
      <c r="AA37" s="371"/>
      <c r="AB37" s="85"/>
    </row>
    <row r="38" spans="3:28" x14ac:dyDescent="0.55000000000000004">
      <c r="C38" s="238">
        <v>198008</v>
      </c>
      <c r="D38" s="239">
        <v>1980</v>
      </c>
      <c r="E38" s="240">
        <v>8</v>
      </c>
      <c r="F38" s="241">
        <v>51.6</v>
      </c>
      <c r="G38" s="242">
        <v>65.7</v>
      </c>
      <c r="H38" s="243">
        <f t="shared" si="0"/>
        <v>78.538812785388117</v>
      </c>
      <c r="I38" s="127"/>
      <c r="J38" s="126"/>
      <c r="K38" s="127"/>
      <c r="L38" s="127"/>
      <c r="M38" s="128"/>
      <c r="N38" s="131"/>
      <c r="O38" s="126"/>
      <c r="P38" s="127"/>
      <c r="Q38" s="127"/>
      <c r="R38" s="128"/>
      <c r="S38" s="131"/>
      <c r="T38" s="126"/>
      <c r="U38" s="127"/>
      <c r="V38" s="127"/>
      <c r="W38" s="128"/>
      <c r="Y38" s="369"/>
      <c r="Z38" s="14"/>
      <c r="AA38" s="371"/>
      <c r="AB38" s="85"/>
    </row>
    <row r="39" spans="3:28" x14ac:dyDescent="0.55000000000000004">
      <c r="C39" s="238">
        <v>198009</v>
      </c>
      <c r="D39" s="239">
        <v>1980</v>
      </c>
      <c r="E39" s="240">
        <v>9</v>
      </c>
      <c r="F39" s="241">
        <v>74.099999999999994</v>
      </c>
      <c r="G39" s="242">
        <v>70.599999999999994</v>
      </c>
      <c r="H39" s="243">
        <f t="shared" si="0"/>
        <v>104.95750708215297</v>
      </c>
      <c r="I39" s="127"/>
      <c r="J39" s="126"/>
      <c r="K39" s="127"/>
      <c r="L39" s="127"/>
      <c r="M39" s="128"/>
      <c r="N39" s="131"/>
      <c r="O39" s="126"/>
      <c r="P39" s="127"/>
      <c r="Q39" s="127"/>
      <c r="R39" s="128"/>
      <c r="S39" s="131"/>
      <c r="T39" s="126"/>
      <c r="U39" s="127"/>
      <c r="V39" s="127"/>
      <c r="W39" s="128"/>
      <c r="Y39" s="369"/>
      <c r="Z39" s="14"/>
      <c r="AA39" s="371"/>
      <c r="AB39" s="85"/>
    </row>
    <row r="40" spans="3:28" x14ac:dyDescent="0.55000000000000004">
      <c r="C40" s="238">
        <v>198010</v>
      </c>
      <c r="D40" s="239">
        <v>1980</v>
      </c>
      <c r="E40" s="240">
        <v>10</v>
      </c>
      <c r="F40" s="241">
        <v>73.400000000000006</v>
      </c>
      <c r="G40" s="242">
        <v>68.2</v>
      </c>
      <c r="H40" s="243">
        <f t="shared" si="0"/>
        <v>107.62463343108504</v>
      </c>
      <c r="I40" s="127"/>
      <c r="J40" s="126"/>
      <c r="K40" s="127"/>
      <c r="L40" s="127"/>
      <c r="M40" s="128"/>
      <c r="N40" s="131"/>
      <c r="O40" s="126"/>
      <c r="P40" s="127"/>
      <c r="Q40" s="127"/>
      <c r="R40" s="128"/>
      <c r="S40" s="131"/>
      <c r="T40" s="126"/>
      <c r="U40" s="127"/>
      <c r="V40" s="127"/>
      <c r="W40" s="128"/>
      <c r="Y40" s="369"/>
      <c r="Z40" s="14"/>
      <c r="AA40" s="371"/>
      <c r="AB40" s="85"/>
    </row>
    <row r="41" spans="3:28" x14ac:dyDescent="0.55000000000000004">
      <c r="C41" s="238">
        <v>198011</v>
      </c>
      <c r="D41" s="239">
        <v>1980</v>
      </c>
      <c r="E41" s="240">
        <v>11</v>
      </c>
      <c r="F41" s="241">
        <v>64.8</v>
      </c>
      <c r="G41" s="242">
        <v>62</v>
      </c>
      <c r="H41" s="243">
        <f t="shared" si="0"/>
        <v>104.51612903225806</v>
      </c>
      <c r="I41" s="127"/>
      <c r="J41" s="126"/>
      <c r="K41" s="127"/>
      <c r="L41" s="127"/>
      <c r="M41" s="128"/>
      <c r="N41" s="131"/>
      <c r="O41" s="126"/>
      <c r="P41" s="127"/>
      <c r="Q41" s="127"/>
      <c r="R41" s="128"/>
      <c r="S41" s="131"/>
      <c r="T41" s="126"/>
      <c r="U41" s="127"/>
      <c r="V41" s="127"/>
      <c r="W41" s="128"/>
      <c r="Y41" s="369"/>
      <c r="Z41" s="14"/>
      <c r="AA41" s="371"/>
      <c r="AB41" s="85"/>
    </row>
    <row r="42" spans="3:28" x14ac:dyDescent="0.55000000000000004">
      <c r="C42" s="238">
        <v>198012</v>
      </c>
      <c r="D42" s="239">
        <v>1980</v>
      </c>
      <c r="E42" s="240">
        <v>12</v>
      </c>
      <c r="F42" s="241">
        <v>67.5</v>
      </c>
      <c r="G42" s="242">
        <v>68.099999999999994</v>
      </c>
      <c r="H42" s="243">
        <f t="shared" si="0"/>
        <v>99.118942731277542</v>
      </c>
      <c r="I42" s="127"/>
      <c r="J42" s="126"/>
      <c r="K42" s="127"/>
      <c r="L42" s="127"/>
      <c r="M42" s="128"/>
      <c r="N42" s="131"/>
      <c r="O42" s="126"/>
      <c r="P42" s="127"/>
      <c r="Q42" s="127"/>
      <c r="R42" s="128"/>
      <c r="S42" s="131"/>
      <c r="T42" s="126"/>
      <c r="U42" s="127"/>
      <c r="V42" s="127"/>
      <c r="W42" s="128"/>
      <c r="Y42" s="369"/>
      <c r="Z42" s="14"/>
      <c r="AA42" s="371"/>
      <c r="AB42" s="85"/>
    </row>
    <row r="43" spans="3:28" x14ac:dyDescent="0.55000000000000004">
      <c r="C43" s="238">
        <v>198101</v>
      </c>
      <c r="D43" s="239">
        <v>1981</v>
      </c>
      <c r="E43" s="240">
        <v>1</v>
      </c>
      <c r="F43" s="241">
        <v>61.9</v>
      </c>
      <c r="G43" s="242">
        <v>69</v>
      </c>
      <c r="H43" s="243">
        <f t="shared" si="0"/>
        <v>89.710144927536234</v>
      </c>
      <c r="I43" s="127"/>
      <c r="J43" s="126"/>
      <c r="K43" s="127"/>
      <c r="L43" s="127"/>
      <c r="M43" s="128"/>
      <c r="N43" s="131"/>
      <c r="O43" s="126"/>
      <c r="P43" s="127"/>
      <c r="Q43" s="127"/>
      <c r="R43" s="128"/>
      <c r="S43" s="131"/>
      <c r="T43" s="126"/>
      <c r="U43" s="127"/>
      <c r="V43" s="127"/>
      <c r="W43" s="128"/>
      <c r="Y43" s="369"/>
      <c r="Z43" s="14"/>
      <c r="AA43" s="371"/>
      <c r="AB43" s="85"/>
    </row>
    <row r="44" spans="3:28" x14ac:dyDescent="0.55000000000000004">
      <c r="C44" s="238">
        <v>198102</v>
      </c>
      <c r="D44" s="239">
        <v>1981</v>
      </c>
      <c r="E44" s="240">
        <v>2</v>
      </c>
      <c r="F44" s="241">
        <v>64</v>
      </c>
      <c r="G44" s="242">
        <v>66.5</v>
      </c>
      <c r="H44" s="243">
        <f t="shared" si="0"/>
        <v>96.240601503759393</v>
      </c>
      <c r="I44" s="127"/>
      <c r="J44" s="126"/>
      <c r="K44" s="127"/>
      <c r="L44" s="127"/>
      <c r="M44" s="128"/>
      <c r="N44" s="131"/>
      <c r="O44" s="126"/>
      <c r="P44" s="127"/>
      <c r="Q44" s="127"/>
      <c r="R44" s="128"/>
      <c r="S44" s="131"/>
      <c r="T44" s="126"/>
      <c r="U44" s="127"/>
      <c r="V44" s="127"/>
      <c r="W44" s="128"/>
      <c r="Y44" s="369"/>
      <c r="Z44" s="14"/>
      <c r="AA44" s="371"/>
      <c r="AB44" s="85"/>
    </row>
    <row r="45" spans="3:28" x14ac:dyDescent="0.55000000000000004">
      <c r="C45" s="238">
        <v>198103</v>
      </c>
      <c r="D45" s="239">
        <v>1981</v>
      </c>
      <c r="E45" s="240">
        <v>3</v>
      </c>
      <c r="F45" s="241">
        <v>71.099999999999994</v>
      </c>
      <c r="G45" s="242">
        <v>69</v>
      </c>
      <c r="H45" s="243">
        <f t="shared" si="0"/>
        <v>103.04347826086955</v>
      </c>
      <c r="I45" s="127"/>
      <c r="J45" s="126"/>
      <c r="K45" s="127"/>
      <c r="L45" s="127"/>
      <c r="M45" s="128"/>
      <c r="N45" s="131"/>
      <c r="O45" s="126"/>
      <c r="P45" s="127"/>
      <c r="Q45" s="127"/>
      <c r="R45" s="128"/>
      <c r="S45" s="131"/>
      <c r="T45" s="126"/>
      <c r="U45" s="127"/>
      <c r="V45" s="127"/>
      <c r="W45" s="128"/>
      <c r="Y45" s="369"/>
      <c r="Z45" s="14"/>
      <c r="AA45" s="371"/>
      <c r="AB45" s="85"/>
    </row>
    <row r="46" spans="3:28" x14ac:dyDescent="0.55000000000000004">
      <c r="C46" s="238">
        <v>198104</v>
      </c>
      <c r="D46" s="239">
        <v>1981</v>
      </c>
      <c r="E46" s="240">
        <v>4</v>
      </c>
      <c r="F46" s="241">
        <v>72.3</v>
      </c>
      <c r="G46" s="242">
        <v>69.8</v>
      </c>
      <c r="H46" s="243">
        <f t="shared" si="0"/>
        <v>103.58166189111748</v>
      </c>
      <c r="I46" s="127"/>
      <c r="J46" s="126"/>
      <c r="K46" s="127"/>
      <c r="L46" s="127"/>
      <c r="M46" s="128"/>
      <c r="N46" s="131"/>
      <c r="O46" s="126"/>
      <c r="P46" s="127"/>
      <c r="Q46" s="127"/>
      <c r="R46" s="128"/>
      <c r="S46" s="131"/>
      <c r="T46" s="126"/>
      <c r="U46" s="127"/>
      <c r="V46" s="127"/>
      <c r="W46" s="128"/>
      <c r="Y46" s="369"/>
      <c r="Z46" s="14"/>
      <c r="AA46" s="371"/>
      <c r="AB46" s="85"/>
    </row>
    <row r="47" spans="3:28" x14ac:dyDescent="0.55000000000000004">
      <c r="C47" s="238">
        <v>198105</v>
      </c>
      <c r="D47" s="239">
        <v>1981</v>
      </c>
      <c r="E47" s="240">
        <v>5</v>
      </c>
      <c r="F47" s="241">
        <v>65.7</v>
      </c>
      <c r="G47" s="242">
        <v>66.5</v>
      </c>
      <c r="H47" s="243">
        <f t="shared" si="0"/>
        <v>98.79699248120302</v>
      </c>
      <c r="I47" s="127"/>
      <c r="J47" s="126"/>
      <c r="K47" s="127"/>
      <c r="L47" s="127"/>
      <c r="M47" s="128"/>
      <c r="N47" s="131"/>
      <c r="O47" s="126"/>
      <c r="P47" s="127"/>
      <c r="Q47" s="127"/>
      <c r="R47" s="128"/>
      <c r="S47" s="131"/>
      <c r="T47" s="126"/>
      <c r="U47" s="127"/>
      <c r="V47" s="127"/>
      <c r="W47" s="128"/>
      <c r="Y47" s="369"/>
      <c r="Z47" s="14"/>
      <c r="AA47" s="371"/>
      <c r="AB47" s="85"/>
    </row>
    <row r="48" spans="3:28" x14ac:dyDescent="0.55000000000000004">
      <c r="C48" s="238">
        <v>198106</v>
      </c>
      <c r="D48" s="239">
        <v>1981</v>
      </c>
      <c r="E48" s="240">
        <v>6</v>
      </c>
      <c r="F48" s="241">
        <v>72.8</v>
      </c>
      <c r="G48" s="242">
        <v>68.5</v>
      </c>
      <c r="H48" s="243">
        <f t="shared" si="0"/>
        <v>106.27737226277372</v>
      </c>
      <c r="I48" s="127"/>
      <c r="J48" s="126"/>
      <c r="K48" s="127"/>
      <c r="L48" s="127"/>
      <c r="M48" s="128"/>
      <c r="N48" s="131"/>
      <c r="O48" s="126"/>
      <c r="P48" s="127"/>
      <c r="Q48" s="127"/>
      <c r="R48" s="128"/>
      <c r="S48" s="131"/>
      <c r="T48" s="126"/>
      <c r="U48" s="127"/>
      <c r="V48" s="127"/>
      <c r="W48" s="128"/>
      <c r="Y48" s="369"/>
      <c r="Z48" s="14"/>
      <c r="AA48" s="371"/>
      <c r="AB48" s="85"/>
    </row>
    <row r="49" spans="3:28" x14ac:dyDescent="0.55000000000000004">
      <c r="C49" s="238">
        <v>198107</v>
      </c>
      <c r="D49" s="239">
        <v>1981</v>
      </c>
      <c r="E49" s="240">
        <v>7</v>
      </c>
      <c r="F49" s="241">
        <v>72.8</v>
      </c>
      <c r="G49" s="242">
        <v>67.2</v>
      </c>
      <c r="H49" s="243">
        <f t="shared" si="0"/>
        <v>108.33333333333333</v>
      </c>
      <c r="I49" s="127"/>
      <c r="J49" s="126"/>
      <c r="K49" s="127"/>
      <c r="L49" s="127"/>
      <c r="M49" s="128"/>
      <c r="N49" s="131"/>
      <c r="O49" s="126"/>
      <c r="P49" s="127"/>
      <c r="Q49" s="127"/>
      <c r="R49" s="128"/>
      <c r="S49" s="131"/>
      <c r="T49" s="126"/>
      <c r="U49" s="127"/>
      <c r="V49" s="127"/>
      <c r="W49" s="128"/>
      <c r="Y49" s="369"/>
      <c r="Z49" s="14"/>
      <c r="AA49" s="371"/>
      <c r="AB49" s="85"/>
    </row>
    <row r="50" spans="3:28" x14ac:dyDescent="0.55000000000000004">
      <c r="C50" s="238">
        <v>198108</v>
      </c>
      <c r="D50" s="239">
        <v>1981</v>
      </c>
      <c r="E50" s="240">
        <v>8</v>
      </c>
      <c r="F50" s="241">
        <v>47.3</v>
      </c>
      <c r="G50" s="242">
        <v>61.4</v>
      </c>
      <c r="H50" s="243">
        <f t="shared" si="0"/>
        <v>77.035830618892504</v>
      </c>
      <c r="I50" s="127"/>
      <c r="J50" s="126"/>
      <c r="K50" s="127"/>
      <c r="L50" s="127"/>
      <c r="M50" s="128"/>
      <c r="N50" s="131"/>
      <c r="O50" s="126"/>
      <c r="P50" s="127"/>
      <c r="Q50" s="127"/>
      <c r="R50" s="128"/>
      <c r="S50" s="131"/>
      <c r="T50" s="126"/>
      <c r="U50" s="127"/>
      <c r="V50" s="127"/>
      <c r="W50" s="128"/>
      <c r="Y50" s="369"/>
      <c r="Z50" s="14"/>
      <c r="AA50" s="371"/>
      <c r="AB50" s="85"/>
    </row>
    <row r="51" spans="3:28" x14ac:dyDescent="0.55000000000000004">
      <c r="C51" s="238">
        <v>198109</v>
      </c>
      <c r="D51" s="239">
        <v>1981</v>
      </c>
      <c r="E51" s="240">
        <v>9</v>
      </c>
      <c r="F51" s="241">
        <v>69.8</v>
      </c>
      <c r="G51" s="242">
        <v>66</v>
      </c>
      <c r="H51" s="243">
        <f t="shared" si="0"/>
        <v>105.75757575757576</v>
      </c>
      <c r="I51" s="127"/>
      <c r="J51" s="126"/>
      <c r="K51" s="127"/>
      <c r="L51" s="127"/>
      <c r="M51" s="128"/>
      <c r="N51" s="131"/>
      <c r="O51" s="126"/>
      <c r="P51" s="127"/>
      <c r="Q51" s="127"/>
      <c r="R51" s="128"/>
      <c r="S51" s="131"/>
      <c r="T51" s="126"/>
      <c r="U51" s="127"/>
      <c r="V51" s="127"/>
      <c r="W51" s="128"/>
      <c r="Y51" s="369"/>
      <c r="Z51" s="14"/>
      <c r="AA51" s="371"/>
      <c r="AB51" s="85"/>
    </row>
    <row r="52" spans="3:28" x14ac:dyDescent="0.55000000000000004">
      <c r="C52" s="238">
        <v>198110</v>
      </c>
      <c r="D52" s="239">
        <v>1981</v>
      </c>
      <c r="E52" s="240">
        <v>10</v>
      </c>
      <c r="F52" s="241">
        <v>70.8</v>
      </c>
      <c r="G52" s="242">
        <v>65.7</v>
      </c>
      <c r="H52" s="243">
        <f t="shared" si="0"/>
        <v>107.76255707762556</v>
      </c>
      <c r="I52" s="127"/>
      <c r="J52" s="126"/>
      <c r="K52" s="127"/>
      <c r="L52" s="127"/>
      <c r="M52" s="128"/>
      <c r="N52" s="131"/>
      <c r="O52" s="126"/>
      <c r="P52" s="127"/>
      <c r="Q52" s="127"/>
      <c r="R52" s="128"/>
      <c r="S52" s="131"/>
      <c r="T52" s="126"/>
      <c r="U52" s="127"/>
      <c r="V52" s="127"/>
      <c r="W52" s="128"/>
      <c r="Y52" s="369"/>
      <c r="Z52" s="14"/>
      <c r="AA52" s="371"/>
      <c r="AB52" s="85"/>
    </row>
    <row r="53" spans="3:28" x14ac:dyDescent="0.55000000000000004">
      <c r="C53" s="238">
        <v>198111</v>
      </c>
      <c r="D53" s="239">
        <v>1981</v>
      </c>
      <c r="E53" s="240">
        <v>11</v>
      </c>
      <c r="F53" s="241">
        <v>68.900000000000006</v>
      </c>
      <c r="G53" s="242">
        <v>66.5</v>
      </c>
      <c r="H53" s="243">
        <f t="shared" si="0"/>
        <v>103.609022556391</v>
      </c>
      <c r="I53" s="127"/>
      <c r="J53" s="126"/>
      <c r="K53" s="127"/>
      <c r="L53" s="127"/>
      <c r="M53" s="128"/>
      <c r="N53" s="131"/>
      <c r="O53" s="126"/>
      <c r="P53" s="127"/>
      <c r="Q53" s="127"/>
      <c r="R53" s="128"/>
      <c r="S53" s="131"/>
      <c r="T53" s="126"/>
      <c r="U53" s="127"/>
      <c r="V53" s="127"/>
      <c r="W53" s="128"/>
      <c r="Y53" s="369"/>
      <c r="Z53" s="14"/>
      <c r="AA53" s="371"/>
      <c r="AB53" s="85"/>
    </row>
    <row r="54" spans="3:28" x14ac:dyDescent="0.55000000000000004">
      <c r="C54" s="238">
        <v>198112</v>
      </c>
      <c r="D54" s="239">
        <v>1981</v>
      </c>
      <c r="E54" s="240">
        <v>12</v>
      </c>
      <c r="F54" s="241">
        <v>67.3</v>
      </c>
      <c r="G54" s="242">
        <v>67.7</v>
      </c>
      <c r="H54" s="243">
        <f t="shared" si="0"/>
        <v>99.409158050221563</v>
      </c>
      <c r="I54" s="127"/>
      <c r="J54" s="126"/>
      <c r="K54" s="127"/>
      <c r="L54" s="127"/>
      <c r="M54" s="128"/>
      <c r="N54" s="131"/>
      <c r="O54" s="126"/>
      <c r="P54" s="127"/>
      <c r="Q54" s="127"/>
      <c r="R54" s="128"/>
      <c r="S54" s="131"/>
      <c r="T54" s="126"/>
      <c r="U54" s="127"/>
      <c r="V54" s="127"/>
      <c r="W54" s="128"/>
      <c r="Y54" s="369"/>
      <c r="Z54" s="14"/>
      <c r="AA54" s="371"/>
      <c r="AB54" s="85"/>
    </row>
    <row r="55" spans="3:28" x14ac:dyDescent="0.55000000000000004">
      <c r="C55" s="238">
        <v>198201</v>
      </c>
      <c r="D55" s="239">
        <v>1982</v>
      </c>
      <c r="E55" s="240">
        <v>1</v>
      </c>
      <c r="F55" s="241">
        <v>58.5</v>
      </c>
      <c r="G55" s="242">
        <v>66.5</v>
      </c>
      <c r="H55" s="243">
        <f t="shared" si="0"/>
        <v>87.969924812030072</v>
      </c>
      <c r="I55" s="127"/>
      <c r="J55" s="126"/>
      <c r="K55" s="127"/>
      <c r="L55" s="127"/>
      <c r="M55" s="128"/>
      <c r="N55" s="131"/>
      <c r="O55" s="126"/>
      <c r="P55" s="127"/>
      <c r="Q55" s="127"/>
      <c r="R55" s="128"/>
      <c r="S55" s="131"/>
      <c r="T55" s="126"/>
      <c r="U55" s="127"/>
      <c r="V55" s="127"/>
      <c r="W55" s="128"/>
      <c r="Y55" s="369"/>
      <c r="Z55" s="14"/>
      <c r="AA55" s="371"/>
      <c r="AB55" s="85"/>
    </row>
    <row r="56" spans="3:28" x14ac:dyDescent="0.55000000000000004">
      <c r="C56" s="238">
        <v>198202</v>
      </c>
      <c r="D56" s="239">
        <v>1982</v>
      </c>
      <c r="E56" s="240">
        <v>2</v>
      </c>
      <c r="F56" s="241">
        <v>65.099999999999994</v>
      </c>
      <c r="G56" s="242">
        <v>68.099999999999994</v>
      </c>
      <c r="H56" s="243">
        <f t="shared" si="0"/>
        <v>95.594713656387668</v>
      </c>
      <c r="I56" s="127"/>
      <c r="J56" s="126"/>
      <c r="K56" s="127"/>
      <c r="L56" s="127"/>
      <c r="M56" s="128"/>
      <c r="N56" s="131"/>
      <c r="O56" s="126"/>
      <c r="P56" s="127"/>
      <c r="Q56" s="127"/>
      <c r="R56" s="128"/>
      <c r="S56" s="131"/>
      <c r="T56" s="126"/>
      <c r="U56" s="127"/>
      <c r="V56" s="127"/>
      <c r="W56" s="128"/>
      <c r="Y56" s="369"/>
      <c r="Z56" s="14"/>
      <c r="AA56" s="371"/>
      <c r="AB56" s="85"/>
    </row>
    <row r="57" spans="3:28" x14ac:dyDescent="0.55000000000000004">
      <c r="C57" s="238">
        <v>198203</v>
      </c>
      <c r="D57" s="239">
        <v>1982</v>
      </c>
      <c r="E57" s="240">
        <v>3</v>
      </c>
      <c r="F57" s="241">
        <v>74</v>
      </c>
      <c r="G57" s="242">
        <v>70.400000000000006</v>
      </c>
      <c r="H57" s="243">
        <f t="shared" si="0"/>
        <v>105.11363636363636</v>
      </c>
      <c r="I57" s="127"/>
      <c r="J57" s="126"/>
      <c r="K57" s="127"/>
      <c r="L57" s="127"/>
      <c r="M57" s="128"/>
      <c r="N57" s="131"/>
      <c r="O57" s="126"/>
      <c r="P57" s="127"/>
      <c r="Q57" s="127"/>
      <c r="R57" s="128"/>
      <c r="S57" s="131"/>
      <c r="T57" s="126"/>
      <c r="U57" s="127"/>
      <c r="V57" s="127"/>
      <c r="W57" s="128"/>
      <c r="Y57" s="369"/>
      <c r="Z57" s="14"/>
      <c r="AA57" s="371"/>
      <c r="AB57" s="85"/>
    </row>
    <row r="58" spans="3:28" x14ac:dyDescent="0.55000000000000004">
      <c r="C58" s="238">
        <v>198204</v>
      </c>
      <c r="D58" s="239">
        <v>1982</v>
      </c>
      <c r="E58" s="240">
        <v>4</v>
      </c>
      <c r="F58" s="241">
        <v>69.900000000000006</v>
      </c>
      <c r="G58" s="242">
        <v>66.900000000000006</v>
      </c>
      <c r="H58" s="243">
        <f t="shared" si="0"/>
        <v>104.48430493273541</v>
      </c>
      <c r="I58" s="127"/>
      <c r="J58" s="126"/>
      <c r="K58" s="127"/>
      <c r="L58" s="127"/>
      <c r="M58" s="128"/>
      <c r="N58" s="131"/>
      <c r="O58" s="126"/>
      <c r="P58" s="127"/>
      <c r="Q58" s="127"/>
      <c r="R58" s="128"/>
      <c r="S58" s="131"/>
      <c r="T58" s="126"/>
      <c r="U58" s="127"/>
      <c r="V58" s="127"/>
      <c r="W58" s="128"/>
      <c r="Y58" s="369"/>
      <c r="Z58" s="14"/>
      <c r="AA58" s="371"/>
      <c r="AB58" s="85"/>
    </row>
    <row r="59" spans="3:28" x14ac:dyDescent="0.55000000000000004">
      <c r="C59" s="238">
        <v>198205</v>
      </c>
      <c r="D59" s="239">
        <v>1982</v>
      </c>
      <c r="E59" s="240">
        <v>5</v>
      </c>
      <c r="F59" s="241">
        <v>64</v>
      </c>
      <c r="G59" s="242">
        <v>65.900000000000006</v>
      </c>
      <c r="H59" s="243">
        <f t="shared" si="0"/>
        <v>97.116843702579658</v>
      </c>
      <c r="I59" s="127"/>
      <c r="J59" s="126"/>
      <c r="K59" s="127"/>
      <c r="L59" s="127"/>
      <c r="M59" s="128"/>
      <c r="N59" s="131"/>
      <c r="O59" s="126"/>
      <c r="P59" s="127"/>
      <c r="Q59" s="127"/>
      <c r="R59" s="128"/>
      <c r="S59" s="131"/>
      <c r="T59" s="126"/>
      <c r="U59" s="127"/>
      <c r="V59" s="127"/>
      <c r="W59" s="128"/>
      <c r="Y59" s="369"/>
      <c r="Z59" s="14"/>
      <c r="AA59" s="371"/>
      <c r="AB59" s="85"/>
    </row>
    <row r="60" spans="3:28" x14ac:dyDescent="0.55000000000000004">
      <c r="C60" s="238">
        <v>198206</v>
      </c>
      <c r="D60" s="239">
        <v>1982</v>
      </c>
      <c r="E60" s="240">
        <v>6</v>
      </c>
      <c r="F60" s="241">
        <v>72.7</v>
      </c>
      <c r="G60" s="242">
        <v>67.3</v>
      </c>
      <c r="H60" s="243">
        <f t="shared" si="0"/>
        <v>108.02377414561666</v>
      </c>
      <c r="I60" s="127"/>
      <c r="J60" s="126"/>
      <c r="K60" s="127"/>
      <c r="L60" s="127"/>
      <c r="M60" s="128"/>
      <c r="N60" s="131"/>
      <c r="O60" s="126"/>
      <c r="P60" s="127"/>
      <c r="Q60" s="127"/>
      <c r="R60" s="128"/>
      <c r="S60" s="131"/>
      <c r="T60" s="126"/>
      <c r="U60" s="127"/>
      <c r="V60" s="127"/>
      <c r="W60" s="128"/>
      <c r="Y60" s="369"/>
      <c r="Z60" s="14"/>
      <c r="AA60" s="371"/>
      <c r="AB60" s="85"/>
    </row>
    <row r="61" spans="3:28" x14ac:dyDescent="0.55000000000000004">
      <c r="C61" s="238">
        <v>198207</v>
      </c>
      <c r="D61" s="239">
        <v>1982</v>
      </c>
      <c r="E61" s="240">
        <v>7</v>
      </c>
      <c r="F61" s="241">
        <v>72.5</v>
      </c>
      <c r="G61" s="242">
        <v>65.7</v>
      </c>
      <c r="H61" s="243">
        <f t="shared" si="0"/>
        <v>110.35007610350075</v>
      </c>
      <c r="I61" s="127"/>
      <c r="J61" s="126"/>
      <c r="K61" s="127"/>
      <c r="L61" s="127"/>
      <c r="M61" s="128"/>
      <c r="N61" s="131"/>
      <c r="O61" s="126"/>
      <c r="P61" s="127"/>
      <c r="Q61" s="127"/>
      <c r="R61" s="128"/>
      <c r="S61" s="131"/>
      <c r="T61" s="126"/>
      <c r="U61" s="127"/>
      <c r="V61" s="127"/>
      <c r="W61" s="128"/>
      <c r="Y61" s="369"/>
      <c r="Z61" s="14"/>
      <c r="AA61" s="371"/>
      <c r="AB61" s="85"/>
    </row>
    <row r="62" spans="3:28" x14ac:dyDescent="0.55000000000000004">
      <c r="C62" s="238">
        <v>198208</v>
      </c>
      <c r="D62" s="239">
        <v>1982</v>
      </c>
      <c r="E62" s="240">
        <v>8</v>
      </c>
      <c r="F62" s="241">
        <v>49.8</v>
      </c>
      <c r="G62" s="242">
        <v>66.099999999999994</v>
      </c>
      <c r="H62" s="243">
        <f t="shared" si="0"/>
        <v>75.340393343419066</v>
      </c>
      <c r="I62" s="127"/>
      <c r="J62" s="126"/>
      <c r="K62" s="127"/>
      <c r="L62" s="127"/>
      <c r="M62" s="128"/>
      <c r="N62" s="131"/>
      <c r="O62" s="126"/>
      <c r="P62" s="127"/>
      <c r="Q62" s="127"/>
      <c r="R62" s="128"/>
      <c r="S62" s="131"/>
      <c r="T62" s="126"/>
      <c r="U62" s="127"/>
      <c r="V62" s="127"/>
      <c r="W62" s="128"/>
      <c r="Y62" s="369"/>
      <c r="Z62" s="14"/>
      <c r="AA62" s="371"/>
      <c r="AB62" s="85"/>
    </row>
    <row r="63" spans="3:28" x14ac:dyDescent="0.55000000000000004">
      <c r="C63" s="238">
        <v>198209</v>
      </c>
      <c r="D63" s="239">
        <v>1982</v>
      </c>
      <c r="E63" s="240">
        <v>9</v>
      </c>
      <c r="F63" s="241">
        <v>70.599999999999994</v>
      </c>
      <c r="G63" s="242">
        <v>65.7</v>
      </c>
      <c r="H63" s="243">
        <f t="shared" si="0"/>
        <v>107.45814307458141</v>
      </c>
      <c r="I63" s="127"/>
      <c r="J63" s="126"/>
      <c r="K63" s="127"/>
      <c r="L63" s="127"/>
      <c r="M63" s="128"/>
      <c r="N63" s="131"/>
      <c r="O63" s="126"/>
      <c r="P63" s="127"/>
      <c r="Q63" s="127"/>
      <c r="R63" s="128"/>
      <c r="S63" s="131"/>
      <c r="T63" s="126"/>
      <c r="U63" s="127"/>
      <c r="V63" s="127"/>
      <c r="W63" s="128"/>
      <c r="Y63" s="369"/>
      <c r="Z63" s="14"/>
      <c r="AA63" s="371"/>
      <c r="AB63" s="85"/>
    </row>
    <row r="64" spans="3:28" x14ac:dyDescent="0.55000000000000004">
      <c r="C64" s="238">
        <v>198210</v>
      </c>
      <c r="D64" s="239">
        <v>1982</v>
      </c>
      <c r="E64" s="240">
        <v>10</v>
      </c>
      <c r="F64" s="241">
        <v>66.900000000000006</v>
      </c>
      <c r="G64" s="242">
        <v>62.7</v>
      </c>
      <c r="H64" s="243">
        <f t="shared" si="0"/>
        <v>106.69856459330146</v>
      </c>
      <c r="I64" s="127"/>
      <c r="J64" s="126"/>
      <c r="K64" s="127"/>
      <c r="L64" s="127"/>
      <c r="M64" s="128"/>
      <c r="N64" s="131"/>
      <c r="O64" s="126"/>
      <c r="P64" s="127"/>
      <c r="Q64" s="127"/>
      <c r="R64" s="128"/>
      <c r="S64" s="131"/>
      <c r="T64" s="126"/>
      <c r="U64" s="127"/>
      <c r="V64" s="127"/>
      <c r="W64" s="128"/>
      <c r="Y64" s="369"/>
      <c r="Z64" s="14"/>
      <c r="AA64" s="371"/>
      <c r="AB64" s="85"/>
    </row>
    <row r="65" spans="3:28" x14ac:dyDescent="0.55000000000000004">
      <c r="C65" s="238">
        <v>198211</v>
      </c>
      <c r="D65" s="239">
        <v>1982</v>
      </c>
      <c r="E65" s="240">
        <v>11</v>
      </c>
      <c r="F65" s="241">
        <v>68.900000000000006</v>
      </c>
      <c r="G65" s="242">
        <v>66.5</v>
      </c>
      <c r="H65" s="243">
        <f t="shared" si="0"/>
        <v>103.609022556391</v>
      </c>
      <c r="I65" s="127"/>
      <c r="J65" s="126"/>
      <c r="K65" s="127"/>
      <c r="L65" s="127"/>
      <c r="M65" s="128"/>
      <c r="N65" s="131"/>
      <c r="O65" s="126"/>
      <c r="P65" s="127"/>
      <c r="Q65" s="127"/>
      <c r="R65" s="128"/>
      <c r="S65" s="131"/>
      <c r="T65" s="126"/>
      <c r="U65" s="127"/>
      <c r="V65" s="127"/>
      <c r="W65" s="128"/>
      <c r="Y65" s="369"/>
      <c r="Z65" s="14"/>
      <c r="AA65" s="371"/>
      <c r="AB65" s="85"/>
    </row>
    <row r="66" spans="3:28" x14ac:dyDescent="0.55000000000000004">
      <c r="C66" s="238">
        <v>198212</v>
      </c>
      <c r="D66" s="239">
        <v>1982</v>
      </c>
      <c r="E66" s="240">
        <v>12</v>
      </c>
      <c r="F66" s="241">
        <v>63.4</v>
      </c>
      <c r="G66" s="242">
        <v>64.8</v>
      </c>
      <c r="H66" s="243">
        <f t="shared" si="0"/>
        <v>97.839506172839506</v>
      </c>
      <c r="I66" s="127"/>
      <c r="J66" s="126"/>
      <c r="K66" s="127"/>
      <c r="L66" s="127"/>
      <c r="M66" s="128"/>
      <c r="N66" s="131"/>
      <c r="O66" s="126"/>
      <c r="P66" s="127"/>
      <c r="Q66" s="127"/>
      <c r="R66" s="128"/>
      <c r="S66" s="131"/>
      <c r="T66" s="126"/>
      <c r="U66" s="127"/>
      <c r="V66" s="127"/>
      <c r="W66" s="128"/>
      <c r="Y66" s="369"/>
      <c r="Z66" s="14"/>
      <c r="AA66" s="371"/>
      <c r="AB66" s="85"/>
    </row>
    <row r="67" spans="3:28" x14ac:dyDescent="0.55000000000000004">
      <c r="C67" s="238">
        <v>198301</v>
      </c>
      <c r="D67" s="239">
        <v>1983</v>
      </c>
      <c r="E67" s="240">
        <v>1</v>
      </c>
      <c r="F67" s="241">
        <v>61.1</v>
      </c>
      <c r="G67" s="242">
        <v>67.5</v>
      </c>
      <c r="H67" s="243">
        <f t="shared" si="0"/>
        <v>90.518518518518519</v>
      </c>
      <c r="I67" s="127"/>
      <c r="J67" s="126"/>
      <c r="K67" s="127"/>
      <c r="L67" s="127"/>
      <c r="M67" s="128"/>
      <c r="N67" s="131"/>
      <c r="O67" s="126"/>
      <c r="P67" s="127"/>
      <c r="Q67" s="127"/>
      <c r="R67" s="128"/>
      <c r="S67" s="131"/>
      <c r="T67" s="126"/>
      <c r="U67" s="127"/>
      <c r="V67" s="127"/>
      <c r="W67" s="128"/>
      <c r="Y67" s="369"/>
      <c r="Z67" s="14"/>
      <c r="AA67" s="371"/>
      <c r="AB67" s="85"/>
    </row>
    <row r="68" spans="3:28" x14ac:dyDescent="0.55000000000000004">
      <c r="C68" s="238">
        <v>198302</v>
      </c>
      <c r="D68" s="239">
        <v>1983</v>
      </c>
      <c r="E68" s="240">
        <v>2</v>
      </c>
      <c r="F68" s="241">
        <v>67.599999999999994</v>
      </c>
      <c r="G68" s="242">
        <v>67.5</v>
      </c>
      <c r="H68" s="243">
        <f t="shared" si="0"/>
        <v>100.14814814814814</v>
      </c>
      <c r="I68" s="127"/>
      <c r="J68" s="126"/>
      <c r="K68" s="127"/>
      <c r="L68" s="127"/>
      <c r="M68" s="128"/>
      <c r="N68" s="131"/>
      <c r="O68" s="126"/>
      <c r="P68" s="127"/>
      <c r="Q68" s="127"/>
      <c r="R68" s="128"/>
      <c r="S68" s="131"/>
      <c r="T68" s="126"/>
      <c r="U68" s="127"/>
      <c r="V68" s="127"/>
      <c r="W68" s="128"/>
      <c r="Y68" s="369"/>
      <c r="Z68" s="14"/>
      <c r="AA68" s="371"/>
      <c r="AB68" s="85"/>
    </row>
    <row r="69" spans="3:28" x14ac:dyDescent="0.55000000000000004">
      <c r="C69" s="238">
        <v>198303</v>
      </c>
      <c r="D69" s="239">
        <v>1983</v>
      </c>
      <c r="E69" s="240">
        <v>3</v>
      </c>
      <c r="F69" s="241">
        <v>77.5</v>
      </c>
      <c r="G69" s="242">
        <v>71.400000000000006</v>
      </c>
      <c r="H69" s="243">
        <f t="shared" si="0"/>
        <v>108.54341736694677</v>
      </c>
      <c r="I69" s="127"/>
      <c r="J69" s="126"/>
      <c r="K69" s="127"/>
      <c r="L69" s="127"/>
      <c r="M69" s="128"/>
      <c r="N69" s="131"/>
      <c r="O69" s="126"/>
      <c r="P69" s="127"/>
      <c r="Q69" s="127"/>
      <c r="R69" s="128"/>
      <c r="S69" s="131"/>
      <c r="T69" s="126"/>
      <c r="U69" s="127"/>
      <c r="V69" s="127"/>
      <c r="W69" s="128"/>
      <c r="Y69" s="369"/>
      <c r="Z69" s="14"/>
      <c r="AA69" s="371"/>
      <c r="AB69" s="85"/>
    </row>
    <row r="70" spans="3:28" x14ac:dyDescent="0.55000000000000004">
      <c r="C70" s="238">
        <v>198304</v>
      </c>
      <c r="D70" s="239">
        <v>1983</v>
      </c>
      <c r="E70" s="240">
        <v>4</v>
      </c>
      <c r="F70" s="241">
        <v>68.7</v>
      </c>
      <c r="G70" s="242">
        <v>66.900000000000006</v>
      </c>
      <c r="H70" s="243">
        <f t="shared" si="0"/>
        <v>102.69058295964125</v>
      </c>
      <c r="I70" s="127"/>
      <c r="J70" s="126"/>
      <c r="K70" s="127"/>
      <c r="L70" s="127"/>
      <c r="M70" s="128"/>
      <c r="N70" s="131"/>
      <c r="O70" s="126"/>
      <c r="P70" s="127"/>
      <c r="Q70" s="127"/>
      <c r="R70" s="128"/>
      <c r="S70" s="131"/>
      <c r="T70" s="126"/>
      <c r="U70" s="127"/>
      <c r="V70" s="127"/>
      <c r="W70" s="128"/>
      <c r="Y70" s="369"/>
      <c r="Z70" s="14"/>
      <c r="AA70" s="371"/>
      <c r="AB70" s="85"/>
    </row>
    <row r="71" spans="3:28" x14ac:dyDescent="0.55000000000000004">
      <c r="C71" s="238">
        <v>198305</v>
      </c>
      <c r="D71" s="239">
        <v>1983</v>
      </c>
      <c r="E71" s="240">
        <v>5</v>
      </c>
      <c r="F71" s="241">
        <v>67.3</v>
      </c>
      <c r="G71" s="242">
        <v>67.8</v>
      </c>
      <c r="H71" s="243">
        <f t="shared" si="0"/>
        <v>99.262536873156336</v>
      </c>
      <c r="I71" s="127"/>
      <c r="J71" s="126"/>
      <c r="K71" s="127"/>
      <c r="L71" s="127"/>
      <c r="M71" s="128"/>
      <c r="N71" s="131"/>
      <c r="O71" s="126"/>
      <c r="P71" s="127"/>
      <c r="Q71" s="127"/>
      <c r="R71" s="128"/>
      <c r="S71" s="131"/>
      <c r="T71" s="126"/>
      <c r="U71" s="127"/>
      <c r="V71" s="127"/>
      <c r="W71" s="128"/>
      <c r="Y71" s="369"/>
      <c r="Z71" s="14"/>
      <c r="AA71" s="371"/>
      <c r="AB71" s="85"/>
    </row>
    <row r="72" spans="3:28" x14ac:dyDescent="0.55000000000000004">
      <c r="C72" s="238">
        <v>198306</v>
      </c>
      <c r="D72" s="239">
        <v>1983</v>
      </c>
      <c r="E72" s="240">
        <v>6</v>
      </c>
      <c r="F72" s="241">
        <v>74.2</v>
      </c>
      <c r="G72" s="242">
        <v>69.3</v>
      </c>
      <c r="H72" s="243">
        <f t="shared" si="0"/>
        <v>107.07070707070707</v>
      </c>
      <c r="I72" s="127"/>
      <c r="J72" s="126"/>
      <c r="K72" s="127"/>
      <c r="L72" s="127"/>
      <c r="M72" s="128"/>
      <c r="N72" s="131"/>
      <c r="O72" s="126"/>
      <c r="P72" s="127"/>
      <c r="Q72" s="127"/>
      <c r="R72" s="128"/>
      <c r="S72" s="131"/>
      <c r="T72" s="126"/>
      <c r="U72" s="127"/>
      <c r="V72" s="127"/>
      <c r="W72" s="128"/>
      <c r="Y72" s="369"/>
      <c r="Z72" s="14"/>
      <c r="AA72" s="371"/>
      <c r="AB72" s="85"/>
    </row>
    <row r="73" spans="3:28" x14ac:dyDescent="0.55000000000000004">
      <c r="C73" s="238">
        <v>198307</v>
      </c>
      <c r="D73" s="239">
        <v>1983</v>
      </c>
      <c r="E73" s="240">
        <v>7</v>
      </c>
      <c r="F73" s="241">
        <v>74.900000000000006</v>
      </c>
      <c r="G73" s="242">
        <v>69.8</v>
      </c>
      <c r="H73" s="243">
        <f t="shared" ref="H73:H136" si="1">+F73/G73*100</f>
        <v>107.30659025787968</v>
      </c>
      <c r="I73" s="127"/>
      <c r="J73" s="126"/>
      <c r="K73" s="127"/>
      <c r="L73" s="127"/>
      <c r="M73" s="128"/>
      <c r="N73" s="131"/>
      <c r="O73" s="126"/>
      <c r="P73" s="127"/>
      <c r="Q73" s="127"/>
      <c r="R73" s="128"/>
      <c r="S73" s="131"/>
      <c r="T73" s="126"/>
      <c r="U73" s="127"/>
      <c r="V73" s="127"/>
      <c r="W73" s="128"/>
      <c r="Y73" s="369"/>
      <c r="Z73" s="14"/>
      <c r="AA73" s="371"/>
      <c r="AB73" s="85"/>
    </row>
    <row r="74" spans="3:28" x14ac:dyDescent="0.55000000000000004">
      <c r="C74" s="238">
        <v>198308</v>
      </c>
      <c r="D74" s="239">
        <v>1983</v>
      </c>
      <c r="E74" s="240">
        <v>8</v>
      </c>
      <c r="F74" s="241">
        <v>54.4</v>
      </c>
      <c r="G74" s="242">
        <v>69.8</v>
      </c>
      <c r="H74" s="243">
        <f t="shared" si="1"/>
        <v>77.936962750716333</v>
      </c>
      <c r="I74" s="127"/>
      <c r="J74" s="126"/>
      <c r="K74" s="127"/>
      <c r="L74" s="127"/>
      <c r="M74" s="128"/>
      <c r="N74" s="131"/>
      <c r="O74" s="126"/>
      <c r="P74" s="127"/>
      <c r="Q74" s="127"/>
      <c r="R74" s="128"/>
      <c r="S74" s="131"/>
      <c r="T74" s="126"/>
      <c r="U74" s="127"/>
      <c r="V74" s="127"/>
      <c r="W74" s="128"/>
      <c r="Y74" s="369"/>
      <c r="Z74" s="14"/>
      <c r="AA74" s="371"/>
      <c r="AB74" s="85"/>
    </row>
    <row r="75" spans="3:28" x14ac:dyDescent="0.55000000000000004">
      <c r="C75" s="238">
        <v>198309</v>
      </c>
      <c r="D75" s="239">
        <v>1983</v>
      </c>
      <c r="E75" s="240">
        <v>9</v>
      </c>
      <c r="F75" s="241">
        <v>75.900000000000006</v>
      </c>
      <c r="G75" s="242">
        <v>73.3</v>
      </c>
      <c r="H75" s="243">
        <f t="shared" si="1"/>
        <v>103.54706684856754</v>
      </c>
      <c r="I75" s="127"/>
      <c r="J75" s="126"/>
      <c r="K75" s="127"/>
      <c r="L75" s="127"/>
      <c r="M75" s="128"/>
      <c r="N75" s="131"/>
      <c r="O75" s="126"/>
      <c r="P75" s="127"/>
      <c r="Q75" s="127"/>
      <c r="R75" s="128"/>
      <c r="S75" s="131"/>
      <c r="T75" s="126"/>
      <c r="U75" s="127"/>
      <c r="V75" s="127"/>
      <c r="W75" s="128"/>
      <c r="Y75" s="369"/>
      <c r="Z75" s="14"/>
      <c r="AA75" s="371"/>
      <c r="AB75" s="85"/>
    </row>
    <row r="76" spans="3:28" x14ac:dyDescent="0.55000000000000004">
      <c r="C76" s="238">
        <v>198310</v>
      </c>
      <c r="D76" s="239">
        <v>1983</v>
      </c>
      <c r="E76" s="240">
        <v>10</v>
      </c>
      <c r="F76" s="241">
        <v>68.7</v>
      </c>
      <c r="G76" s="242">
        <v>67</v>
      </c>
      <c r="H76" s="243">
        <f t="shared" si="1"/>
        <v>102.53731343283583</v>
      </c>
      <c r="I76" s="127"/>
      <c r="J76" s="126"/>
      <c r="K76" s="127"/>
      <c r="L76" s="127"/>
      <c r="M76" s="128"/>
      <c r="N76" s="131"/>
      <c r="O76" s="126"/>
      <c r="P76" s="127"/>
      <c r="Q76" s="127"/>
      <c r="R76" s="128"/>
      <c r="S76" s="131"/>
      <c r="T76" s="126"/>
      <c r="U76" s="127"/>
      <c r="V76" s="127"/>
      <c r="W76" s="128"/>
      <c r="Y76" s="369"/>
      <c r="Z76" s="14"/>
      <c r="AA76" s="371"/>
      <c r="AB76" s="85"/>
    </row>
    <row r="77" spans="3:28" x14ac:dyDescent="0.55000000000000004">
      <c r="C77" s="238">
        <v>198311</v>
      </c>
      <c r="D77" s="239">
        <v>1983</v>
      </c>
      <c r="E77" s="240">
        <v>11</v>
      </c>
      <c r="F77" s="241">
        <v>75.5</v>
      </c>
      <c r="G77" s="242">
        <v>72.7</v>
      </c>
      <c r="H77" s="243">
        <f t="shared" si="1"/>
        <v>103.85144429160935</v>
      </c>
      <c r="I77" s="127"/>
      <c r="J77" s="126"/>
      <c r="K77" s="127"/>
      <c r="L77" s="127"/>
      <c r="M77" s="128"/>
      <c r="N77" s="131"/>
      <c r="O77" s="126"/>
      <c r="P77" s="127"/>
      <c r="Q77" s="127"/>
      <c r="R77" s="128"/>
      <c r="S77" s="131"/>
      <c r="T77" s="126"/>
      <c r="U77" s="127"/>
      <c r="V77" s="127"/>
      <c r="W77" s="128"/>
      <c r="Y77" s="369"/>
      <c r="Z77" s="14"/>
      <c r="AA77" s="371"/>
      <c r="AB77" s="85"/>
    </row>
    <row r="78" spans="3:28" x14ac:dyDescent="0.55000000000000004">
      <c r="C78" s="238">
        <v>198312</v>
      </c>
      <c r="D78" s="239">
        <v>1983</v>
      </c>
      <c r="E78" s="240">
        <v>12</v>
      </c>
      <c r="F78" s="241">
        <v>69.8</v>
      </c>
      <c r="G78" s="242">
        <v>72.5</v>
      </c>
      <c r="H78" s="243">
        <f t="shared" si="1"/>
        <v>96.275862068965509</v>
      </c>
      <c r="I78" s="127"/>
      <c r="J78" s="126"/>
      <c r="K78" s="127"/>
      <c r="L78" s="127"/>
      <c r="M78" s="128"/>
      <c r="N78" s="131"/>
      <c r="O78" s="126"/>
      <c r="P78" s="127"/>
      <c r="Q78" s="127"/>
      <c r="R78" s="128"/>
      <c r="S78" s="131"/>
      <c r="T78" s="126"/>
      <c r="U78" s="127"/>
      <c r="V78" s="127"/>
      <c r="W78" s="128"/>
      <c r="Y78" s="369"/>
      <c r="Z78" s="14"/>
      <c r="AA78" s="371"/>
      <c r="AB78" s="85"/>
    </row>
    <row r="79" spans="3:28" x14ac:dyDescent="0.55000000000000004">
      <c r="C79" s="238">
        <v>198401</v>
      </c>
      <c r="D79" s="239">
        <v>1984</v>
      </c>
      <c r="E79" s="240">
        <v>1</v>
      </c>
      <c r="F79" s="241">
        <v>62.6</v>
      </c>
      <c r="G79" s="242">
        <v>68.900000000000006</v>
      </c>
      <c r="H79" s="243">
        <f t="shared" si="1"/>
        <v>90.856313497822924</v>
      </c>
      <c r="I79" s="127"/>
      <c r="J79" s="126"/>
      <c r="K79" s="127"/>
      <c r="L79" s="127"/>
      <c r="M79" s="128"/>
      <c r="N79" s="131"/>
      <c r="O79" s="126"/>
      <c r="P79" s="127"/>
      <c r="Q79" s="127"/>
      <c r="R79" s="128"/>
      <c r="S79" s="131"/>
      <c r="T79" s="126"/>
      <c r="U79" s="127"/>
      <c r="V79" s="127"/>
      <c r="W79" s="128"/>
      <c r="Y79" s="369"/>
      <c r="Z79" s="14"/>
      <c r="AA79" s="371"/>
      <c r="AB79" s="85"/>
    </row>
    <row r="80" spans="3:28" x14ac:dyDescent="0.55000000000000004">
      <c r="C80" s="238">
        <v>198402</v>
      </c>
      <c r="D80" s="239">
        <v>1984</v>
      </c>
      <c r="E80" s="240">
        <v>2</v>
      </c>
      <c r="F80" s="241">
        <v>71</v>
      </c>
      <c r="G80" s="242">
        <v>71</v>
      </c>
      <c r="H80" s="243">
        <f t="shared" si="1"/>
        <v>100</v>
      </c>
      <c r="I80" s="127"/>
      <c r="J80" s="126"/>
      <c r="K80" s="127"/>
      <c r="L80" s="127"/>
      <c r="M80" s="128"/>
      <c r="N80" s="131"/>
      <c r="O80" s="126"/>
      <c r="P80" s="127"/>
      <c r="Q80" s="127"/>
      <c r="R80" s="128"/>
      <c r="S80" s="131"/>
      <c r="T80" s="126"/>
      <c r="U80" s="127"/>
      <c r="V80" s="127"/>
      <c r="W80" s="128"/>
      <c r="Y80" s="369"/>
      <c r="Z80" s="14"/>
      <c r="AA80" s="371"/>
      <c r="AB80" s="85"/>
    </row>
    <row r="81" spans="3:28" x14ac:dyDescent="0.55000000000000004">
      <c r="C81" s="238">
        <v>198403</v>
      </c>
      <c r="D81" s="239">
        <v>1984</v>
      </c>
      <c r="E81" s="240">
        <v>3</v>
      </c>
      <c r="F81" s="241">
        <v>72.8</v>
      </c>
      <c r="G81" s="242">
        <v>67.8</v>
      </c>
      <c r="H81" s="243">
        <f t="shared" si="1"/>
        <v>107.37463126843659</v>
      </c>
      <c r="I81" s="127"/>
      <c r="J81" s="126"/>
      <c r="K81" s="127"/>
      <c r="L81" s="127"/>
      <c r="M81" s="128"/>
      <c r="N81" s="131"/>
      <c r="O81" s="126"/>
      <c r="P81" s="127"/>
      <c r="Q81" s="127"/>
      <c r="R81" s="128"/>
      <c r="S81" s="131"/>
      <c r="T81" s="126"/>
      <c r="U81" s="127"/>
      <c r="V81" s="127"/>
      <c r="W81" s="128"/>
      <c r="Y81" s="369"/>
      <c r="Z81" s="14"/>
      <c r="AA81" s="371"/>
      <c r="AB81" s="85"/>
    </row>
    <row r="82" spans="3:28" x14ac:dyDescent="0.55000000000000004">
      <c r="C82" s="238">
        <v>198404</v>
      </c>
      <c r="D82" s="239">
        <v>1984</v>
      </c>
      <c r="E82" s="240">
        <v>4</v>
      </c>
      <c r="F82" s="241">
        <v>69.099999999999994</v>
      </c>
      <c r="G82" s="242">
        <v>67</v>
      </c>
      <c r="H82" s="243">
        <f t="shared" si="1"/>
        <v>103.13432835820895</v>
      </c>
      <c r="I82" s="127"/>
      <c r="J82" s="126"/>
      <c r="K82" s="127"/>
      <c r="L82" s="127"/>
      <c r="M82" s="128"/>
      <c r="N82" s="131"/>
      <c r="O82" s="126"/>
      <c r="P82" s="127"/>
      <c r="Q82" s="127"/>
      <c r="R82" s="128"/>
      <c r="S82" s="131"/>
      <c r="T82" s="126"/>
      <c r="U82" s="127"/>
      <c r="V82" s="127"/>
      <c r="W82" s="128"/>
      <c r="Y82" s="369"/>
      <c r="Z82" s="14"/>
      <c r="AA82" s="371"/>
      <c r="AB82" s="85"/>
    </row>
    <row r="83" spans="3:28" x14ac:dyDescent="0.55000000000000004">
      <c r="C83" s="238">
        <v>198405</v>
      </c>
      <c r="D83" s="239">
        <v>1984</v>
      </c>
      <c r="E83" s="240">
        <v>5</v>
      </c>
      <c r="F83" s="241">
        <v>72.7</v>
      </c>
      <c r="G83" s="242">
        <v>72.8</v>
      </c>
      <c r="H83" s="243">
        <f t="shared" si="1"/>
        <v>99.862637362637372</v>
      </c>
      <c r="I83" s="127"/>
      <c r="J83" s="126"/>
      <c r="K83" s="127"/>
      <c r="L83" s="127"/>
      <c r="M83" s="128"/>
      <c r="N83" s="131"/>
      <c r="O83" s="126"/>
      <c r="P83" s="127"/>
      <c r="Q83" s="127"/>
      <c r="R83" s="128"/>
      <c r="S83" s="131"/>
      <c r="T83" s="126"/>
      <c r="U83" s="127"/>
      <c r="V83" s="127"/>
      <c r="W83" s="128"/>
      <c r="Y83" s="369"/>
      <c r="Z83" s="14"/>
      <c r="AA83" s="371"/>
      <c r="AB83" s="85"/>
    </row>
    <row r="84" spans="3:28" x14ac:dyDescent="0.55000000000000004">
      <c r="C84" s="238">
        <v>198406</v>
      </c>
      <c r="D84" s="239">
        <v>1984</v>
      </c>
      <c r="E84" s="240">
        <v>6</v>
      </c>
      <c r="F84" s="241">
        <v>73.599999999999994</v>
      </c>
      <c r="G84" s="242">
        <v>69.2</v>
      </c>
      <c r="H84" s="243">
        <f t="shared" si="1"/>
        <v>106.35838150289017</v>
      </c>
      <c r="I84" s="127"/>
      <c r="J84" s="126"/>
      <c r="K84" s="127"/>
      <c r="L84" s="127"/>
      <c r="M84" s="128"/>
      <c r="N84" s="131"/>
      <c r="O84" s="126"/>
      <c r="P84" s="127"/>
      <c r="Q84" s="127"/>
      <c r="R84" s="128"/>
      <c r="S84" s="131"/>
      <c r="T84" s="126"/>
      <c r="U84" s="127"/>
      <c r="V84" s="127"/>
      <c r="W84" s="128"/>
      <c r="Y84" s="369"/>
      <c r="Z84" s="14"/>
      <c r="AA84" s="371"/>
      <c r="AB84" s="85"/>
    </row>
    <row r="85" spans="3:28" x14ac:dyDescent="0.55000000000000004">
      <c r="C85" s="238">
        <v>198407</v>
      </c>
      <c r="D85" s="239">
        <v>1984</v>
      </c>
      <c r="E85" s="240">
        <v>7</v>
      </c>
      <c r="F85" s="241">
        <v>73.5</v>
      </c>
      <c r="G85" s="242">
        <v>68.5</v>
      </c>
      <c r="H85" s="243">
        <f t="shared" si="1"/>
        <v>107.2992700729927</v>
      </c>
      <c r="I85" s="127"/>
      <c r="J85" s="126"/>
      <c r="K85" s="127"/>
      <c r="L85" s="127"/>
      <c r="M85" s="128"/>
      <c r="N85" s="131"/>
      <c r="O85" s="126"/>
      <c r="P85" s="127"/>
      <c r="Q85" s="127"/>
      <c r="R85" s="128"/>
      <c r="S85" s="131"/>
      <c r="T85" s="126"/>
      <c r="U85" s="127"/>
      <c r="V85" s="127"/>
      <c r="W85" s="128"/>
      <c r="Y85" s="369"/>
      <c r="Z85" s="14"/>
      <c r="AA85" s="371"/>
      <c r="AB85" s="85"/>
    </row>
    <row r="86" spans="3:28" x14ac:dyDescent="0.55000000000000004">
      <c r="C86" s="238">
        <v>198408</v>
      </c>
      <c r="D86" s="239">
        <v>1984</v>
      </c>
      <c r="E86" s="240">
        <v>8</v>
      </c>
      <c r="F86" s="241">
        <v>55.2</v>
      </c>
      <c r="G86" s="242">
        <v>70.8</v>
      </c>
      <c r="H86" s="243">
        <f t="shared" si="1"/>
        <v>77.966101694915253</v>
      </c>
      <c r="I86" s="127"/>
      <c r="J86" s="126"/>
      <c r="K86" s="127"/>
      <c r="L86" s="127"/>
      <c r="M86" s="128"/>
      <c r="N86" s="131"/>
      <c r="O86" s="126"/>
      <c r="P86" s="127"/>
      <c r="Q86" s="127"/>
      <c r="R86" s="128"/>
      <c r="S86" s="131"/>
      <c r="T86" s="126"/>
      <c r="U86" s="127"/>
      <c r="V86" s="127"/>
      <c r="W86" s="128"/>
      <c r="Y86" s="369"/>
      <c r="Z86" s="14"/>
      <c r="AA86" s="371"/>
      <c r="AB86" s="85"/>
    </row>
    <row r="87" spans="3:28" x14ac:dyDescent="0.55000000000000004">
      <c r="C87" s="238">
        <v>198409</v>
      </c>
      <c r="D87" s="239">
        <v>1984</v>
      </c>
      <c r="E87" s="240">
        <v>9</v>
      </c>
      <c r="F87" s="241">
        <v>66.900000000000006</v>
      </c>
      <c r="G87" s="242">
        <v>65.099999999999994</v>
      </c>
      <c r="H87" s="243">
        <f t="shared" si="1"/>
        <v>102.76497695852535</v>
      </c>
      <c r="I87" s="127"/>
      <c r="J87" s="126"/>
      <c r="K87" s="127"/>
      <c r="L87" s="127"/>
      <c r="M87" s="128"/>
      <c r="N87" s="131"/>
      <c r="O87" s="126"/>
      <c r="P87" s="127"/>
      <c r="Q87" s="127"/>
      <c r="R87" s="128"/>
      <c r="S87" s="131"/>
      <c r="T87" s="126"/>
      <c r="U87" s="127"/>
      <c r="V87" s="127"/>
      <c r="W87" s="128"/>
      <c r="Y87" s="369"/>
      <c r="Z87" s="14"/>
      <c r="AA87" s="371"/>
      <c r="AB87" s="85"/>
    </row>
    <row r="88" spans="3:28" x14ac:dyDescent="0.55000000000000004">
      <c r="C88" s="238">
        <v>198410</v>
      </c>
      <c r="D88" s="239">
        <v>1984</v>
      </c>
      <c r="E88" s="240">
        <v>10</v>
      </c>
      <c r="F88" s="241">
        <v>71.599999999999994</v>
      </c>
      <c r="G88" s="242">
        <v>69</v>
      </c>
      <c r="H88" s="243">
        <f t="shared" si="1"/>
        <v>103.76811594202897</v>
      </c>
      <c r="I88" s="127"/>
      <c r="J88" s="126"/>
      <c r="K88" s="127"/>
      <c r="L88" s="127"/>
      <c r="M88" s="128"/>
      <c r="N88" s="131"/>
      <c r="O88" s="126"/>
      <c r="P88" s="127"/>
      <c r="Q88" s="127"/>
      <c r="R88" s="128"/>
      <c r="S88" s="131"/>
      <c r="T88" s="126"/>
      <c r="U88" s="127"/>
      <c r="V88" s="127"/>
      <c r="W88" s="128"/>
      <c r="Y88" s="369"/>
      <c r="Z88" s="14"/>
      <c r="AA88" s="371"/>
      <c r="AB88" s="85"/>
    </row>
    <row r="89" spans="3:28" x14ac:dyDescent="0.55000000000000004">
      <c r="C89" s="238">
        <v>198411</v>
      </c>
      <c r="D89" s="239">
        <v>1984</v>
      </c>
      <c r="E89" s="240">
        <v>11</v>
      </c>
      <c r="F89" s="241">
        <v>71.5</v>
      </c>
      <c r="G89" s="242">
        <v>69.099999999999994</v>
      </c>
      <c r="H89" s="243">
        <f t="shared" si="1"/>
        <v>103.47322720694648</v>
      </c>
      <c r="I89" s="127"/>
      <c r="J89" s="126"/>
      <c r="K89" s="127"/>
      <c r="L89" s="127"/>
      <c r="M89" s="128"/>
      <c r="N89" s="131"/>
      <c r="O89" s="126"/>
      <c r="P89" s="127"/>
      <c r="Q89" s="127"/>
      <c r="R89" s="128"/>
      <c r="S89" s="131"/>
      <c r="T89" s="126"/>
      <c r="U89" s="127"/>
      <c r="V89" s="127"/>
      <c r="W89" s="128"/>
      <c r="Y89" s="369"/>
      <c r="Z89" s="14"/>
      <c r="AA89" s="371"/>
      <c r="AB89" s="85"/>
    </row>
    <row r="90" spans="3:28" x14ac:dyDescent="0.55000000000000004">
      <c r="C90" s="238">
        <v>198412</v>
      </c>
      <c r="D90" s="239">
        <v>1984</v>
      </c>
      <c r="E90" s="240">
        <v>12</v>
      </c>
      <c r="F90" s="241">
        <v>66</v>
      </c>
      <c r="G90" s="242">
        <v>68.099999999999994</v>
      </c>
      <c r="H90" s="243">
        <f t="shared" si="1"/>
        <v>96.916299559471369</v>
      </c>
      <c r="I90" s="127"/>
      <c r="J90" s="126"/>
      <c r="K90" s="127"/>
      <c r="L90" s="127"/>
      <c r="M90" s="128"/>
      <c r="N90" s="131"/>
      <c r="O90" s="126"/>
      <c r="P90" s="127"/>
      <c r="Q90" s="127"/>
      <c r="R90" s="128"/>
      <c r="S90" s="131"/>
      <c r="T90" s="126"/>
      <c r="U90" s="127"/>
      <c r="V90" s="127"/>
      <c r="W90" s="128"/>
      <c r="Y90" s="369"/>
      <c r="Z90" s="14"/>
      <c r="AA90" s="371"/>
      <c r="AB90" s="85"/>
    </row>
    <row r="91" spans="3:28" x14ac:dyDescent="0.55000000000000004">
      <c r="C91" s="238">
        <v>198501</v>
      </c>
      <c r="D91" s="239">
        <v>1985</v>
      </c>
      <c r="E91" s="240">
        <v>1</v>
      </c>
      <c r="F91" s="241">
        <v>65.099999999999994</v>
      </c>
      <c r="G91" s="242">
        <v>71.400000000000006</v>
      </c>
      <c r="H91" s="243">
        <f t="shared" si="1"/>
        <v>91.176470588235276</v>
      </c>
      <c r="I91" s="127"/>
      <c r="J91" s="126"/>
      <c r="K91" s="127"/>
      <c r="L91" s="127"/>
      <c r="M91" s="128"/>
      <c r="N91" s="131"/>
      <c r="O91" s="126"/>
      <c r="P91" s="127"/>
      <c r="Q91" s="127"/>
      <c r="R91" s="128"/>
      <c r="S91" s="131"/>
      <c r="T91" s="126"/>
      <c r="U91" s="127"/>
      <c r="V91" s="127"/>
      <c r="W91" s="128"/>
      <c r="Y91" s="369"/>
      <c r="Z91" s="14"/>
      <c r="AA91" s="371"/>
      <c r="AB91" s="85"/>
    </row>
    <row r="92" spans="3:28" x14ac:dyDescent="0.55000000000000004">
      <c r="C92" s="238">
        <v>198502</v>
      </c>
      <c r="D92" s="239">
        <v>1985</v>
      </c>
      <c r="E92" s="240">
        <v>2</v>
      </c>
      <c r="F92" s="241">
        <v>71.8</v>
      </c>
      <c r="G92" s="242">
        <v>71.8</v>
      </c>
      <c r="H92" s="243">
        <f t="shared" si="1"/>
        <v>100</v>
      </c>
      <c r="I92" s="127"/>
      <c r="J92" s="126"/>
      <c r="K92" s="127"/>
      <c r="L92" s="127"/>
      <c r="M92" s="128"/>
      <c r="N92" s="131"/>
      <c r="O92" s="126"/>
      <c r="P92" s="127"/>
      <c r="Q92" s="127"/>
      <c r="R92" s="128"/>
      <c r="S92" s="131"/>
      <c r="T92" s="126"/>
      <c r="U92" s="127"/>
      <c r="V92" s="127"/>
      <c r="W92" s="128"/>
      <c r="Y92" s="369"/>
      <c r="Z92" s="14"/>
      <c r="AA92" s="371"/>
      <c r="AB92" s="85"/>
    </row>
    <row r="93" spans="3:28" x14ac:dyDescent="0.55000000000000004">
      <c r="C93" s="238">
        <v>198503</v>
      </c>
      <c r="D93" s="239">
        <v>1985</v>
      </c>
      <c r="E93" s="240">
        <v>3</v>
      </c>
      <c r="F93" s="241">
        <v>77.7</v>
      </c>
      <c r="G93" s="242">
        <v>73.3</v>
      </c>
      <c r="H93" s="243">
        <f t="shared" si="1"/>
        <v>106.00272851296045</v>
      </c>
      <c r="I93" s="127"/>
      <c r="J93" s="126"/>
      <c r="K93" s="127"/>
      <c r="L93" s="127"/>
      <c r="M93" s="128"/>
      <c r="N93" s="131"/>
      <c r="O93" s="126"/>
      <c r="P93" s="127"/>
      <c r="Q93" s="127"/>
      <c r="R93" s="128"/>
      <c r="S93" s="131"/>
      <c r="T93" s="126"/>
      <c r="U93" s="127"/>
      <c r="V93" s="127"/>
      <c r="W93" s="128"/>
      <c r="Y93" s="369"/>
      <c r="Z93" s="14"/>
      <c r="AA93" s="371"/>
      <c r="AB93" s="85"/>
    </row>
    <row r="94" spans="3:28" x14ac:dyDescent="0.55000000000000004">
      <c r="C94" s="238">
        <v>198504</v>
      </c>
      <c r="D94" s="239">
        <v>1985</v>
      </c>
      <c r="E94" s="240">
        <v>4</v>
      </c>
      <c r="F94" s="241">
        <v>77.7</v>
      </c>
      <c r="G94" s="242">
        <v>75.3</v>
      </c>
      <c r="H94" s="243">
        <f t="shared" si="1"/>
        <v>103.18725099601593</v>
      </c>
      <c r="I94" s="127"/>
      <c r="J94" s="126"/>
      <c r="K94" s="127"/>
      <c r="L94" s="127"/>
      <c r="M94" s="128"/>
      <c r="N94" s="131"/>
      <c r="O94" s="126"/>
      <c r="P94" s="127"/>
      <c r="Q94" s="127"/>
      <c r="R94" s="128"/>
      <c r="S94" s="131"/>
      <c r="T94" s="126"/>
      <c r="U94" s="127"/>
      <c r="V94" s="127"/>
      <c r="W94" s="128"/>
      <c r="Y94" s="369"/>
      <c r="Z94" s="14"/>
      <c r="AA94" s="371"/>
      <c r="AB94" s="85"/>
    </row>
    <row r="95" spans="3:28" x14ac:dyDescent="0.55000000000000004">
      <c r="C95" s="238">
        <v>198505</v>
      </c>
      <c r="D95" s="239">
        <v>1985</v>
      </c>
      <c r="E95" s="240">
        <v>5</v>
      </c>
      <c r="F95" s="241">
        <v>74.900000000000006</v>
      </c>
      <c r="G95" s="242">
        <v>74.599999999999994</v>
      </c>
      <c r="H95" s="243">
        <f t="shared" si="1"/>
        <v>100.40214477211798</v>
      </c>
      <c r="I95" s="127"/>
      <c r="J95" s="126"/>
      <c r="K95" s="127"/>
      <c r="L95" s="127"/>
      <c r="M95" s="128"/>
      <c r="N95" s="131"/>
      <c r="O95" s="126"/>
      <c r="P95" s="127"/>
      <c r="Q95" s="127"/>
      <c r="R95" s="128"/>
      <c r="S95" s="131"/>
      <c r="T95" s="126"/>
      <c r="U95" s="127"/>
      <c r="V95" s="127"/>
      <c r="W95" s="128"/>
      <c r="Y95" s="369"/>
      <c r="Z95" s="14"/>
      <c r="AA95" s="371"/>
      <c r="AB95" s="85"/>
    </row>
    <row r="96" spans="3:28" x14ac:dyDescent="0.55000000000000004">
      <c r="C96" s="238">
        <v>198506</v>
      </c>
      <c r="D96" s="239">
        <v>1985</v>
      </c>
      <c r="E96" s="240">
        <v>6</v>
      </c>
      <c r="F96" s="241">
        <v>75.8</v>
      </c>
      <c r="G96" s="242">
        <v>71.599999999999994</v>
      </c>
      <c r="H96" s="243">
        <f t="shared" si="1"/>
        <v>105.86592178770951</v>
      </c>
      <c r="I96" s="127"/>
      <c r="J96" s="126"/>
      <c r="K96" s="127"/>
      <c r="L96" s="127"/>
      <c r="M96" s="128"/>
      <c r="N96" s="131"/>
      <c r="O96" s="126"/>
      <c r="P96" s="127"/>
      <c r="Q96" s="127"/>
      <c r="R96" s="128"/>
      <c r="S96" s="131"/>
      <c r="T96" s="126"/>
      <c r="U96" s="127"/>
      <c r="V96" s="127"/>
      <c r="W96" s="128"/>
      <c r="Y96" s="369"/>
      <c r="Z96" s="14"/>
      <c r="AA96" s="371"/>
      <c r="AB96" s="85"/>
    </row>
    <row r="97" spans="3:28" x14ac:dyDescent="0.55000000000000004">
      <c r="C97" s="238">
        <v>198507</v>
      </c>
      <c r="D97" s="239">
        <v>1985</v>
      </c>
      <c r="E97" s="240">
        <v>7</v>
      </c>
      <c r="F97" s="241">
        <v>80.2</v>
      </c>
      <c r="G97" s="242">
        <v>74.5</v>
      </c>
      <c r="H97" s="243">
        <f t="shared" si="1"/>
        <v>107.65100671140939</v>
      </c>
      <c r="I97" s="127"/>
      <c r="J97" s="126"/>
      <c r="K97" s="127"/>
      <c r="L97" s="127"/>
      <c r="M97" s="128"/>
      <c r="N97" s="131"/>
      <c r="O97" s="126"/>
      <c r="P97" s="127"/>
      <c r="Q97" s="127"/>
      <c r="R97" s="128"/>
      <c r="S97" s="131"/>
      <c r="T97" s="126"/>
      <c r="U97" s="127"/>
      <c r="V97" s="127"/>
      <c r="W97" s="128"/>
      <c r="Y97" s="369"/>
      <c r="Z97" s="14"/>
      <c r="AA97" s="371"/>
      <c r="AB97" s="85"/>
    </row>
    <row r="98" spans="3:28" x14ac:dyDescent="0.55000000000000004">
      <c r="C98" s="238">
        <v>198508</v>
      </c>
      <c r="D98" s="239">
        <v>1985</v>
      </c>
      <c r="E98" s="240">
        <v>8</v>
      </c>
      <c r="F98" s="241">
        <v>59.2</v>
      </c>
      <c r="G98" s="242">
        <v>75.8</v>
      </c>
      <c r="H98" s="243">
        <f t="shared" si="1"/>
        <v>78.100263852242747</v>
      </c>
      <c r="I98" s="127"/>
      <c r="J98" s="126"/>
      <c r="K98" s="127"/>
      <c r="L98" s="127"/>
      <c r="M98" s="128"/>
      <c r="N98" s="131"/>
      <c r="O98" s="126"/>
      <c r="P98" s="127"/>
      <c r="Q98" s="127"/>
      <c r="R98" s="128"/>
      <c r="S98" s="131"/>
      <c r="T98" s="126"/>
      <c r="U98" s="127"/>
      <c r="V98" s="127"/>
      <c r="W98" s="128"/>
      <c r="Y98" s="369"/>
      <c r="Z98" s="14"/>
      <c r="AA98" s="371"/>
      <c r="AB98" s="85"/>
    </row>
    <row r="99" spans="3:28" x14ac:dyDescent="0.55000000000000004">
      <c r="C99" s="238">
        <v>198509</v>
      </c>
      <c r="D99" s="239">
        <v>1985</v>
      </c>
      <c r="E99" s="240">
        <v>9</v>
      </c>
      <c r="F99" s="241">
        <v>74.099999999999994</v>
      </c>
      <c r="G99" s="242">
        <v>72.7</v>
      </c>
      <c r="H99" s="243">
        <f t="shared" si="1"/>
        <v>101.92572214580467</v>
      </c>
      <c r="I99" s="127"/>
      <c r="J99" s="126"/>
      <c r="K99" s="127"/>
      <c r="L99" s="127"/>
      <c r="M99" s="128"/>
      <c r="N99" s="131"/>
      <c r="O99" s="126"/>
      <c r="P99" s="127"/>
      <c r="Q99" s="127"/>
      <c r="R99" s="128"/>
      <c r="S99" s="131"/>
      <c r="T99" s="126"/>
      <c r="U99" s="127"/>
      <c r="V99" s="127"/>
      <c r="W99" s="128"/>
      <c r="Y99" s="369"/>
      <c r="Z99" s="14"/>
      <c r="AA99" s="371"/>
      <c r="AB99" s="85"/>
    </row>
    <row r="100" spans="3:28" x14ac:dyDescent="0.55000000000000004">
      <c r="C100" s="238">
        <v>198510</v>
      </c>
      <c r="D100" s="239">
        <v>1985</v>
      </c>
      <c r="E100" s="240">
        <v>10</v>
      </c>
      <c r="F100" s="241">
        <v>83.6</v>
      </c>
      <c r="G100" s="242">
        <v>79.3</v>
      </c>
      <c r="H100" s="243">
        <f t="shared" si="1"/>
        <v>105.42244640605296</v>
      </c>
      <c r="I100" s="127"/>
      <c r="J100" s="126"/>
      <c r="K100" s="127"/>
      <c r="L100" s="127"/>
      <c r="M100" s="128"/>
      <c r="N100" s="131"/>
      <c r="O100" s="126"/>
      <c r="P100" s="127"/>
      <c r="Q100" s="127"/>
      <c r="R100" s="128"/>
      <c r="S100" s="131"/>
      <c r="T100" s="126"/>
      <c r="U100" s="127"/>
      <c r="V100" s="127"/>
      <c r="W100" s="128"/>
      <c r="Y100" s="369"/>
      <c r="Z100" s="14"/>
      <c r="AA100" s="371"/>
      <c r="AB100" s="85"/>
    </row>
    <row r="101" spans="3:28" x14ac:dyDescent="0.55000000000000004">
      <c r="C101" s="238">
        <v>198511</v>
      </c>
      <c r="D101" s="239">
        <v>1985</v>
      </c>
      <c r="E101" s="240">
        <v>11</v>
      </c>
      <c r="F101" s="241">
        <v>79.099999999999994</v>
      </c>
      <c r="G101" s="242">
        <v>76.7</v>
      </c>
      <c r="H101" s="243">
        <f t="shared" si="1"/>
        <v>103.12907431551498</v>
      </c>
      <c r="I101" s="127"/>
      <c r="J101" s="126"/>
      <c r="K101" s="127"/>
      <c r="L101" s="127"/>
      <c r="M101" s="128"/>
      <c r="N101" s="131"/>
      <c r="O101" s="126"/>
      <c r="P101" s="127"/>
      <c r="Q101" s="127"/>
      <c r="R101" s="128"/>
      <c r="S101" s="131"/>
      <c r="T101" s="126"/>
      <c r="U101" s="127"/>
      <c r="V101" s="127"/>
      <c r="W101" s="128"/>
      <c r="Y101" s="369"/>
      <c r="Z101" s="14"/>
      <c r="AA101" s="371"/>
      <c r="AB101" s="85"/>
    </row>
    <row r="102" spans="3:28" x14ac:dyDescent="0.55000000000000004">
      <c r="C102" s="238">
        <v>198512</v>
      </c>
      <c r="D102" s="239">
        <v>1985</v>
      </c>
      <c r="E102" s="240">
        <v>12</v>
      </c>
      <c r="F102" s="241">
        <v>74.8</v>
      </c>
      <c r="G102" s="242">
        <v>77</v>
      </c>
      <c r="H102" s="243">
        <f t="shared" si="1"/>
        <v>97.142857142857139</v>
      </c>
      <c r="I102" s="127"/>
      <c r="J102" s="126"/>
      <c r="K102" s="127"/>
      <c r="L102" s="127"/>
      <c r="M102" s="128"/>
      <c r="N102" s="131"/>
      <c r="O102" s="126"/>
      <c r="P102" s="127"/>
      <c r="Q102" s="127"/>
      <c r="R102" s="128"/>
      <c r="S102" s="131"/>
      <c r="T102" s="126"/>
      <c r="U102" s="127"/>
      <c r="V102" s="127"/>
      <c r="W102" s="128"/>
      <c r="Y102" s="369"/>
      <c r="Z102" s="14"/>
      <c r="AA102" s="371"/>
      <c r="AB102" s="85"/>
    </row>
    <row r="103" spans="3:28" x14ac:dyDescent="0.55000000000000004">
      <c r="C103" s="238">
        <v>198601</v>
      </c>
      <c r="D103" s="239">
        <v>1986</v>
      </c>
      <c r="E103" s="240">
        <v>1</v>
      </c>
      <c r="F103" s="241">
        <v>71.7</v>
      </c>
      <c r="G103" s="242">
        <v>78.3</v>
      </c>
      <c r="H103" s="243">
        <f t="shared" si="1"/>
        <v>91.570881226053643</v>
      </c>
      <c r="I103" s="127"/>
      <c r="J103" s="126"/>
      <c r="K103" s="127"/>
      <c r="L103" s="127"/>
      <c r="M103" s="128"/>
      <c r="N103" s="131"/>
      <c r="O103" s="126"/>
      <c r="P103" s="127"/>
      <c r="Q103" s="127"/>
      <c r="R103" s="128"/>
      <c r="S103" s="131"/>
      <c r="T103" s="126"/>
      <c r="U103" s="127"/>
      <c r="V103" s="127"/>
      <c r="W103" s="128"/>
      <c r="Y103" s="369"/>
      <c r="Z103" s="14"/>
      <c r="AA103" s="371"/>
      <c r="AB103" s="85"/>
    </row>
    <row r="104" spans="3:28" x14ac:dyDescent="0.55000000000000004">
      <c r="C104" s="238">
        <v>198602</v>
      </c>
      <c r="D104" s="239">
        <v>1986</v>
      </c>
      <c r="E104" s="240">
        <v>2</v>
      </c>
      <c r="F104" s="241">
        <v>76</v>
      </c>
      <c r="G104" s="242">
        <v>76</v>
      </c>
      <c r="H104" s="243">
        <f t="shared" si="1"/>
        <v>100</v>
      </c>
      <c r="I104" s="127"/>
      <c r="J104" s="126"/>
      <c r="K104" s="127"/>
      <c r="L104" s="127"/>
      <c r="M104" s="128"/>
      <c r="N104" s="131"/>
      <c r="O104" s="126"/>
      <c r="P104" s="127"/>
      <c r="Q104" s="127"/>
      <c r="R104" s="128"/>
      <c r="S104" s="131"/>
      <c r="T104" s="126"/>
      <c r="U104" s="127"/>
      <c r="V104" s="127"/>
      <c r="W104" s="128"/>
      <c r="Y104" s="369"/>
      <c r="Z104" s="14"/>
      <c r="AA104" s="371"/>
      <c r="AB104" s="85"/>
    </row>
    <row r="105" spans="3:28" x14ac:dyDescent="0.55000000000000004">
      <c r="C105" s="238">
        <v>198603</v>
      </c>
      <c r="D105" s="239">
        <v>1986</v>
      </c>
      <c r="E105" s="240">
        <v>3</v>
      </c>
      <c r="F105" s="241">
        <v>79.5</v>
      </c>
      <c r="G105" s="242">
        <v>75.5</v>
      </c>
      <c r="H105" s="243">
        <f t="shared" si="1"/>
        <v>105.29801324503312</v>
      </c>
      <c r="I105" s="127"/>
      <c r="J105" s="126"/>
      <c r="K105" s="127"/>
      <c r="L105" s="127"/>
      <c r="M105" s="128"/>
      <c r="N105" s="131"/>
      <c r="O105" s="126"/>
      <c r="P105" s="127"/>
      <c r="Q105" s="127"/>
      <c r="R105" s="128"/>
      <c r="S105" s="131"/>
      <c r="T105" s="126"/>
      <c r="U105" s="127"/>
      <c r="V105" s="127"/>
      <c r="W105" s="128"/>
      <c r="Y105" s="369"/>
      <c r="Z105" s="14"/>
      <c r="AA105" s="371"/>
      <c r="AB105" s="85"/>
    </row>
    <row r="106" spans="3:28" x14ac:dyDescent="0.55000000000000004">
      <c r="C106" s="238">
        <v>198604</v>
      </c>
      <c r="D106" s="239">
        <v>1986</v>
      </c>
      <c r="E106" s="240">
        <v>4</v>
      </c>
      <c r="F106" s="241">
        <v>79.7</v>
      </c>
      <c r="G106" s="242">
        <v>76.8</v>
      </c>
      <c r="H106" s="243">
        <f t="shared" si="1"/>
        <v>103.77604166666667</v>
      </c>
      <c r="I106" s="127"/>
      <c r="J106" s="126"/>
      <c r="K106" s="127"/>
      <c r="L106" s="127"/>
      <c r="M106" s="128"/>
      <c r="N106" s="131"/>
      <c r="O106" s="126"/>
      <c r="P106" s="127"/>
      <c r="Q106" s="127"/>
      <c r="R106" s="128"/>
      <c r="S106" s="131"/>
      <c r="T106" s="126"/>
      <c r="U106" s="127"/>
      <c r="V106" s="127"/>
      <c r="W106" s="128"/>
      <c r="Y106" s="369"/>
      <c r="Z106" s="14"/>
      <c r="AA106" s="371"/>
      <c r="AB106" s="85"/>
    </row>
    <row r="107" spans="3:28" x14ac:dyDescent="0.55000000000000004">
      <c r="C107" s="238">
        <v>198605</v>
      </c>
      <c r="D107" s="239">
        <v>1986</v>
      </c>
      <c r="E107" s="240">
        <v>5</v>
      </c>
      <c r="F107" s="241">
        <v>75.8</v>
      </c>
      <c r="G107" s="242">
        <v>75.3</v>
      </c>
      <c r="H107" s="243">
        <f t="shared" si="1"/>
        <v>100.66401062416999</v>
      </c>
      <c r="I107" s="127"/>
      <c r="J107" s="126"/>
      <c r="K107" s="127"/>
      <c r="L107" s="127"/>
      <c r="M107" s="128"/>
      <c r="N107" s="131"/>
      <c r="O107" s="126"/>
      <c r="P107" s="127"/>
      <c r="Q107" s="127"/>
      <c r="R107" s="128"/>
      <c r="S107" s="131"/>
      <c r="T107" s="126"/>
      <c r="U107" s="127"/>
      <c r="V107" s="127"/>
      <c r="W107" s="128"/>
      <c r="Y107" s="369"/>
      <c r="Z107" s="14"/>
      <c r="AA107" s="371"/>
      <c r="AB107" s="85"/>
    </row>
    <row r="108" spans="3:28" x14ac:dyDescent="0.55000000000000004">
      <c r="C108" s="238">
        <v>198606</v>
      </c>
      <c r="D108" s="239">
        <v>1986</v>
      </c>
      <c r="E108" s="240">
        <v>6</v>
      </c>
      <c r="F108" s="241">
        <v>80.3</v>
      </c>
      <c r="G108" s="242">
        <v>76</v>
      </c>
      <c r="H108" s="243">
        <f t="shared" si="1"/>
        <v>105.65789473684211</v>
      </c>
      <c r="I108" s="127"/>
      <c r="J108" s="126"/>
      <c r="K108" s="127"/>
      <c r="L108" s="127"/>
      <c r="M108" s="128"/>
      <c r="N108" s="131"/>
      <c r="O108" s="126"/>
      <c r="P108" s="127"/>
      <c r="Q108" s="127"/>
      <c r="R108" s="128"/>
      <c r="S108" s="131"/>
      <c r="T108" s="126"/>
      <c r="U108" s="127"/>
      <c r="V108" s="127"/>
      <c r="W108" s="128"/>
      <c r="Y108" s="369"/>
      <c r="Z108" s="14"/>
      <c r="AA108" s="371"/>
      <c r="AB108" s="85"/>
    </row>
    <row r="109" spans="3:28" x14ac:dyDescent="0.55000000000000004">
      <c r="C109" s="238">
        <v>198607</v>
      </c>
      <c r="D109" s="239">
        <v>1986</v>
      </c>
      <c r="E109" s="240">
        <v>7</v>
      </c>
      <c r="F109" s="241">
        <v>86.9</v>
      </c>
      <c r="G109" s="242">
        <v>80.900000000000006</v>
      </c>
      <c r="H109" s="243">
        <f t="shared" si="1"/>
        <v>107.41656365883807</v>
      </c>
      <c r="I109" s="127"/>
      <c r="J109" s="126"/>
      <c r="K109" s="127"/>
      <c r="L109" s="127"/>
      <c r="M109" s="128"/>
      <c r="N109" s="131"/>
      <c r="O109" s="126"/>
      <c r="P109" s="127"/>
      <c r="Q109" s="127"/>
      <c r="R109" s="128"/>
      <c r="S109" s="131"/>
      <c r="T109" s="126"/>
      <c r="U109" s="127"/>
      <c r="V109" s="127"/>
      <c r="W109" s="128"/>
      <c r="Y109" s="369"/>
      <c r="Z109" s="14"/>
      <c r="AA109" s="371"/>
      <c r="AB109" s="85"/>
    </row>
    <row r="110" spans="3:28" x14ac:dyDescent="0.55000000000000004">
      <c r="C110" s="238">
        <v>198608</v>
      </c>
      <c r="D110" s="239">
        <v>1986</v>
      </c>
      <c r="E110" s="240">
        <v>8</v>
      </c>
      <c r="F110" s="241">
        <v>58</v>
      </c>
      <c r="G110" s="242">
        <v>74.2</v>
      </c>
      <c r="H110" s="243">
        <f t="shared" si="1"/>
        <v>78.167115902964952</v>
      </c>
      <c r="I110" s="127"/>
      <c r="J110" s="126"/>
      <c r="K110" s="127"/>
      <c r="L110" s="127"/>
      <c r="M110" s="128"/>
      <c r="N110" s="131"/>
      <c r="O110" s="126"/>
      <c r="P110" s="127"/>
      <c r="Q110" s="127"/>
      <c r="R110" s="128"/>
      <c r="S110" s="131"/>
      <c r="T110" s="126"/>
      <c r="U110" s="127"/>
      <c r="V110" s="127"/>
      <c r="W110" s="128"/>
      <c r="Y110" s="369"/>
      <c r="Z110" s="14"/>
      <c r="AA110" s="371"/>
      <c r="AB110" s="85"/>
    </row>
    <row r="111" spans="3:28" x14ac:dyDescent="0.55000000000000004">
      <c r="C111" s="238">
        <v>198609</v>
      </c>
      <c r="D111" s="239">
        <v>1986</v>
      </c>
      <c r="E111" s="240">
        <v>9</v>
      </c>
      <c r="F111" s="241">
        <v>79.7</v>
      </c>
      <c r="G111" s="242">
        <v>78.3</v>
      </c>
      <c r="H111" s="243">
        <f t="shared" si="1"/>
        <v>101.78799489144316</v>
      </c>
      <c r="I111" s="127"/>
      <c r="J111" s="126"/>
      <c r="K111" s="127"/>
      <c r="L111" s="127"/>
      <c r="M111" s="128"/>
      <c r="N111" s="131"/>
      <c r="O111" s="126"/>
      <c r="P111" s="127"/>
      <c r="Q111" s="127"/>
      <c r="R111" s="128"/>
      <c r="S111" s="131"/>
      <c r="T111" s="126"/>
      <c r="U111" s="127"/>
      <c r="V111" s="127"/>
      <c r="W111" s="128"/>
      <c r="Y111" s="369"/>
      <c r="Z111" s="14"/>
      <c r="AA111" s="371"/>
      <c r="AB111" s="85"/>
    </row>
    <row r="112" spans="3:28" x14ac:dyDescent="0.55000000000000004">
      <c r="C112" s="238">
        <v>198610</v>
      </c>
      <c r="D112" s="239">
        <v>1986</v>
      </c>
      <c r="E112" s="240">
        <v>10</v>
      </c>
      <c r="F112" s="241">
        <v>80.3</v>
      </c>
      <c r="G112" s="242">
        <v>75.5</v>
      </c>
      <c r="H112" s="243">
        <f t="shared" si="1"/>
        <v>106.35761589403974</v>
      </c>
      <c r="I112" s="127"/>
      <c r="J112" s="126"/>
      <c r="K112" s="127"/>
      <c r="L112" s="127"/>
      <c r="M112" s="128"/>
      <c r="N112" s="131"/>
      <c r="O112" s="126"/>
      <c r="P112" s="127"/>
      <c r="Q112" s="127"/>
      <c r="R112" s="128"/>
      <c r="S112" s="131"/>
      <c r="T112" s="126"/>
      <c r="U112" s="127"/>
      <c r="V112" s="127"/>
      <c r="W112" s="128"/>
      <c r="Y112" s="369"/>
      <c r="Z112" s="14"/>
      <c r="AA112" s="371"/>
      <c r="AB112" s="85"/>
    </row>
    <row r="113" spans="3:28" x14ac:dyDescent="0.55000000000000004">
      <c r="C113" s="238">
        <v>198611</v>
      </c>
      <c r="D113" s="239">
        <v>1986</v>
      </c>
      <c r="E113" s="240">
        <v>11</v>
      </c>
      <c r="F113" s="241">
        <v>71.900000000000006</v>
      </c>
      <c r="G113" s="242">
        <v>70.400000000000006</v>
      </c>
      <c r="H113" s="243">
        <f t="shared" si="1"/>
        <v>102.13068181818181</v>
      </c>
      <c r="I113" s="127"/>
      <c r="J113" s="126"/>
      <c r="K113" s="127"/>
      <c r="L113" s="127"/>
      <c r="M113" s="128"/>
      <c r="N113" s="131"/>
      <c r="O113" s="126"/>
      <c r="P113" s="127"/>
      <c r="Q113" s="127"/>
      <c r="R113" s="128"/>
      <c r="S113" s="131"/>
      <c r="T113" s="126"/>
      <c r="U113" s="127"/>
      <c r="V113" s="127"/>
      <c r="W113" s="128"/>
      <c r="Y113" s="369"/>
      <c r="Z113" s="14"/>
      <c r="AA113" s="371"/>
      <c r="AB113" s="85"/>
    </row>
    <row r="114" spans="3:28" x14ac:dyDescent="0.55000000000000004">
      <c r="C114" s="238">
        <v>198612</v>
      </c>
      <c r="D114" s="239">
        <v>1986</v>
      </c>
      <c r="E114" s="240">
        <v>12</v>
      </c>
      <c r="F114" s="241">
        <v>73.599999999999994</v>
      </c>
      <c r="G114" s="242">
        <v>76</v>
      </c>
      <c r="H114" s="243">
        <f t="shared" si="1"/>
        <v>96.84210526315789</v>
      </c>
      <c r="I114" s="127"/>
      <c r="J114" s="126"/>
      <c r="K114" s="127"/>
      <c r="L114" s="127"/>
      <c r="M114" s="128"/>
      <c r="N114" s="131"/>
      <c r="O114" s="126"/>
      <c r="P114" s="127"/>
      <c r="Q114" s="127"/>
      <c r="R114" s="128"/>
      <c r="S114" s="131"/>
      <c r="T114" s="126"/>
      <c r="U114" s="127"/>
      <c r="V114" s="127"/>
      <c r="W114" s="128"/>
      <c r="Y114" s="369"/>
      <c r="Z114" s="14"/>
      <c r="AA114" s="371"/>
      <c r="AB114" s="85"/>
    </row>
    <row r="115" spans="3:28" x14ac:dyDescent="0.55000000000000004">
      <c r="C115" s="238">
        <v>198701</v>
      </c>
      <c r="D115" s="239">
        <v>1987</v>
      </c>
      <c r="E115" s="240">
        <v>1</v>
      </c>
      <c r="F115" s="241">
        <v>69.3</v>
      </c>
      <c r="G115" s="242">
        <v>75.2</v>
      </c>
      <c r="H115" s="243">
        <f t="shared" si="1"/>
        <v>92.15425531914893</v>
      </c>
      <c r="I115" s="127"/>
      <c r="J115" s="126"/>
      <c r="K115" s="127"/>
      <c r="L115" s="127"/>
      <c r="M115" s="128"/>
      <c r="N115" s="131"/>
      <c r="O115" s="126"/>
      <c r="P115" s="127"/>
      <c r="Q115" s="127"/>
      <c r="R115" s="128"/>
      <c r="S115" s="131"/>
      <c r="T115" s="126"/>
      <c r="U115" s="127"/>
      <c r="V115" s="127"/>
      <c r="W115" s="128"/>
      <c r="Y115" s="369"/>
      <c r="Z115" s="14"/>
      <c r="AA115" s="371"/>
      <c r="AB115" s="85"/>
    </row>
    <row r="116" spans="3:28" x14ac:dyDescent="0.55000000000000004">
      <c r="C116" s="238">
        <v>198702</v>
      </c>
      <c r="D116" s="239">
        <v>1987</v>
      </c>
      <c r="E116" s="240">
        <v>2</v>
      </c>
      <c r="F116" s="241">
        <v>75.7</v>
      </c>
      <c r="G116" s="242">
        <v>75.900000000000006</v>
      </c>
      <c r="H116" s="243">
        <f t="shared" si="1"/>
        <v>99.736495388669297</v>
      </c>
      <c r="I116" s="127"/>
      <c r="J116" s="126"/>
      <c r="K116" s="127"/>
      <c r="L116" s="127"/>
      <c r="M116" s="128"/>
      <c r="N116" s="131"/>
      <c r="O116" s="126"/>
      <c r="P116" s="127"/>
      <c r="Q116" s="127"/>
      <c r="R116" s="128"/>
      <c r="S116" s="131"/>
      <c r="T116" s="126"/>
      <c r="U116" s="127"/>
      <c r="V116" s="127"/>
      <c r="W116" s="128"/>
      <c r="Y116" s="369"/>
      <c r="Z116" s="14"/>
      <c r="AA116" s="371"/>
      <c r="AB116" s="85"/>
    </row>
    <row r="117" spans="3:28" x14ac:dyDescent="0.55000000000000004">
      <c r="C117" s="238">
        <v>198703</v>
      </c>
      <c r="D117" s="239">
        <v>1987</v>
      </c>
      <c r="E117" s="240">
        <v>3</v>
      </c>
      <c r="F117" s="241">
        <v>83.1</v>
      </c>
      <c r="G117" s="242">
        <v>77.599999999999994</v>
      </c>
      <c r="H117" s="243">
        <f t="shared" si="1"/>
        <v>107.08762886597938</v>
      </c>
      <c r="I117" s="127"/>
      <c r="J117" s="126"/>
      <c r="K117" s="127"/>
      <c r="L117" s="127"/>
      <c r="M117" s="128"/>
      <c r="N117" s="131"/>
      <c r="O117" s="126"/>
      <c r="P117" s="127"/>
      <c r="Q117" s="127"/>
      <c r="R117" s="128"/>
      <c r="S117" s="131"/>
      <c r="T117" s="126"/>
      <c r="U117" s="127"/>
      <c r="V117" s="127"/>
      <c r="W117" s="128"/>
      <c r="Y117" s="369"/>
      <c r="Z117" s="14"/>
      <c r="AA117" s="371"/>
      <c r="AB117" s="85"/>
    </row>
    <row r="118" spans="3:28" x14ac:dyDescent="0.55000000000000004">
      <c r="C118" s="238">
        <v>198704</v>
      </c>
      <c r="D118" s="239">
        <v>1987</v>
      </c>
      <c r="E118" s="240">
        <v>4</v>
      </c>
      <c r="F118" s="241">
        <v>76</v>
      </c>
      <c r="G118" s="242">
        <v>74.599999999999994</v>
      </c>
      <c r="H118" s="243">
        <f t="shared" si="1"/>
        <v>101.87667560321717</v>
      </c>
      <c r="I118" s="127"/>
      <c r="J118" s="126"/>
      <c r="K118" s="127"/>
      <c r="L118" s="127"/>
      <c r="M118" s="128"/>
      <c r="N118" s="131"/>
      <c r="O118" s="126"/>
      <c r="P118" s="127"/>
      <c r="Q118" s="127"/>
      <c r="R118" s="128"/>
      <c r="S118" s="131"/>
      <c r="T118" s="126"/>
      <c r="U118" s="127"/>
      <c r="V118" s="127"/>
      <c r="W118" s="128"/>
      <c r="Y118" s="369"/>
      <c r="Z118" s="14"/>
      <c r="AA118" s="371"/>
      <c r="AB118" s="85"/>
    </row>
    <row r="119" spans="3:28" x14ac:dyDescent="0.55000000000000004">
      <c r="C119" s="238">
        <v>198705</v>
      </c>
      <c r="D119" s="239">
        <v>1987</v>
      </c>
      <c r="E119" s="240">
        <v>5</v>
      </c>
      <c r="F119" s="241">
        <v>67.599999999999994</v>
      </c>
      <c r="G119" s="242">
        <v>69.3</v>
      </c>
      <c r="H119" s="243">
        <f t="shared" si="1"/>
        <v>97.54689754689754</v>
      </c>
      <c r="I119" s="127"/>
      <c r="J119" s="126"/>
      <c r="K119" s="127"/>
      <c r="L119" s="127"/>
      <c r="M119" s="128"/>
      <c r="N119" s="131"/>
      <c r="O119" s="126"/>
      <c r="P119" s="127"/>
      <c r="Q119" s="127"/>
      <c r="R119" s="128"/>
      <c r="S119" s="131"/>
      <c r="T119" s="126"/>
      <c r="U119" s="127"/>
      <c r="V119" s="127"/>
      <c r="W119" s="128"/>
      <c r="Y119" s="369"/>
      <c r="Z119" s="14"/>
      <c r="AA119" s="371"/>
      <c r="AB119" s="85"/>
    </row>
    <row r="120" spans="3:28" x14ac:dyDescent="0.55000000000000004">
      <c r="C120" s="238">
        <v>198706</v>
      </c>
      <c r="D120" s="239">
        <v>1987</v>
      </c>
      <c r="E120" s="240">
        <v>6</v>
      </c>
      <c r="F120" s="241">
        <v>81.900000000000006</v>
      </c>
      <c r="G120" s="242">
        <v>78.3</v>
      </c>
      <c r="H120" s="243">
        <f t="shared" si="1"/>
        <v>104.5977011494253</v>
      </c>
      <c r="I120" s="127"/>
      <c r="J120" s="126"/>
      <c r="K120" s="127"/>
      <c r="L120" s="127"/>
      <c r="M120" s="128"/>
      <c r="N120" s="131"/>
      <c r="O120" s="126"/>
      <c r="P120" s="127"/>
      <c r="Q120" s="127"/>
      <c r="R120" s="128"/>
      <c r="S120" s="131"/>
      <c r="T120" s="126"/>
      <c r="U120" s="127"/>
      <c r="V120" s="127"/>
      <c r="W120" s="128"/>
      <c r="Y120" s="369"/>
      <c r="Z120" s="14"/>
      <c r="AA120" s="371"/>
      <c r="AB120" s="85"/>
    </row>
    <row r="121" spans="3:28" x14ac:dyDescent="0.55000000000000004">
      <c r="C121" s="238">
        <v>198707</v>
      </c>
      <c r="D121" s="239">
        <v>1987</v>
      </c>
      <c r="E121" s="240">
        <v>7</v>
      </c>
      <c r="F121" s="241">
        <v>85.9</v>
      </c>
      <c r="G121" s="242">
        <v>79.099999999999994</v>
      </c>
      <c r="H121" s="243">
        <f t="shared" si="1"/>
        <v>108.59671302149181</v>
      </c>
      <c r="I121" s="127"/>
      <c r="J121" s="126"/>
      <c r="K121" s="127"/>
      <c r="L121" s="127"/>
      <c r="M121" s="128"/>
      <c r="N121" s="131"/>
      <c r="O121" s="126"/>
      <c r="P121" s="127"/>
      <c r="Q121" s="127"/>
      <c r="R121" s="128"/>
      <c r="S121" s="131"/>
      <c r="T121" s="126"/>
      <c r="U121" s="127"/>
      <c r="V121" s="127"/>
      <c r="W121" s="128"/>
      <c r="Y121" s="369"/>
      <c r="Z121" s="14"/>
      <c r="AA121" s="371"/>
      <c r="AB121" s="85"/>
    </row>
    <row r="122" spans="3:28" x14ac:dyDescent="0.55000000000000004">
      <c r="C122" s="238">
        <v>198708</v>
      </c>
      <c r="D122" s="239">
        <v>1987</v>
      </c>
      <c r="E122" s="240">
        <v>8</v>
      </c>
      <c r="F122" s="241">
        <v>62</v>
      </c>
      <c r="G122" s="242">
        <v>79.5</v>
      </c>
      <c r="H122" s="243">
        <f t="shared" si="1"/>
        <v>77.987421383647799</v>
      </c>
      <c r="I122" s="127"/>
      <c r="J122" s="126"/>
      <c r="K122" s="127"/>
      <c r="L122" s="127"/>
      <c r="M122" s="128"/>
      <c r="N122" s="131"/>
      <c r="O122" s="126"/>
      <c r="P122" s="127"/>
      <c r="Q122" s="127"/>
      <c r="R122" s="128"/>
      <c r="S122" s="131"/>
      <c r="T122" s="126"/>
      <c r="U122" s="127"/>
      <c r="V122" s="127"/>
      <c r="W122" s="128"/>
      <c r="Y122" s="369"/>
      <c r="Z122" s="14"/>
      <c r="AA122" s="371"/>
      <c r="AB122" s="85"/>
    </row>
    <row r="123" spans="3:28" x14ac:dyDescent="0.55000000000000004">
      <c r="C123" s="238">
        <v>198709</v>
      </c>
      <c r="D123" s="239">
        <v>1987</v>
      </c>
      <c r="E123" s="240">
        <v>9</v>
      </c>
      <c r="F123" s="241">
        <v>86.9</v>
      </c>
      <c r="G123" s="242">
        <v>82.9</v>
      </c>
      <c r="H123" s="243">
        <f t="shared" si="1"/>
        <v>104.82509047044633</v>
      </c>
      <c r="I123" s="127"/>
      <c r="J123" s="126"/>
      <c r="K123" s="127"/>
      <c r="L123" s="127"/>
      <c r="M123" s="128"/>
      <c r="N123" s="131"/>
      <c r="O123" s="126"/>
      <c r="P123" s="127"/>
      <c r="Q123" s="127"/>
      <c r="R123" s="128"/>
      <c r="S123" s="131"/>
      <c r="T123" s="126"/>
      <c r="U123" s="127"/>
      <c r="V123" s="127"/>
      <c r="W123" s="128"/>
      <c r="Y123" s="369"/>
      <c r="Z123" s="14"/>
      <c r="AA123" s="371"/>
      <c r="AB123" s="85"/>
    </row>
    <row r="124" spans="3:28" x14ac:dyDescent="0.55000000000000004">
      <c r="C124" s="238">
        <v>198710</v>
      </c>
      <c r="D124" s="239">
        <v>1987</v>
      </c>
      <c r="E124" s="240">
        <v>10</v>
      </c>
      <c r="F124" s="241">
        <v>86</v>
      </c>
      <c r="G124" s="242">
        <v>79.5</v>
      </c>
      <c r="H124" s="243">
        <f t="shared" si="1"/>
        <v>108.17610062893081</v>
      </c>
      <c r="I124" s="127"/>
      <c r="J124" s="126"/>
      <c r="K124" s="127"/>
      <c r="L124" s="127"/>
      <c r="M124" s="128"/>
      <c r="N124" s="131"/>
      <c r="O124" s="126"/>
      <c r="P124" s="127"/>
      <c r="Q124" s="127"/>
      <c r="R124" s="128"/>
      <c r="S124" s="131"/>
      <c r="T124" s="126"/>
      <c r="U124" s="127"/>
      <c r="V124" s="127"/>
      <c r="W124" s="128"/>
      <c r="Y124" s="369"/>
      <c r="Z124" s="14"/>
      <c r="AA124" s="371"/>
      <c r="AB124" s="85"/>
    </row>
    <row r="125" spans="3:28" x14ac:dyDescent="0.55000000000000004">
      <c r="C125" s="238">
        <v>198711</v>
      </c>
      <c r="D125" s="239">
        <v>1987</v>
      </c>
      <c r="E125" s="240">
        <v>11</v>
      </c>
      <c r="F125" s="241">
        <v>78.7</v>
      </c>
      <c r="G125" s="242">
        <v>78.7</v>
      </c>
      <c r="H125" s="243">
        <f t="shared" si="1"/>
        <v>100</v>
      </c>
      <c r="I125" s="127"/>
      <c r="J125" s="126"/>
      <c r="K125" s="127"/>
      <c r="L125" s="127"/>
      <c r="M125" s="128"/>
      <c r="N125" s="131"/>
      <c r="O125" s="126"/>
      <c r="P125" s="127"/>
      <c r="Q125" s="127"/>
      <c r="R125" s="128"/>
      <c r="S125" s="131"/>
      <c r="T125" s="126"/>
      <c r="U125" s="127"/>
      <c r="V125" s="127"/>
      <c r="W125" s="128"/>
      <c r="Y125" s="369"/>
      <c r="Z125" s="14"/>
      <c r="AA125" s="371"/>
      <c r="AB125" s="85"/>
    </row>
    <row r="126" spans="3:28" x14ac:dyDescent="0.55000000000000004">
      <c r="C126" s="238">
        <v>198712</v>
      </c>
      <c r="D126" s="239">
        <v>1987</v>
      </c>
      <c r="E126" s="240">
        <v>12</v>
      </c>
      <c r="F126" s="241">
        <v>77.400000000000006</v>
      </c>
      <c r="G126" s="242">
        <v>79.400000000000006</v>
      </c>
      <c r="H126" s="243">
        <f t="shared" si="1"/>
        <v>97.48110831234257</v>
      </c>
      <c r="I126" s="127"/>
      <c r="J126" s="126"/>
      <c r="K126" s="127"/>
      <c r="L126" s="127"/>
      <c r="M126" s="128"/>
      <c r="N126" s="131"/>
      <c r="O126" s="126"/>
      <c r="P126" s="127"/>
      <c r="Q126" s="127"/>
      <c r="R126" s="128"/>
      <c r="S126" s="131"/>
      <c r="T126" s="126"/>
      <c r="U126" s="127"/>
      <c r="V126" s="127"/>
      <c r="W126" s="128"/>
      <c r="Y126" s="369"/>
      <c r="Z126" s="14"/>
      <c r="AA126" s="371"/>
      <c r="AB126" s="85"/>
    </row>
    <row r="127" spans="3:28" x14ac:dyDescent="0.55000000000000004">
      <c r="C127" s="238">
        <v>198801</v>
      </c>
      <c r="D127" s="239">
        <v>1988</v>
      </c>
      <c r="E127" s="240">
        <v>1</v>
      </c>
      <c r="F127" s="241">
        <v>71.400000000000006</v>
      </c>
      <c r="G127" s="242">
        <v>78</v>
      </c>
      <c r="H127" s="243">
        <f t="shared" si="1"/>
        <v>91.538461538461547</v>
      </c>
      <c r="I127" s="127"/>
      <c r="J127" s="126"/>
      <c r="K127" s="127"/>
      <c r="L127" s="127"/>
      <c r="M127" s="128"/>
      <c r="N127" s="131"/>
      <c r="O127" s="126"/>
      <c r="P127" s="127"/>
      <c r="Q127" s="127"/>
      <c r="R127" s="128"/>
      <c r="S127" s="131"/>
      <c r="T127" s="126"/>
      <c r="U127" s="127"/>
      <c r="V127" s="127"/>
      <c r="W127" s="128"/>
      <c r="Y127" s="369"/>
      <c r="Z127" s="14"/>
      <c r="AA127" s="371"/>
      <c r="AB127" s="85"/>
    </row>
    <row r="128" spans="3:28" x14ac:dyDescent="0.55000000000000004">
      <c r="C128" s="238">
        <v>198802</v>
      </c>
      <c r="D128" s="239">
        <v>1988</v>
      </c>
      <c r="E128" s="240">
        <v>2</v>
      </c>
      <c r="F128" s="241">
        <v>82.9</v>
      </c>
      <c r="G128" s="242">
        <v>82</v>
      </c>
      <c r="H128" s="243">
        <f t="shared" si="1"/>
        <v>101.09756097560975</v>
      </c>
      <c r="I128" s="127"/>
      <c r="J128" s="126"/>
      <c r="K128" s="127"/>
      <c r="L128" s="127"/>
      <c r="M128" s="128"/>
      <c r="N128" s="131"/>
      <c r="O128" s="126"/>
      <c r="P128" s="127"/>
      <c r="Q128" s="127"/>
      <c r="R128" s="128"/>
      <c r="S128" s="131"/>
      <c r="T128" s="126"/>
      <c r="U128" s="127"/>
      <c r="V128" s="127"/>
      <c r="W128" s="128"/>
      <c r="Y128" s="369"/>
      <c r="Z128" s="14"/>
      <c r="AA128" s="371"/>
      <c r="AB128" s="85"/>
    </row>
    <row r="129" spans="3:28" x14ac:dyDescent="0.55000000000000004">
      <c r="C129" s="238">
        <v>198803</v>
      </c>
      <c r="D129" s="239">
        <v>1988</v>
      </c>
      <c r="E129" s="240">
        <v>3</v>
      </c>
      <c r="F129" s="241">
        <v>89.7</v>
      </c>
      <c r="G129" s="242">
        <v>80.400000000000006</v>
      </c>
      <c r="H129" s="243">
        <f t="shared" si="1"/>
        <v>111.56716417910448</v>
      </c>
      <c r="I129" s="127"/>
      <c r="J129" s="126"/>
      <c r="K129" s="127"/>
      <c r="L129" s="127"/>
      <c r="M129" s="128"/>
      <c r="N129" s="131"/>
      <c r="O129" s="126"/>
      <c r="P129" s="127"/>
      <c r="Q129" s="127"/>
      <c r="R129" s="128"/>
      <c r="S129" s="131"/>
      <c r="T129" s="126"/>
      <c r="U129" s="127"/>
      <c r="V129" s="127"/>
      <c r="W129" s="128"/>
      <c r="Y129" s="369"/>
      <c r="Z129" s="14"/>
      <c r="AA129" s="371"/>
      <c r="AB129" s="85"/>
    </row>
    <row r="130" spans="3:28" x14ac:dyDescent="0.55000000000000004">
      <c r="C130" s="238">
        <v>198804</v>
      </c>
      <c r="D130" s="239">
        <v>1988</v>
      </c>
      <c r="E130" s="240">
        <v>4</v>
      </c>
      <c r="F130" s="241">
        <v>82.1</v>
      </c>
      <c r="G130" s="242">
        <v>82.4</v>
      </c>
      <c r="H130" s="243">
        <f t="shared" si="1"/>
        <v>99.635922330097074</v>
      </c>
      <c r="I130" s="127"/>
      <c r="J130" s="126"/>
      <c r="K130" s="127"/>
      <c r="L130" s="127"/>
      <c r="M130" s="128"/>
      <c r="N130" s="131"/>
      <c r="O130" s="126"/>
      <c r="P130" s="127"/>
      <c r="Q130" s="127"/>
      <c r="R130" s="128"/>
      <c r="S130" s="131"/>
      <c r="T130" s="126"/>
      <c r="U130" s="127"/>
      <c r="V130" s="127"/>
      <c r="W130" s="128"/>
      <c r="Y130" s="369"/>
      <c r="Z130" s="14"/>
      <c r="AA130" s="371"/>
      <c r="AB130" s="85"/>
    </row>
    <row r="131" spans="3:28" x14ac:dyDescent="0.55000000000000004">
      <c r="C131" s="238">
        <v>198805</v>
      </c>
      <c r="D131" s="239">
        <v>1988</v>
      </c>
      <c r="E131" s="240">
        <v>5</v>
      </c>
      <c r="F131" s="241">
        <v>70.599999999999994</v>
      </c>
      <c r="G131" s="242">
        <v>78.3</v>
      </c>
      <c r="H131" s="243">
        <f t="shared" si="1"/>
        <v>90.166028097062579</v>
      </c>
      <c r="I131" s="127"/>
      <c r="J131" s="126"/>
      <c r="K131" s="127"/>
      <c r="L131" s="127"/>
      <c r="M131" s="128"/>
      <c r="N131" s="131"/>
      <c r="O131" s="126"/>
      <c r="P131" s="127"/>
      <c r="Q131" s="127"/>
      <c r="R131" s="128"/>
      <c r="S131" s="131"/>
      <c r="T131" s="126"/>
      <c r="U131" s="127"/>
      <c r="V131" s="127"/>
      <c r="W131" s="128"/>
      <c r="Y131" s="369"/>
      <c r="Z131" s="14"/>
      <c r="AA131" s="371"/>
      <c r="AB131" s="85"/>
    </row>
    <row r="132" spans="3:28" x14ac:dyDescent="0.55000000000000004">
      <c r="C132" s="238">
        <v>198806</v>
      </c>
      <c r="D132" s="239">
        <v>1988</v>
      </c>
      <c r="E132" s="240">
        <v>6</v>
      </c>
      <c r="F132" s="241">
        <v>85.6</v>
      </c>
      <c r="G132" s="242">
        <v>81.7</v>
      </c>
      <c r="H132" s="243">
        <f t="shared" si="1"/>
        <v>104.7735618115055</v>
      </c>
      <c r="I132" s="127"/>
      <c r="J132" s="126"/>
      <c r="K132" s="127"/>
      <c r="L132" s="127"/>
      <c r="M132" s="128"/>
      <c r="N132" s="131"/>
      <c r="O132" s="126"/>
      <c r="P132" s="127"/>
      <c r="Q132" s="127"/>
      <c r="R132" s="128"/>
      <c r="S132" s="131"/>
      <c r="T132" s="126"/>
      <c r="U132" s="127"/>
      <c r="V132" s="127"/>
      <c r="W132" s="128"/>
      <c r="Y132" s="369"/>
      <c r="Z132" s="14"/>
      <c r="AA132" s="371"/>
      <c r="AB132" s="85"/>
    </row>
    <row r="133" spans="3:28" x14ac:dyDescent="0.55000000000000004">
      <c r="C133" s="238">
        <v>198807</v>
      </c>
      <c r="D133" s="239">
        <v>1988</v>
      </c>
      <c r="E133" s="240">
        <v>7</v>
      </c>
      <c r="F133" s="241">
        <v>84.4</v>
      </c>
      <c r="G133" s="242">
        <v>81.599999999999994</v>
      </c>
      <c r="H133" s="243">
        <f t="shared" si="1"/>
        <v>103.43137254901961</v>
      </c>
      <c r="I133" s="127"/>
      <c r="J133" s="126"/>
      <c r="K133" s="127"/>
      <c r="L133" s="127"/>
      <c r="M133" s="128"/>
      <c r="N133" s="131"/>
      <c r="O133" s="126"/>
      <c r="P133" s="127"/>
      <c r="Q133" s="127"/>
      <c r="R133" s="128"/>
      <c r="S133" s="131"/>
      <c r="T133" s="126"/>
      <c r="U133" s="127"/>
      <c r="V133" s="127"/>
      <c r="W133" s="128"/>
      <c r="Y133" s="369"/>
      <c r="Z133" s="14"/>
      <c r="AA133" s="371"/>
      <c r="AB133" s="85"/>
    </row>
    <row r="134" spans="3:28" x14ac:dyDescent="0.55000000000000004">
      <c r="C134" s="238">
        <v>198808</v>
      </c>
      <c r="D134" s="239">
        <v>1988</v>
      </c>
      <c r="E134" s="240">
        <v>8</v>
      </c>
      <c r="F134" s="241">
        <v>61</v>
      </c>
      <c r="G134" s="242">
        <v>74</v>
      </c>
      <c r="H134" s="243">
        <f t="shared" si="1"/>
        <v>82.432432432432435</v>
      </c>
      <c r="I134" s="127"/>
      <c r="J134" s="126"/>
      <c r="K134" s="127"/>
      <c r="L134" s="127"/>
      <c r="M134" s="128"/>
      <c r="N134" s="131"/>
      <c r="O134" s="126"/>
      <c r="P134" s="127"/>
      <c r="Q134" s="127"/>
      <c r="R134" s="128"/>
      <c r="S134" s="131"/>
      <c r="T134" s="126"/>
      <c r="U134" s="127"/>
      <c r="V134" s="127"/>
      <c r="W134" s="128"/>
      <c r="Y134" s="369"/>
      <c r="Z134" s="14"/>
      <c r="AA134" s="371"/>
      <c r="AB134" s="85"/>
    </row>
    <row r="135" spans="3:28" x14ac:dyDescent="0.55000000000000004">
      <c r="C135" s="238">
        <v>198809</v>
      </c>
      <c r="D135" s="239">
        <v>1988</v>
      </c>
      <c r="E135" s="240">
        <v>9</v>
      </c>
      <c r="F135" s="241">
        <v>91</v>
      </c>
      <c r="G135" s="242">
        <v>85.9</v>
      </c>
      <c r="H135" s="243">
        <f t="shared" si="1"/>
        <v>105.9371362048894</v>
      </c>
      <c r="I135" s="127"/>
      <c r="J135" s="126"/>
      <c r="K135" s="127"/>
      <c r="L135" s="127"/>
      <c r="M135" s="128"/>
      <c r="N135" s="131"/>
      <c r="O135" s="126"/>
      <c r="P135" s="127"/>
      <c r="Q135" s="127"/>
      <c r="R135" s="128"/>
      <c r="S135" s="131"/>
      <c r="T135" s="126"/>
      <c r="U135" s="127"/>
      <c r="V135" s="127"/>
      <c r="W135" s="128"/>
      <c r="Y135" s="369"/>
      <c r="Z135" s="14"/>
      <c r="AA135" s="371"/>
      <c r="AB135" s="85"/>
    </row>
    <row r="136" spans="3:28" x14ac:dyDescent="0.55000000000000004">
      <c r="C136" s="238">
        <v>198810</v>
      </c>
      <c r="D136" s="239">
        <v>1988</v>
      </c>
      <c r="E136" s="240">
        <v>10</v>
      </c>
      <c r="F136" s="241">
        <v>86.9</v>
      </c>
      <c r="G136" s="242">
        <v>82.4</v>
      </c>
      <c r="H136" s="243">
        <f t="shared" si="1"/>
        <v>105.46116504854368</v>
      </c>
      <c r="I136" s="127"/>
      <c r="J136" s="126"/>
      <c r="K136" s="127"/>
      <c r="L136" s="127"/>
      <c r="M136" s="128"/>
      <c r="N136" s="131"/>
      <c r="O136" s="126"/>
      <c r="P136" s="127"/>
      <c r="Q136" s="127"/>
      <c r="R136" s="128"/>
      <c r="S136" s="131"/>
      <c r="T136" s="126"/>
      <c r="U136" s="127"/>
      <c r="V136" s="127"/>
      <c r="W136" s="128"/>
      <c r="Y136" s="369"/>
      <c r="Z136" s="14"/>
      <c r="AA136" s="371"/>
      <c r="AB136" s="85"/>
    </row>
    <row r="137" spans="3:28" x14ac:dyDescent="0.55000000000000004">
      <c r="C137" s="238">
        <v>198811</v>
      </c>
      <c r="D137" s="239">
        <v>1988</v>
      </c>
      <c r="E137" s="240">
        <v>11</v>
      </c>
      <c r="F137" s="241">
        <v>89.6</v>
      </c>
      <c r="G137" s="242">
        <v>84.9</v>
      </c>
      <c r="H137" s="243">
        <f t="shared" ref="H137:H200" si="2">+F137/G137*100</f>
        <v>105.5359246171967</v>
      </c>
      <c r="I137" s="127"/>
      <c r="J137" s="126"/>
      <c r="K137" s="127"/>
      <c r="L137" s="127"/>
      <c r="M137" s="128"/>
      <c r="N137" s="131"/>
      <c r="O137" s="126"/>
      <c r="P137" s="127"/>
      <c r="Q137" s="127"/>
      <c r="R137" s="128"/>
      <c r="S137" s="131"/>
      <c r="T137" s="126"/>
      <c r="U137" s="127"/>
      <c r="V137" s="127"/>
      <c r="W137" s="128"/>
      <c r="Y137" s="369"/>
      <c r="Z137" s="14"/>
      <c r="AA137" s="371"/>
      <c r="AB137" s="85"/>
    </row>
    <row r="138" spans="3:28" ht="18.5" thickBot="1" x14ac:dyDescent="0.6">
      <c r="C138" s="244">
        <v>198812</v>
      </c>
      <c r="D138" s="245">
        <v>1988</v>
      </c>
      <c r="E138" s="246">
        <v>12</v>
      </c>
      <c r="F138" s="247">
        <v>82.6</v>
      </c>
      <c r="G138" s="248">
        <v>84.2</v>
      </c>
      <c r="H138" s="249">
        <f t="shared" si="2"/>
        <v>98.099762470308775</v>
      </c>
      <c r="I138" s="127"/>
      <c r="J138" s="126"/>
      <c r="K138" s="127"/>
      <c r="L138" s="127"/>
      <c r="M138" s="128"/>
      <c r="N138" s="131"/>
      <c r="O138" s="126"/>
      <c r="P138" s="127"/>
      <c r="Q138" s="127"/>
      <c r="R138" s="128"/>
      <c r="S138" s="131"/>
      <c r="T138" s="126"/>
      <c r="U138" s="127"/>
      <c r="V138" s="127"/>
      <c r="W138" s="128"/>
      <c r="Y138" s="369"/>
      <c r="Z138" s="14"/>
      <c r="AA138" s="371"/>
      <c r="AB138" s="85"/>
    </row>
    <row r="139" spans="3:28" x14ac:dyDescent="0.55000000000000004">
      <c r="C139" s="232">
        <v>198901</v>
      </c>
      <c r="D139" s="233">
        <v>1989</v>
      </c>
      <c r="E139" s="234">
        <v>1</v>
      </c>
      <c r="F139" s="235">
        <v>81.7</v>
      </c>
      <c r="G139" s="236">
        <v>88.9</v>
      </c>
      <c r="H139" s="237">
        <f t="shared" si="2"/>
        <v>91.901012373453312</v>
      </c>
      <c r="I139" s="127"/>
      <c r="J139" s="220">
        <f>'MA12'!R2</f>
        <v>88.56670234504233</v>
      </c>
      <c r="K139" s="215">
        <f>+F139/J139*100</f>
        <v>92.246857833443201</v>
      </c>
      <c r="L139" s="221">
        <f>'MA8'!Q2</f>
        <v>89.058259081562738</v>
      </c>
      <c r="M139" s="216">
        <f>+F139/L139*100</f>
        <v>91.737701637729316</v>
      </c>
      <c r="N139" s="131"/>
      <c r="O139" s="126"/>
      <c r="P139" s="127"/>
      <c r="Q139" s="127"/>
      <c r="R139" s="128"/>
      <c r="S139" s="131"/>
      <c r="T139" s="126"/>
      <c r="U139" s="127"/>
      <c r="V139" s="127"/>
      <c r="W139" s="128"/>
      <c r="Y139" s="369"/>
      <c r="Z139" s="14"/>
      <c r="AA139" s="371"/>
      <c r="AB139" s="85"/>
    </row>
    <row r="140" spans="3:28" x14ac:dyDescent="0.55000000000000004">
      <c r="C140" s="238">
        <v>198902</v>
      </c>
      <c r="D140" s="239">
        <v>1989</v>
      </c>
      <c r="E140" s="240">
        <v>2</v>
      </c>
      <c r="F140" s="241">
        <v>84.6</v>
      </c>
      <c r="G140" s="242">
        <v>83.6</v>
      </c>
      <c r="H140" s="243">
        <f t="shared" si="2"/>
        <v>101.19617224880382</v>
      </c>
      <c r="I140" s="127"/>
      <c r="J140" s="222">
        <f>'MA12'!R3</f>
        <v>96.857059453147798</v>
      </c>
      <c r="K140" s="127">
        <f t="shared" ref="K140:K203" si="3">+F140/J140*100</f>
        <v>87.345207956600362</v>
      </c>
      <c r="L140" s="223">
        <f>'MA8'!Q3</f>
        <v>97.825908156271439</v>
      </c>
      <c r="M140" s="128">
        <f t="shared" ref="M140:M203" si="4">+F140/L140*100</f>
        <v>86.480158062888819</v>
      </c>
      <c r="N140" s="131"/>
      <c r="O140" s="126"/>
      <c r="P140" s="127"/>
      <c r="Q140" s="127"/>
      <c r="R140" s="128"/>
      <c r="S140" s="131"/>
      <c r="T140" s="126"/>
      <c r="U140" s="127"/>
      <c r="V140" s="127"/>
      <c r="W140" s="128"/>
      <c r="Y140" s="369"/>
      <c r="Z140" s="14"/>
      <c r="AA140" s="371"/>
      <c r="AB140" s="85"/>
    </row>
    <row r="141" spans="3:28" x14ac:dyDescent="0.55000000000000004">
      <c r="C141" s="238">
        <v>198903</v>
      </c>
      <c r="D141" s="239">
        <v>1989</v>
      </c>
      <c r="E141" s="240">
        <v>3</v>
      </c>
      <c r="F141" s="241">
        <v>103</v>
      </c>
      <c r="G141" s="242">
        <v>92.8</v>
      </c>
      <c r="H141" s="243">
        <f t="shared" si="2"/>
        <v>110.99137931034484</v>
      </c>
      <c r="I141" s="127"/>
      <c r="J141" s="222">
        <f>'MA12'!R4</f>
        <v>106.79381142356719</v>
      </c>
      <c r="K141" s="127">
        <f t="shared" si="3"/>
        <v>96.447536263576055</v>
      </c>
      <c r="L141" s="223">
        <f>'MA8'!Q4</f>
        <v>108.12337217272106</v>
      </c>
      <c r="M141" s="128">
        <f t="shared" si="4"/>
        <v>95.26154977432931</v>
      </c>
      <c r="N141" s="131"/>
      <c r="O141" s="126"/>
      <c r="P141" s="127"/>
      <c r="Q141" s="127"/>
      <c r="R141" s="128"/>
      <c r="S141" s="131"/>
      <c r="T141" s="126"/>
      <c r="U141" s="127"/>
      <c r="V141" s="127"/>
      <c r="W141" s="128"/>
      <c r="Y141" s="369"/>
      <c r="Z141" s="14"/>
      <c r="AA141" s="371"/>
      <c r="AB141" s="85"/>
    </row>
    <row r="142" spans="3:28" x14ac:dyDescent="0.55000000000000004">
      <c r="C142" s="238">
        <v>198904</v>
      </c>
      <c r="D142" s="239">
        <v>1989</v>
      </c>
      <c r="E142" s="240">
        <v>4</v>
      </c>
      <c r="F142" s="241">
        <v>91.1</v>
      </c>
      <c r="G142" s="242">
        <v>92.6</v>
      </c>
      <c r="H142" s="243">
        <f t="shared" si="2"/>
        <v>98.38012958963283</v>
      </c>
      <c r="I142" s="127"/>
      <c r="J142" s="222">
        <f>'MA12'!R5</f>
        <v>101.41091758295222</v>
      </c>
      <c r="K142" s="127">
        <f t="shared" si="3"/>
        <v>89.832536941086161</v>
      </c>
      <c r="L142" s="223">
        <f>'MA8'!Q5</f>
        <v>101.050034270048</v>
      </c>
      <c r="M142" s="128">
        <f t="shared" si="4"/>
        <v>90.153358836616178</v>
      </c>
      <c r="N142" s="131"/>
      <c r="O142" s="126"/>
      <c r="P142" s="127"/>
      <c r="Q142" s="127"/>
      <c r="R142" s="128"/>
      <c r="S142" s="131"/>
      <c r="T142" s="126"/>
      <c r="U142" s="127"/>
      <c r="V142" s="127"/>
      <c r="W142" s="128"/>
      <c r="Y142" s="369"/>
      <c r="Z142" s="14"/>
      <c r="AA142" s="371"/>
      <c r="AB142" s="85"/>
    </row>
    <row r="143" spans="3:28" x14ac:dyDescent="0.55000000000000004">
      <c r="C143" s="238">
        <v>198905</v>
      </c>
      <c r="D143" s="239">
        <v>1989</v>
      </c>
      <c r="E143" s="240">
        <v>5</v>
      </c>
      <c r="F143" s="241">
        <v>83.6</v>
      </c>
      <c r="G143" s="242">
        <v>92.6</v>
      </c>
      <c r="H143" s="243">
        <f t="shared" si="2"/>
        <v>90.280777537796979</v>
      </c>
      <c r="I143" s="127"/>
      <c r="J143" s="222">
        <f>'MA12'!R6</f>
        <v>96.471732996010502</v>
      </c>
      <c r="K143" s="127">
        <f t="shared" si="3"/>
        <v>86.657508270798033</v>
      </c>
      <c r="L143" s="223">
        <f>'MA8'!Q6</f>
        <v>94.832076764907484</v>
      </c>
      <c r="M143" s="128">
        <f t="shared" si="4"/>
        <v>88.155825383058669</v>
      </c>
      <c r="N143" s="131"/>
      <c r="O143" s="126"/>
      <c r="P143" s="127"/>
      <c r="Q143" s="127"/>
      <c r="R143" s="128"/>
      <c r="S143" s="131"/>
      <c r="T143" s="126"/>
      <c r="U143" s="127"/>
      <c r="V143" s="127"/>
      <c r="W143" s="128"/>
      <c r="Y143" s="369"/>
      <c r="Z143" s="14"/>
      <c r="AA143" s="371"/>
      <c r="AB143" s="85"/>
    </row>
    <row r="144" spans="3:28" x14ac:dyDescent="0.55000000000000004">
      <c r="C144" s="238">
        <v>198906</v>
      </c>
      <c r="D144" s="239">
        <v>1989</v>
      </c>
      <c r="E144" s="240">
        <v>6</v>
      </c>
      <c r="F144" s="241">
        <v>101</v>
      </c>
      <c r="G144" s="242">
        <v>97.3</v>
      </c>
      <c r="H144" s="243">
        <f t="shared" si="2"/>
        <v>103.80267214799591</v>
      </c>
      <c r="I144" s="127"/>
      <c r="J144" s="222">
        <f>'MA12'!R7</f>
        <v>106.30339593266515</v>
      </c>
      <c r="K144" s="127">
        <f t="shared" si="3"/>
        <v>95.011075717633304</v>
      </c>
      <c r="L144" s="223">
        <f>'MA8'!Q7</f>
        <v>106.11651816312545</v>
      </c>
      <c r="M144" s="128">
        <f t="shared" si="4"/>
        <v>95.178396114297499</v>
      </c>
      <c r="N144" s="131"/>
      <c r="O144" s="126"/>
      <c r="P144" s="127"/>
      <c r="Q144" s="127"/>
      <c r="R144" s="128"/>
      <c r="S144" s="131"/>
      <c r="T144" s="126"/>
      <c r="U144" s="127"/>
      <c r="V144" s="127"/>
      <c r="W144" s="128"/>
      <c r="Y144" s="369"/>
      <c r="Z144" s="14"/>
      <c r="AA144" s="371"/>
      <c r="AB144" s="85"/>
    </row>
    <row r="145" spans="3:28" x14ac:dyDescent="0.55000000000000004">
      <c r="C145" s="238">
        <v>198907</v>
      </c>
      <c r="D145" s="239">
        <v>1989</v>
      </c>
      <c r="E145" s="240">
        <v>7</v>
      </c>
      <c r="F145" s="241">
        <v>95.9</v>
      </c>
      <c r="G145" s="242">
        <v>91.8</v>
      </c>
      <c r="H145" s="243">
        <f t="shared" si="2"/>
        <v>104.46623093681917</v>
      </c>
      <c r="I145" s="127"/>
      <c r="J145" s="222">
        <f>'MA12'!R8</f>
        <v>107.51775810061301</v>
      </c>
      <c r="K145" s="127">
        <f t="shared" si="3"/>
        <v>89.194568129163059</v>
      </c>
      <c r="L145" s="223">
        <f>'MA8'!Q8</f>
        <v>107.61343385880741</v>
      </c>
      <c r="M145" s="128">
        <f t="shared" si="4"/>
        <v>89.115268011821044</v>
      </c>
      <c r="N145" s="131"/>
      <c r="O145" s="126"/>
      <c r="P145" s="127"/>
      <c r="Q145" s="127"/>
      <c r="R145" s="128"/>
      <c r="S145" s="131"/>
      <c r="T145" s="126"/>
      <c r="U145" s="127"/>
      <c r="V145" s="127"/>
      <c r="W145" s="128"/>
      <c r="Y145" s="369"/>
      <c r="Z145" s="14"/>
      <c r="AA145" s="371"/>
      <c r="AB145" s="85"/>
    </row>
    <row r="146" spans="3:28" x14ac:dyDescent="0.55000000000000004">
      <c r="C146" s="238">
        <v>198908</v>
      </c>
      <c r="D146" s="239">
        <v>1989</v>
      </c>
      <c r="E146" s="240">
        <v>8</v>
      </c>
      <c r="F146" s="241">
        <v>80.8</v>
      </c>
      <c r="G146" s="242">
        <v>97.3</v>
      </c>
      <c r="H146" s="243">
        <f t="shared" si="2"/>
        <v>83.042137718396717</v>
      </c>
      <c r="I146" s="127"/>
      <c r="J146" s="222">
        <f>'MA12'!R9</f>
        <v>78.828451882845172</v>
      </c>
      <c r="K146" s="127">
        <f t="shared" si="3"/>
        <v>102.50106157112529</v>
      </c>
      <c r="L146" s="223">
        <f>'MA8'!Q9</f>
        <v>79.023989033584655</v>
      </c>
      <c r="M146" s="128">
        <f t="shared" si="4"/>
        <v>102.2474326949764</v>
      </c>
      <c r="N146" s="131"/>
      <c r="O146" s="126"/>
      <c r="P146" s="127"/>
      <c r="Q146" s="127"/>
      <c r="R146" s="128"/>
      <c r="S146" s="131"/>
      <c r="T146" s="126"/>
      <c r="U146" s="127"/>
      <c r="V146" s="127"/>
      <c r="W146" s="128"/>
      <c r="Y146" s="369"/>
      <c r="Z146" s="14"/>
      <c r="AA146" s="371"/>
      <c r="AB146" s="85"/>
    </row>
    <row r="147" spans="3:28" x14ac:dyDescent="0.55000000000000004">
      <c r="C147" s="238">
        <v>198909</v>
      </c>
      <c r="D147" s="239">
        <v>1989</v>
      </c>
      <c r="E147" s="240">
        <v>9</v>
      </c>
      <c r="F147" s="241">
        <v>100.8</v>
      </c>
      <c r="G147" s="242">
        <v>96.2</v>
      </c>
      <c r="H147" s="243">
        <f t="shared" si="2"/>
        <v>104.78170478170476</v>
      </c>
      <c r="I147" s="127"/>
      <c r="J147" s="222">
        <f>'MA12'!R10</f>
        <v>105.87136323829908</v>
      </c>
      <c r="K147" s="127">
        <f t="shared" si="3"/>
        <v>95.209881989632763</v>
      </c>
      <c r="L147" s="223">
        <f>'MA8'!Q10</f>
        <v>106.24811514736122</v>
      </c>
      <c r="M147" s="128">
        <f t="shared" si="4"/>
        <v>94.872271249419398</v>
      </c>
      <c r="N147" s="131"/>
      <c r="O147" s="126"/>
      <c r="P147" s="127"/>
      <c r="Q147" s="127"/>
      <c r="R147" s="128"/>
      <c r="S147" s="131"/>
      <c r="T147" s="126"/>
      <c r="U147" s="127"/>
      <c r="V147" s="127"/>
      <c r="W147" s="128"/>
      <c r="Y147" s="369"/>
      <c r="Z147" s="14"/>
      <c r="AA147" s="371"/>
      <c r="AB147" s="85"/>
    </row>
    <row r="148" spans="3:28" x14ac:dyDescent="0.55000000000000004">
      <c r="C148" s="238">
        <v>198910</v>
      </c>
      <c r="D148" s="239">
        <v>1989</v>
      </c>
      <c r="E148" s="240">
        <v>10</v>
      </c>
      <c r="F148" s="241">
        <v>100.3</v>
      </c>
      <c r="G148" s="242">
        <v>94.2</v>
      </c>
      <c r="H148" s="243">
        <f t="shared" si="2"/>
        <v>106.47558386411889</v>
      </c>
      <c r="I148" s="127"/>
      <c r="J148" s="222">
        <f>'MA12'!R11</f>
        <v>106.80548798287435</v>
      </c>
      <c r="K148" s="127">
        <f t="shared" si="3"/>
        <v>93.909032105243995</v>
      </c>
      <c r="L148" s="223">
        <f>'MA8'!Q11</f>
        <v>105.98492117888966</v>
      </c>
      <c r="M148" s="128">
        <f t="shared" si="4"/>
        <v>94.636103781882127</v>
      </c>
      <c r="N148" s="131"/>
      <c r="O148" s="126"/>
      <c r="P148" s="127"/>
      <c r="Q148" s="127"/>
      <c r="R148" s="128"/>
      <c r="S148" s="131"/>
      <c r="T148" s="126"/>
      <c r="U148" s="127"/>
      <c r="V148" s="127"/>
      <c r="W148" s="128"/>
      <c r="Y148" s="369"/>
      <c r="Z148" s="14"/>
      <c r="AA148" s="371"/>
      <c r="AB148" s="85"/>
    </row>
    <row r="149" spans="3:28" x14ac:dyDescent="0.55000000000000004">
      <c r="C149" s="238">
        <v>198911</v>
      </c>
      <c r="D149" s="239">
        <v>1989</v>
      </c>
      <c r="E149" s="240">
        <v>11</v>
      </c>
      <c r="F149" s="241">
        <v>102</v>
      </c>
      <c r="G149" s="242">
        <v>96.3</v>
      </c>
      <c r="H149" s="243">
        <f t="shared" si="2"/>
        <v>105.91900311526481</v>
      </c>
      <c r="I149" s="127"/>
      <c r="J149" s="222">
        <f>'MA12'!R12</f>
        <v>104.78544322273036</v>
      </c>
      <c r="K149" s="127">
        <f t="shared" si="3"/>
        <v>97.341765099175404</v>
      </c>
      <c r="L149" s="223">
        <f>'MA8'!Q12</f>
        <v>104.81699794379712</v>
      </c>
      <c r="M149" s="128">
        <f t="shared" si="4"/>
        <v>97.312460765850588</v>
      </c>
      <c r="N149" s="131"/>
      <c r="O149" s="126"/>
      <c r="P149" s="127"/>
      <c r="Q149" s="127"/>
      <c r="R149" s="128"/>
      <c r="S149" s="131"/>
      <c r="T149" s="126"/>
      <c r="U149" s="127"/>
      <c r="V149" s="127"/>
      <c r="W149" s="128"/>
      <c r="Y149" s="369"/>
      <c r="Z149" s="14"/>
      <c r="AA149" s="371"/>
      <c r="AB149" s="85"/>
    </row>
    <row r="150" spans="3:28" ht="18.5" thickBot="1" x14ac:dyDescent="0.6">
      <c r="C150" s="244">
        <v>198912</v>
      </c>
      <c r="D150" s="245">
        <v>1989</v>
      </c>
      <c r="E150" s="246">
        <v>12</v>
      </c>
      <c r="F150" s="247">
        <v>96.1</v>
      </c>
      <c r="G150" s="248">
        <v>97.4</v>
      </c>
      <c r="H150" s="249">
        <f t="shared" si="2"/>
        <v>98.665297741273079</v>
      </c>
      <c r="I150" s="127"/>
      <c r="J150" s="224">
        <f>'MA12'!R13</f>
        <v>99.787875839252692</v>
      </c>
      <c r="K150" s="129">
        <f t="shared" si="3"/>
        <v>96.30428465558937</v>
      </c>
      <c r="L150" s="225">
        <f>'MA8'!Q13</f>
        <v>99.306374228923943</v>
      </c>
      <c r="M150" s="130">
        <f t="shared" si="4"/>
        <v>96.771230191596231</v>
      </c>
      <c r="N150" s="131"/>
      <c r="O150" s="126"/>
      <c r="P150" s="127"/>
      <c r="Q150" s="127"/>
      <c r="R150" s="128"/>
      <c r="S150" s="131"/>
      <c r="T150" s="126"/>
      <c r="U150" s="127"/>
      <c r="V150" s="127"/>
      <c r="W150" s="128"/>
      <c r="Y150" s="369"/>
      <c r="Z150" s="14"/>
      <c r="AA150" s="371"/>
      <c r="AB150" s="85"/>
    </row>
    <row r="151" spans="3:28" x14ac:dyDescent="0.55000000000000004">
      <c r="C151" s="232">
        <v>199001</v>
      </c>
      <c r="D151" s="233">
        <v>1990</v>
      </c>
      <c r="E151" s="234">
        <v>1</v>
      </c>
      <c r="F151" s="235">
        <v>86.7</v>
      </c>
      <c r="G151" s="236">
        <v>93.4</v>
      </c>
      <c r="H151" s="237">
        <f t="shared" si="2"/>
        <v>92.826552462526763</v>
      </c>
      <c r="I151" s="127"/>
      <c r="J151" s="220">
        <f>'MA12'!R14</f>
        <v>88.019884009942004</v>
      </c>
      <c r="K151" s="215">
        <f t="shared" si="3"/>
        <v>98.500470632530124</v>
      </c>
      <c r="L151" s="221">
        <f>'MA8'!Q14</f>
        <v>88.263323045931742</v>
      </c>
      <c r="M151" s="216">
        <f t="shared" si="4"/>
        <v>98.228796523876412</v>
      </c>
      <c r="N151" s="131"/>
      <c r="O151" s="292">
        <f>'BM12'!Q2</f>
        <v>90.483645925056635</v>
      </c>
      <c r="P151" s="215">
        <f>+F151/O151*100</f>
        <v>95.818420128439058</v>
      </c>
      <c r="Q151" s="217">
        <f>'BM8'!Q2</f>
        <v>91.18394034849014</v>
      </c>
      <c r="R151" s="216">
        <f>+F151/Q151*100</f>
        <v>95.082532810763325</v>
      </c>
      <c r="S151" s="131"/>
      <c r="T151" s="327">
        <f>'1212'!Q2</f>
        <v>90.284189925344776</v>
      </c>
      <c r="U151" s="215">
        <f t="shared" ref="U151:U211" si="5">+F151/T151*100</f>
        <v>96.030102359772513</v>
      </c>
      <c r="V151" s="333">
        <f>'128'!Q2</f>
        <v>90.889912713522591</v>
      </c>
      <c r="W151" s="216">
        <f>+F151/V151*100</f>
        <v>95.390123514884607</v>
      </c>
      <c r="Y151" s="369"/>
      <c r="Z151" s="14"/>
      <c r="AA151" s="371"/>
      <c r="AB151" s="85"/>
    </row>
    <row r="152" spans="3:28" x14ac:dyDescent="0.55000000000000004">
      <c r="C152" s="238">
        <v>199002</v>
      </c>
      <c r="D152" s="239">
        <v>1990</v>
      </c>
      <c r="E152" s="240">
        <v>2</v>
      </c>
      <c r="F152" s="241">
        <v>103.1</v>
      </c>
      <c r="G152" s="242">
        <v>102.4</v>
      </c>
      <c r="H152" s="243">
        <f t="shared" si="2"/>
        <v>100.68359374999997</v>
      </c>
      <c r="I152" s="127"/>
      <c r="J152" s="222">
        <f>'MA12'!R15</f>
        <v>97.508975421154389</v>
      </c>
      <c r="K152" s="127">
        <f t="shared" si="3"/>
        <v>105.73385634983572</v>
      </c>
      <c r="L152" s="223">
        <f>'MA8'!Q15</f>
        <v>98.041089345437172</v>
      </c>
      <c r="M152" s="128">
        <f t="shared" si="4"/>
        <v>105.15999025341129</v>
      </c>
      <c r="N152" s="131"/>
      <c r="O152" s="293">
        <f>'BM12'!Q3</f>
        <v>99.666829623996492</v>
      </c>
      <c r="P152" s="127">
        <f t="shared" ref="P152:P215" si="6">+F152/O152*100</f>
        <v>103.44464691909585</v>
      </c>
      <c r="Q152" s="218">
        <f>'BM8'!Q3</f>
        <v>100.72239454825551</v>
      </c>
      <c r="R152" s="128">
        <f t="shared" ref="R152:R215" si="7">+F152/Q152*100</f>
        <v>102.36055294595423</v>
      </c>
      <c r="S152" s="131"/>
      <c r="T152" s="328">
        <f>'1212'!Q3</f>
        <v>99.443749109546133</v>
      </c>
      <c r="U152" s="127">
        <f t="shared" si="5"/>
        <v>103.67670258130168</v>
      </c>
      <c r="V152" s="334">
        <f>'128'!Q3</f>
        <v>100.3306055268563</v>
      </c>
      <c r="W152" s="128">
        <f t="shared" ref="W152:W215" si="8">+F152/V152*100</f>
        <v>102.76026887169776</v>
      </c>
      <c r="Y152" s="369"/>
      <c r="Z152" s="14"/>
      <c r="AA152" s="371"/>
      <c r="AB152" s="85"/>
    </row>
    <row r="153" spans="3:28" x14ac:dyDescent="0.55000000000000004">
      <c r="C153" s="238">
        <v>199003</v>
      </c>
      <c r="D153" s="239">
        <v>1990</v>
      </c>
      <c r="E153" s="240">
        <v>3</v>
      </c>
      <c r="F153" s="241">
        <v>112.6</v>
      </c>
      <c r="G153" s="242">
        <v>102.1</v>
      </c>
      <c r="H153" s="243">
        <f t="shared" si="2"/>
        <v>110.28403525954946</v>
      </c>
      <c r="I153" s="127"/>
      <c r="J153" s="222">
        <f>'MA12'!R16</f>
        <v>106.8213200773267</v>
      </c>
      <c r="K153" s="127">
        <f t="shared" si="3"/>
        <v>105.40966907962772</v>
      </c>
      <c r="L153" s="223">
        <f>'MA8'!Q16</f>
        <v>107.83435131261217</v>
      </c>
      <c r="M153" s="128">
        <f t="shared" si="4"/>
        <v>104.41941610384634</v>
      </c>
      <c r="N153" s="131"/>
      <c r="O153" s="293">
        <f>'BM12'!Q4</f>
        <v>108.1675080165072</v>
      </c>
      <c r="P153" s="127">
        <f t="shared" si="6"/>
        <v>104.09780355004237</v>
      </c>
      <c r="Q153" s="218">
        <f>'BM8'!Q4</f>
        <v>109.41555357086035</v>
      </c>
      <c r="R153" s="128">
        <f t="shared" si="7"/>
        <v>102.9104147675653</v>
      </c>
      <c r="S153" s="131"/>
      <c r="T153" s="328">
        <f>'1212'!Q4</f>
        <v>108.26460207511309</v>
      </c>
      <c r="U153" s="127">
        <f t="shared" si="5"/>
        <v>104.00444636731685</v>
      </c>
      <c r="V153" s="334">
        <f>'128'!Q4</f>
        <v>109.61859842402141</v>
      </c>
      <c r="W153" s="128">
        <f t="shared" si="8"/>
        <v>102.71979538038431</v>
      </c>
      <c r="Y153" s="369"/>
      <c r="Z153" s="14"/>
      <c r="AA153" s="371"/>
      <c r="AB153" s="85"/>
    </row>
    <row r="154" spans="3:28" x14ac:dyDescent="0.55000000000000004">
      <c r="C154" s="238">
        <v>199004</v>
      </c>
      <c r="D154" s="239">
        <v>1990</v>
      </c>
      <c r="E154" s="240">
        <v>4</v>
      </c>
      <c r="F154" s="241">
        <v>101.2</v>
      </c>
      <c r="G154" s="242">
        <v>103.6</v>
      </c>
      <c r="H154" s="243">
        <f t="shared" si="2"/>
        <v>97.683397683397686</v>
      </c>
      <c r="I154" s="127"/>
      <c r="J154" s="222">
        <f>'MA12'!R17</f>
        <v>101.07705053852526</v>
      </c>
      <c r="K154" s="127">
        <f t="shared" si="3"/>
        <v>100.12163934426231</v>
      </c>
      <c r="L154" s="223">
        <f>'MA8'!Q17</f>
        <v>100.04003047481308</v>
      </c>
      <c r="M154" s="128">
        <f t="shared" si="4"/>
        <v>101.15950536968195</v>
      </c>
      <c r="N154" s="131"/>
      <c r="O154" s="293">
        <f>'BM12'!Q5</f>
        <v>102.22567222366614</v>
      </c>
      <c r="P154" s="127">
        <f t="shared" si="6"/>
        <v>98.996658861365077</v>
      </c>
      <c r="Q154" s="218">
        <f>'BM8'!Q5</f>
        <v>101.02304416627199</v>
      </c>
      <c r="R154" s="128">
        <f t="shared" si="7"/>
        <v>100.1751638303799</v>
      </c>
      <c r="S154" s="131"/>
      <c r="T154" s="328">
        <f>'1212'!Q5</f>
        <v>102.4113842648669</v>
      </c>
      <c r="U154" s="127">
        <f t="shared" si="5"/>
        <v>98.81713905776931</v>
      </c>
      <c r="V154" s="334">
        <f>'128'!Q5</f>
        <v>101.41007393928453</v>
      </c>
      <c r="W154" s="128">
        <f t="shared" si="8"/>
        <v>99.792847070193147</v>
      </c>
      <c r="Y154" s="369"/>
      <c r="Z154" s="14"/>
      <c r="AA154" s="371"/>
      <c r="AB154" s="85"/>
    </row>
    <row r="155" spans="3:28" x14ac:dyDescent="0.55000000000000004">
      <c r="C155" s="238">
        <v>199005</v>
      </c>
      <c r="D155" s="239">
        <v>1990</v>
      </c>
      <c r="E155" s="240">
        <v>5</v>
      </c>
      <c r="F155" s="241">
        <v>98.8</v>
      </c>
      <c r="G155" s="242">
        <v>109.1</v>
      </c>
      <c r="H155" s="243">
        <f t="shared" si="2"/>
        <v>90.559120073327222</v>
      </c>
      <c r="I155" s="127"/>
      <c r="J155" s="222">
        <f>'MA12'!R18</f>
        <v>95.995581331123987</v>
      </c>
      <c r="K155" s="127">
        <f t="shared" si="3"/>
        <v>102.92140391254317</v>
      </c>
      <c r="L155" s="223">
        <f>'MA8'!Q18</f>
        <v>94.72501646414689</v>
      </c>
      <c r="M155" s="128">
        <f t="shared" si="4"/>
        <v>104.30190850100878</v>
      </c>
      <c r="N155" s="131"/>
      <c r="O155" s="293">
        <f>'BM12'!Q6</f>
        <v>96.637846729572274</v>
      </c>
      <c r="P155" s="127">
        <f t="shared" si="6"/>
        <v>102.23737732534357</v>
      </c>
      <c r="Q155" s="218">
        <f>'BM8'!Q6</f>
        <v>95.183013933446489</v>
      </c>
      <c r="R155" s="128">
        <f t="shared" si="7"/>
        <v>103.8000331330993</v>
      </c>
      <c r="S155" s="131"/>
      <c r="T155" s="328">
        <f>'1212'!Q6</f>
        <v>97.107772727314895</v>
      </c>
      <c r="U155" s="127">
        <f t="shared" si="5"/>
        <v>101.74262803600386</v>
      </c>
      <c r="V155" s="334">
        <f>'128'!Q6</f>
        <v>95.670565136462756</v>
      </c>
      <c r="W155" s="128">
        <f t="shared" si="8"/>
        <v>103.27105297128062</v>
      </c>
      <c r="Y155" s="369"/>
      <c r="Z155" s="14"/>
      <c r="AA155" s="371"/>
      <c r="AB155" s="85"/>
    </row>
    <row r="156" spans="3:28" x14ac:dyDescent="0.55000000000000004">
      <c r="C156" s="238">
        <v>199006</v>
      </c>
      <c r="D156" s="239">
        <v>1990</v>
      </c>
      <c r="E156" s="240">
        <v>6</v>
      </c>
      <c r="F156" s="241">
        <v>107</v>
      </c>
      <c r="G156" s="242">
        <v>103.9</v>
      </c>
      <c r="H156" s="243">
        <f t="shared" si="2"/>
        <v>102.98363811357075</v>
      </c>
      <c r="I156" s="127"/>
      <c r="J156" s="222">
        <f>'MA12'!R19</f>
        <v>105.84921292460646</v>
      </c>
      <c r="K156" s="127">
        <f t="shared" si="3"/>
        <v>101.08719474013776</v>
      </c>
      <c r="L156" s="223">
        <f>'MA8'!Q19</f>
        <v>105.27756614713137</v>
      </c>
      <c r="M156" s="128">
        <f t="shared" si="4"/>
        <v>101.63608821509173</v>
      </c>
      <c r="N156" s="131"/>
      <c r="O156" s="293">
        <f>'BM12'!Q7</f>
        <v>105.89872363177831</v>
      </c>
      <c r="P156" s="127">
        <f t="shared" si="6"/>
        <v>101.03993356147612</v>
      </c>
      <c r="Q156" s="218">
        <f>'BM8'!Q7</f>
        <v>105.45671270278297</v>
      </c>
      <c r="R156" s="128">
        <f t="shared" si="7"/>
        <v>101.46343201647731</v>
      </c>
      <c r="S156" s="131"/>
      <c r="T156" s="328">
        <f>'1212'!Q7</f>
        <v>106.16313216549922</v>
      </c>
      <c r="U156" s="127">
        <f t="shared" si="5"/>
        <v>100.78828480041091</v>
      </c>
      <c r="V156" s="334">
        <f>'128'!Q7</f>
        <v>105.45972630687147</v>
      </c>
      <c r="W156" s="128">
        <f t="shared" si="8"/>
        <v>101.46053260999992</v>
      </c>
      <c r="Y156" s="369"/>
      <c r="Z156" s="14"/>
      <c r="AA156" s="371"/>
      <c r="AB156" s="85"/>
    </row>
    <row r="157" spans="3:28" x14ac:dyDescent="0.55000000000000004">
      <c r="C157" s="238">
        <v>199007</v>
      </c>
      <c r="D157" s="239">
        <v>1990</v>
      </c>
      <c r="E157" s="240">
        <v>7</v>
      </c>
      <c r="F157" s="241">
        <v>110.6</v>
      </c>
      <c r="G157" s="242">
        <v>104.4</v>
      </c>
      <c r="H157" s="243">
        <f t="shared" si="2"/>
        <v>105.93869731800764</v>
      </c>
      <c r="I157" s="127"/>
      <c r="J157" s="222">
        <f>'MA12'!R20</f>
        <v>107.77133388566692</v>
      </c>
      <c r="K157" s="127">
        <f t="shared" si="3"/>
        <v>102.62469249692498</v>
      </c>
      <c r="L157" s="223">
        <f>'MA8'!Q20</f>
        <v>107.27650727650726</v>
      </c>
      <c r="M157" s="128">
        <f t="shared" si="4"/>
        <v>103.09806201550388</v>
      </c>
      <c r="N157" s="131"/>
      <c r="O157" s="293">
        <f>'BM12'!Q8</f>
        <v>107.51995962554525</v>
      </c>
      <c r="P157" s="127">
        <f t="shared" si="6"/>
        <v>102.86462195966355</v>
      </c>
      <c r="Q157" s="218">
        <f>'BM8'!Q8</f>
        <v>107.34874007654776</v>
      </c>
      <c r="R157" s="128">
        <f t="shared" si="7"/>
        <v>103.02868941091796</v>
      </c>
      <c r="S157" s="131"/>
      <c r="T157" s="328">
        <f>'1212'!Q8</f>
        <v>107.69638567696124</v>
      </c>
      <c r="U157" s="127">
        <f t="shared" si="5"/>
        <v>102.69611120632054</v>
      </c>
      <c r="V157" s="334">
        <f>'128'!Q8</f>
        <v>107.10291078118593</v>
      </c>
      <c r="W157" s="128">
        <f t="shared" si="8"/>
        <v>103.2651672987289</v>
      </c>
      <c r="Y157" s="369"/>
      <c r="Z157" s="14"/>
      <c r="AA157" s="371"/>
      <c r="AB157" s="85"/>
    </row>
    <row r="158" spans="3:28" x14ac:dyDescent="0.55000000000000004">
      <c r="C158" s="238">
        <v>199008</v>
      </c>
      <c r="D158" s="239">
        <v>1990</v>
      </c>
      <c r="E158" s="240">
        <v>8</v>
      </c>
      <c r="F158" s="241">
        <v>90.1</v>
      </c>
      <c r="G158" s="242">
        <v>109.2</v>
      </c>
      <c r="H158" s="243">
        <f t="shared" si="2"/>
        <v>82.509157509157504</v>
      </c>
      <c r="I158" s="127"/>
      <c r="J158" s="222">
        <f>'MA12'!R21</f>
        <v>79.458713062689853</v>
      </c>
      <c r="K158" s="127">
        <f t="shared" si="3"/>
        <v>113.39222160433755</v>
      </c>
      <c r="L158" s="223">
        <f>'MA8'!Q21</f>
        <v>80.685941555506773</v>
      </c>
      <c r="M158" s="128">
        <f t="shared" si="4"/>
        <v>111.66753248831699</v>
      </c>
      <c r="N158" s="131"/>
      <c r="O158" s="293">
        <f>'BM12'!Q9</f>
        <v>78.281448129416589</v>
      </c>
      <c r="P158" s="127">
        <f t="shared" si="6"/>
        <v>115.09751308004002</v>
      </c>
      <c r="Q158" s="218">
        <f>'BM8'!Q9</f>
        <v>79.70628032643009</v>
      </c>
      <c r="R158" s="128">
        <f t="shared" si="7"/>
        <v>113.04002599419185</v>
      </c>
      <c r="S158" s="131"/>
      <c r="T158" s="328">
        <f>'1212'!Q9</f>
        <v>78.504698197875001</v>
      </c>
      <c r="U158" s="127">
        <f t="shared" si="5"/>
        <v>114.77020110681586</v>
      </c>
      <c r="V158" s="334">
        <f>'128'!Q9</f>
        <v>79.608161308709469</v>
      </c>
      <c r="W158" s="128">
        <f t="shared" si="8"/>
        <v>113.17935060779085</v>
      </c>
      <c r="Y158" s="369"/>
      <c r="Z158" s="14"/>
      <c r="AA158" s="371"/>
      <c r="AB158" s="85"/>
    </row>
    <row r="159" spans="3:28" x14ac:dyDescent="0.55000000000000004">
      <c r="C159" s="238">
        <v>199009</v>
      </c>
      <c r="D159" s="239">
        <v>1990</v>
      </c>
      <c r="E159" s="240">
        <v>9</v>
      </c>
      <c r="F159" s="241">
        <v>105</v>
      </c>
      <c r="G159" s="242">
        <v>100.8</v>
      </c>
      <c r="H159" s="243">
        <f t="shared" si="2"/>
        <v>104.16666666666667</v>
      </c>
      <c r="I159" s="127"/>
      <c r="J159" s="222">
        <f>'MA12'!R22</f>
        <v>105.40734603700633</v>
      </c>
      <c r="K159" s="127">
        <f t="shared" si="3"/>
        <v>99.613550618319024</v>
      </c>
      <c r="L159" s="223">
        <f>'MA8'!Q22</f>
        <v>105.41702715615757</v>
      </c>
      <c r="M159" s="128">
        <f t="shared" si="4"/>
        <v>99.604402469498766</v>
      </c>
      <c r="N159" s="131"/>
      <c r="O159" s="293">
        <f>'BM12'!Q10</f>
        <v>104.45148048634275</v>
      </c>
      <c r="P159" s="127">
        <f t="shared" si="6"/>
        <v>100.52514288079333</v>
      </c>
      <c r="Q159" s="218">
        <f>'BM8'!Q10</f>
        <v>104.24951492786381</v>
      </c>
      <c r="R159" s="128">
        <f t="shared" si="7"/>
        <v>100.71989310708591</v>
      </c>
      <c r="S159" s="131"/>
      <c r="T159" s="328">
        <f>'1212'!Q10</f>
        <v>104.16341111508125</v>
      </c>
      <c r="U159" s="127">
        <f t="shared" si="5"/>
        <v>100.80315043061951</v>
      </c>
      <c r="V159" s="334">
        <f>'128'!Q10</f>
        <v>104.10103035411689</v>
      </c>
      <c r="W159" s="128">
        <f t="shared" si="8"/>
        <v>100.86355499347617</v>
      </c>
      <c r="Y159" s="369"/>
      <c r="Z159" s="14"/>
      <c r="AA159" s="371"/>
      <c r="AB159" s="85"/>
    </row>
    <row r="160" spans="3:28" x14ac:dyDescent="0.55000000000000004">
      <c r="C160" s="238">
        <v>199010</v>
      </c>
      <c r="D160" s="239">
        <v>1990</v>
      </c>
      <c r="E160" s="240">
        <v>10</v>
      </c>
      <c r="F160" s="241">
        <v>118.3</v>
      </c>
      <c r="G160" s="242">
        <v>110.9</v>
      </c>
      <c r="H160" s="243">
        <f t="shared" si="2"/>
        <v>106.67267808836789</v>
      </c>
      <c r="I160" s="127"/>
      <c r="J160" s="222">
        <f>'MA12'!R23</f>
        <v>107.64982049157689</v>
      </c>
      <c r="K160" s="127">
        <f t="shared" si="3"/>
        <v>109.89335556695742</v>
      </c>
      <c r="L160" s="223">
        <f>'MA8'!Q23</f>
        <v>107.803359977273</v>
      </c>
      <c r="M160" s="128">
        <f t="shared" si="4"/>
        <v>109.73683939437497</v>
      </c>
      <c r="N160" s="131"/>
      <c r="O160" s="293">
        <f>'BM12'!Q11</f>
        <v>106.33004010070169</v>
      </c>
      <c r="P160" s="127">
        <f t="shared" si="6"/>
        <v>111.25736422930149</v>
      </c>
      <c r="Q160" s="218">
        <f>'BM8'!Q11</f>
        <v>106.28401351941692</v>
      </c>
      <c r="R160" s="128">
        <f t="shared" si="7"/>
        <v>111.30554453364512</v>
      </c>
      <c r="S160" s="131"/>
      <c r="T160" s="328">
        <f>'1212'!Q11</f>
        <v>105.7574160846541</v>
      </c>
      <c r="U160" s="127">
        <f t="shared" si="5"/>
        <v>111.85976773988702</v>
      </c>
      <c r="V160" s="334">
        <f>'128'!Q11</f>
        <v>105.70892897144681</v>
      </c>
      <c r="W160" s="128">
        <f t="shared" si="8"/>
        <v>111.91107615133835</v>
      </c>
      <c r="Y160" s="369"/>
      <c r="Z160" s="14"/>
      <c r="AA160" s="371"/>
      <c r="AB160" s="85"/>
    </row>
    <row r="161" spans="3:28" x14ac:dyDescent="0.55000000000000004">
      <c r="C161" s="238">
        <v>199011</v>
      </c>
      <c r="D161" s="239">
        <v>1990</v>
      </c>
      <c r="E161" s="240">
        <v>11</v>
      </c>
      <c r="F161" s="241">
        <v>109</v>
      </c>
      <c r="G161" s="242">
        <v>102.4</v>
      </c>
      <c r="H161" s="243">
        <f t="shared" si="2"/>
        <v>106.4453125</v>
      </c>
      <c r="I161" s="127"/>
      <c r="J161" s="222">
        <f>'MA12'!R24</f>
        <v>104.63407898370615</v>
      </c>
      <c r="K161" s="127">
        <f t="shared" si="3"/>
        <v>104.17256123310811</v>
      </c>
      <c r="L161" s="223">
        <f>'MA8'!Q24</f>
        <v>104.95215712607016</v>
      </c>
      <c r="M161" s="128">
        <f t="shared" si="4"/>
        <v>103.85684580934102</v>
      </c>
      <c r="N161" s="131"/>
      <c r="O161" s="293">
        <f>'BM12'!Q12</f>
        <v>102.91838828712837</v>
      </c>
      <c r="P161" s="127">
        <f t="shared" si="6"/>
        <v>105.90915949432163</v>
      </c>
      <c r="Q161" s="218">
        <f>'BM8'!Q12</f>
        <v>102.80670050273507</v>
      </c>
      <c r="R161" s="128">
        <f t="shared" si="7"/>
        <v>106.02421774746109</v>
      </c>
      <c r="S161" s="131"/>
      <c r="T161" s="328">
        <f>'1212'!Q12</f>
        <v>102.59414832160876</v>
      </c>
      <c r="U161" s="127">
        <f t="shared" si="5"/>
        <v>106.24387626700735</v>
      </c>
      <c r="V161" s="334">
        <f>'128'!Q12</f>
        <v>102.77553119173845</v>
      </c>
      <c r="W161" s="128">
        <f t="shared" si="8"/>
        <v>106.05637230582555</v>
      </c>
      <c r="Y161" s="369"/>
      <c r="Z161" s="14"/>
      <c r="AA161" s="371"/>
      <c r="AB161" s="85"/>
    </row>
    <row r="162" spans="3:28" x14ac:dyDescent="0.55000000000000004">
      <c r="C162" s="238">
        <v>199012</v>
      </c>
      <c r="D162" s="239">
        <v>1990</v>
      </c>
      <c r="E162" s="240">
        <v>12</v>
      </c>
      <c r="F162" s="241">
        <v>103</v>
      </c>
      <c r="G162" s="242">
        <v>104.6</v>
      </c>
      <c r="H162" s="243">
        <f t="shared" si="2"/>
        <v>98.470363288718929</v>
      </c>
      <c r="I162" s="127"/>
      <c r="J162" s="222">
        <f>'MA12'!R25</f>
        <v>99.806683236674942</v>
      </c>
      <c r="K162" s="127">
        <f t="shared" si="3"/>
        <v>103.19950193691201</v>
      </c>
      <c r="L162" s="223">
        <f>'MA8'!Q25</f>
        <v>99.683630118412736</v>
      </c>
      <c r="M162" s="128">
        <f t="shared" si="4"/>
        <v>103.32689517591585</v>
      </c>
      <c r="N162" s="131"/>
      <c r="O162" s="293">
        <f>'BM12'!Q13</f>
        <v>97.418457220288246</v>
      </c>
      <c r="P162" s="127">
        <f t="shared" si="6"/>
        <v>105.72945100853983</v>
      </c>
      <c r="Q162" s="218">
        <f>'BM8'!Q13</f>
        <v>96.620091376898927</v>
      </c>
      <c r="R162" s="128">
        <f t="shared" si="7"/>
        <v>106.60308692755642</v>
      </c>
      <c r="S162" s="131"/>
      <c r="T162" s="328">
        <f>'1212'!Q13</f>
        <v>97.609110336134592</v>
      </c>
      <c r="U162" s="127">
        <f t="shared" si="5"/>
        <v>105.52293699358688</v>
      </c>
      <c r="V162" s="334">
        <f>'128'!Q13</f>
        <v>97.323955345783517</v>
      </c>
      <c r="W162" s="128">
        <f t="shared" si="8"/>
        <v>105.83211464644033</v>
      </c>
      <c r="Y162" s="369"/>
      <c r="Z162" s="14"/>
      <c r="AA162" s="371"/>
      <c r="AB162" s="85"/>
    </row>
    <row r="163" spans="3:28" x14ac:dyDescent="0.55000000000000004">
      <c r="C163" s="238">
        <v>199101</v>
      </c>
      <c r="D163" s="239">
        <v>1991</v>
      </c>
      <c r="E163" s="240">
        <v>1</v>
      </c>
      <c r="F163" s="241">
        <v>99.3</v>
      </c>
      <c r="G163" s="242">
        <v>105.9</v>
      </c>
      <c r="H163" s="243">
        <f t="shared" si="2"/>
        <v>93.767705382436247</v>
      </c>
      <c r="I163" s="127"/>
      <c r="J163" s="222">
        <f>'MA12'!R26</f>
        <v>88.992900341835394</v>
      </c>
      <c r="K163" s="127">
        <f t="shared" si="3"/>
        <v>111.58193475948468</v>
      </c>
      <c r="L163" s="223">
        <f>'MA8'!Q26</f>
        <v>89.322148061968036</v>
      </c>
      <c r="M163" s="128">
        <f t="shared" si="4"/>
        <v>111.1706358999671</v>
      </c>
      <c r="N163" s="131"/>
      <c r="O163" s="293">
        <f>'BM12'!Q14</f>
        <v>91.775680494273914</v>
      </c>
      <c r="P163" s="127">
        <f t="shared" si="6"/>
        <v>108.19859843610263</v>
      </c>
      <c r="Q163" s="218">
        <f>'BM8'!Q14</f>
        <v>92.915535272874507</v>
      </c>
      <c r="R163" s="128">
        <f t="shared" si="7"/>
        <v>106.87125646790452</v>
      </c>
      <c r="S163" s="131"/>
      <c r="T163" s="328">
        <f>'1212'!Q14</f>
        <v>90.863070014625308</v>
      </c>
      <c r="U163" s="127">
        <f t="shared" si="5"/>
        <v>109.28532349172957</v>
      </c>
      <c r="V163" s="334">
        <f>'128'!Q14</f>
        <v>91.677577869126992</v>
      </c>
      <c r="W163" s="128">
        <f t="shared" si="8"/>
        <v>108.31437992586834</v>
      </c>
      <c r="Y163" s="369"/>
      <c r="Z163" s="14"/>
      <c r="AA163" s="371"/>
      <c r="AB163" s="85"/>
    </row>
    <row r="164" spans="3:28" x14ac:dyDescent="0.55000000000000004">
      <c r="C164" s="238">
        <v>199102</v>
      </c>
      <c r="D164" s="239">
        <v>1991</v>
      </c>
      <c r="E164" s="240">
        <v>2</v>
      </c>
      <c r="F164" s="241">
        <v>105.8</v>
      </c>
      <c r="G164" s="242">
        <v>105.4</v>
      </c>
      <c r="H164" s="243">
        <f t="shared" si="2"/>
        <v>100.37950664136621</v>
      </c>
      <c r="I164" s="127"/>
      <c r="J164" s="222">
        <f>'MA12'!R27</f>
        <v>98.269787010255058</v>
      </c>
      <c r="K164" s="127">
        <f t="shared" si="3"/>
        <v>107.66279567590711</v>
      </c>
      <c r="L164" s="223">
        <f>'MA8'!Q27</f>
        <v>98.595309534015072</v>
      </c>
      <c r="M164" s="128">
        <f t="shared" si="4"/>
        <v>107.3073359169275</v>
      </c>
      <c r="N164" s="131"/>
      <c r="O164" s="293">
        <f>'BM12'!Q15</f>
        <v>100.92057152853009</v>
      </c>
      <c r="P164" s="127">
        <f t="shared" si="6"/>
        <v>104.83491957840378</v>
      </c>
      <c r="Q164" s="218">
        <f>'BM8'!Q15</f>
        <v>102.00415140705242</v>
      </c>
      <c r="R164" s="128">
        <f t="shared" si="7"/>
        <v>103.72126873326954</v>
      </c>
      <c r="S164" s="131"/>
      <c r="T164" s="328">
        <f>'1212'!Q15</f>
        <v>99.96541584322955</v>
      </c>
      <c r="U164" s="127">
        <f t="shared" si="5"/>
        <v>105.83660269659711</v>
      </c>
      <c r="V164" s="334">
        <f>'128'!Q15</f>
        <v>100.73926396163881</v>
      </c>
      <c r="W164" s="128">
        <f t="shared" si="8"/>
        <v>105.02359838591664</v>
      </c>
      <c r="Y164" s="369"/>
      <c r="Z164" s="14"/>
      <c r="AA164" s="371"/>
      <c r="AB164" s="85"/>
    </row>
    <row r="165" spans="3:28" x14ac:dyDescent="0.55000000000000004">
      <c r="C165" s="238">
        <v>199103</v>
      </c>
      <c r="D165" s="239">
        <v>1991</v>
      </c>
      <c r="E165" s="240">
        <v>3</v>
      </c>
      <c r="F165" s="241">
        <v>106.7</v>
      </c>
      <c r="G165" s="242">
        <v>97.3</v>
      </c>
      <c r="H165" s="243">
        <f t="shared" si="2"/>
        <v>109.66084275436793</v>
      </c>
      <c r="I165" s="127"/>
      <c r="J165" s="222">
        <f>'MA12'!R28</f>
        <v>106.76834078359192</v>
      </c>
      <c r="K165" s="127">
        <f t="shared" si="3"/>
        <v>99.935991527928266</v>
      </c>
      <c r="L165" s="223">
        <f>'MA8'!Q28</f>
        <v>106.56052905517116</v>
      </c>
      <c r="M165" s="128">
        <f t="shared" si="4"/>
        <v>100.13088424585115</v>
      </c>
      <c r="N165" s="131"/>
      <c r="O165" s="293">
        <f>'BM12'!Q16</f>
        <v>108.81794791418825</v>
      </c>
      <c r="P165" s="127">
        <f t="shared" si="6"/>
        <v>98.053677766595612</v>
      </c>
      <c r="Q165" s="218">
        <f>'BM8'!Q16</f>
        <v>108.75823500129776</v>
      </c>
      <c r="R165" s="128">
        <f t="shared" si="7"/>
        <v>98.10751342068653</v>
      </c>
      <c r="S165" s="131"/>
      <c r="T165" s="328">
        <f>'1212'!Q16</f>
        <v>108.24998739011285</v>
      </c>
      <c r="U165" s="127">
        <f t="shared" si="5"/>
        <v>98.568140812315306</v>
      </c>
      <c r="V165" s="334">
        <f>'128'!Q16</f>
        <v>108.41085644915603</v>
      </c>
      <c r="W165" s="128">
        <f t="shared" si="8"/>
        <v>98.421877194597755</v>
      </c>
      <c r="Y165" s="369"/>
      <c r="Z165" s="14"/>
      <c r="AA165" s="371"/>
      <c r="AB165" s="85"/>
    </row>
    <row r="166" spans="3:28" x14ac:dyDescent="0.55000000000000004">
      <c r="C166" s="238">
        <v>199104</v>
      </c>
      <c r="D166" s="239">
        <v>1991</v>
      </c>
      <c r="E166" s="240">
        <v>4</v>
      </c>
      <c r="F166" s="241">
        <v>95.3</v>
      </c>
      <c r="G166" s="242">
        <v>98.5</v>
      </c>
      <c r="H166" s="243">
        <f t="shared" si="2"/>
        <v>96.751269035532999</v>
      </c>
      <c r="I166" s="127"/>
      <c r="J166" s="222">
        <f>'MA12'!R29</f>
        <v>100.32079936891927</v>
      </c>
      <c r="K166" s="127">
        <f t="shared" si="3"/>
        <v>94.995255818829946</v>
      </c>
      <c r="L166" s="223">
        <f>'MA8'!Q29</f>
        <v>98.786357234707012</v>
      </c>
      <c r="M166" s="128">
        <f t="shared" si="4"/>
        <v>96.470811018546058</v>
      </c>
      <c r="N166" s="131"/>
      <c r="O166" s="293">
        <f>'BM12'!Q17</f>
        <v>102.07110905022839</v>
      </c>
      <c r="P166" s="127">
        <f t="shared" si="6"/>
        <v>93.366282473822849</v>
      </c>
      <c r="Q166" s="218">
        <f>'BM8'!Q17</f>
        <v>100.53717955754617</v>
      </c>
      <c r="R166" s="128">
        <f t="shared" si="7"/>
        <v>94.790803182867805</v>
      </c>
      <c r="S166" s="131"/>
      <c r="T166" s="328">
        <f>'1212'!Q17</f>
        <v>101.85356788843492</v>
      </c>
      <c r="U166" s="127">
        <f t="shared" si="5"/>
        <v>93.565696298814629</v>
      </c>
      <c r="V166" s="334">
        <f>'128'!Q17</f>
        <v>100.48277507595749</v>
      </c>
      <c r="W166" s="128">
        <f t="shared" si="8"/>
        <v>94.842125854864477</v>
      </c>
      <c r="Y166" s="369"/>
      <c r="Z166" s="14"/>
      <c r="AA166" s="371"/>
      <c r="AB166" s="85"/>
    </row>
    <row r="167" spans="3:28" x14ac:dyDescent="0.55000000000000004">
      <c r="C167" s="238">
        <v>199105</v>
      </c>
      <c r="D167" s="239">
        <v>1991</v>
      </c>
      <c r="E167" s="240">
        <v>5</v>
      </c>
      <c r="F167" s="241">
        <v>95.3</v>
      </c>
      <c r="G167" s="242">
        <v>104.9</v>
      </c>
      <c r="H167" s="243">
        <f t="shared" si="2"/>
        <v>90.848427073403244</v>
      </c>
      <c r="I167" s="127"/>
      <c r="J167" s="222">
        <f>'MA12'!R30</f>
        <v>94.956613200105181</v>
      </c>
      <c r="K167" s="127">
        <f t="shared" si="3"/>
        <v>100.36162494461674</v>
      </c>
      <c r="L167" s="223">
        <f>'MA8'!Q30</f>
        <v>93.951380809503405</v>
      </c>
      <c r="M167" s="128">
        <f t="shared" si="4"/>
        <v>101.43544371447936</v>
      </c>
      <c r="N167" s="131"/>
      <c r="O167" s="293">
        <f>'BM12'!Q18</f>
        <v>95.962293407076871</v>
      </c>
      <c r="P167" s="127">
        <f t="shared" si="6"/>
        <v>99.309839955296411</v>
      </c>
      <c r="Q167" s="218">
        <f>'BM8'!Q18</f>
        <v>95.065202433798305</v>
      </c>
      <c r="R167" s="128">
        <f t="shared" si="7"/>
        <v>100.24698581625091</v>
      </c>
      <c r="S167" s="131"/>
      <c r="T167" s="328">
        <f>'1212'!Q18</f>
        <v>95.91525955444358</v>
      </c>
      <c r="U167" s="127">
        <f t="shared" si="5"/>
        <v>99.358538404314757</v>
      </c>
      <c r="V167" s="334">
        <f>'128'!Q18</f>
        <v>95.020197676026669</v>
      </c>
      <c r="W167" s="128">
        <f t="shared" si="8"/>
        <v>100.29446615647689</v>
      </c>
      <c r="Y167" s="369"/>
      <c r="Z167" s="14"/>
      <c r="AA167" s="371"/>
      <c r="AB167" s="85"/>
    </row>
    <row r="168" spans="3:28" x14ac:dyDescent="0.55000000000000004">
      <c r="C168" s="238">
        <v>199106</v>
      </c>
      <c r="D168" s="239">
        <v>1991</v>
      </c>
      <c r="E168" s="240">
        <v>6</v>
      </c>
      <c r="F168" s="241">
        <v>99</v>
      </c>
      <c r="G168" s="242">
        <v>96.8</v>
      </c>
      <c r="H168" s="243">
        <f t="shared" si="2"/>
        <v>102.27272727272727</v>
      </c>
      <c r="I168" s="127"/>
      <c r="J168" s="222">
        <f>'MA12'!R31</f>
        <v>104.68577438864054</v>
      </c>
      <c r="K168" s="127">
        <f t="shared" si="3"/>
        <v>94.568722998091033</v>
      </c>
      <c r="L168" s="223">
        <f>'MA8'!Q31</f>
        <v>103.48906986712389</v>
      </c>
      <c r="M168" s="128">
        <f t="shared" si="4"/>
        <v>95.662276341948299</v>
      </c>
      <c r="N168" s="131"/>
      <c r="O168" s="293">
        <f>'BM12'!Q19</f>
        <v>105.41456454783624</v>
      </c>
      <c r="P168" s="127">
        <f t="shared" si="6"/>
        <v>93.914916240131731</v>
      </c>
      <c r="Q168" s="218">
        <f>'BM8'!Q19</f>
        <v>104.32132240746256</v>
      </c>
      <c r="R168" s="128">
        <f t="shared" si="7"/>
        <v>94.899103764541721</v>
      </c>
      <c r="S168" s="131"/>
      <c r="T168" s="328">
        <f>'1212'!Q19</f>
        <v>105.26170347151199</v>
      </c>
      <c r="U168" s="127">
        <f t="shared" si="5"/>
        <v>94.051299508746169</v>
      </c>
      <c r="V168" s="334">
        <f>'128'!Q19</f>
        <v>104.0501923084303</v>
      </c>
      <c r="W168" s="128">
        <f t="shared" si="8"/>
        <v>95.146388299350477</v>
      </c>
      <c r="Y168" s="369"/>
      <c r="Z168" s="14"/>
      <c r="AA168" s="371"/>
      <c r="AB168" s="85"/>
    </row>
    <row r="169" spans="3:28" x14ac:dyDescent="0.55000000000000004">
      <c r="C169" s="238">
        <v>199107</v>
      </c>
      <c r="D169" s="239">
        <v>1991</v>
      </c>
      <c r="E169" s="240">
        <v>7</v>
      </c>
      <c r="F169" s="241">
        <v>117.7</v>
      </c>
      <c r="G169" s="242">
        <v>109.4</v>
      </c>
      <c r="H169" s="243">
        <f t="shared" si="2"/>
        <v>107.58683729433271</v>
      </c>
      <c r="I169" s="127"/>
      <c r="J169" s="222">
        <f>'MA12'!R32</f>
        <v>108.47225874309754</v>
      </c>
      <c r="K169" s="127">
        <f t="shared" si="3"/>
        <v>108.50700572093477</v>
      </c>
      <c r="L169" s="223">
        <f>'MA8'!Q32</f>
        <v>108.03012675280144</v>
      </c>
      <c r="M169" s="128">
        <f t="shared" si="4"/>
        <v>108.95108942094045</v>
      </c>
      <c r="N169" s="131"/>
      <c r="O169" s="293">
        <f>'BM12'!Q20</f>
        <v>107.87404938090135</v>
      </c>
      <c r="P169" s="127">
        <f t="shared" si="6"/>
        <v>109.10872510626109</v>
      </c>
      <c r="Q169" s="218">
        <f>'BM8'!Q20</f>
        <v>107.45245575400209</v>
      </c>
      <c r="R169" s="128">
        <f t="shared" si="7"/>
        <v>109.5368171663366</v>
      </c>
      <c r="S169" s="131"/>
      <c r="T169" s="328">
        <f>'1212'!Q20</f>
        <v>108.319505893449</v>
      </c>
      <c r="U169" s="127">
        <f t="shared" si="5"/>
        <v>108.66002298402131</v>
      </c>
      <c r="V169" s="334">
        <f>'128'!Q20</f>
        <v>107.80760752394326</v>
      </c>
      <c r="W169" s="128">
        <f t="shared" si="8"/>
        <v>109.1759688423284</v>
      </c>
      <c r="Y169" s="369"/>
      <c r="Z169" s="14"/>
      <c r="AA169" s="371"/>
      <c r="AB169" s="85"/>
    </row>
    <row r="170" spans="3:28" x14ac:dyDescent="0.55000000000000004">
      <c r="C170" s="238">
        <v>199108</v>
      </c>
      <c r="D170" s="239">
        <v>1991</v>
      </c>
      <c r="E170" s="240">
        <v>8</v>
      </c>
      <c r="F170" s="241">
        <v>87.9</v>
      </c>
      <c r="G170" s="242">
        <v>106.6</v>
      </c>
      <c r="H170" s="243">
        <f t="shared" si="2"/>
        <v>82.457786116322708</v>
      </c>
      <c r="I170" s="127"/>
      <c r="J170" s="222">
        <f>'MA12'!R33</f>
        <v>79.652905600841436</v>
      </c>
      <c r="K170" s="127">
        <f t="shared" si="3"/>
        <v>110.35378977947974</v>
      </c>
      <c r="L170" s="223">
        <f>'MA8'!Q33</f>
        <v>81.44510440266977</v>
      </c>
      <c r="M170" s="128">
        <f t="shared" si="4"/>
        <v>107.92545561169253</v>
      </c>
      <c r="N170" s="131"/>
      <c r="O170" s="293">
        <f>'BM12'!Q21</f>
        <v>77.916060432610479</v>
      </c>
      <c r="P170" s="127">
        <f t="shared" si="6"/>
        <v>112.81371197665291</v>
      </c>
      <c r="Q170" s="218">
        <f>'BM8'!Q21</f>
        <v>80.149023453610369</v>
      </c>
      <c r="R170" s="128">
        <f t="shared" si="7"/>
        <v>109.67070615760632</v>
      </c>
      <c r="S170" s="131"/>
      <c r="T170" s="328">
        <f>'1212'!Q21</f>
        <v>78.545861252618707</v>
      </c>
      <c r="U170" s="127">
        <f t="shared" si="5"/>
        <v>111.90914275839002</v>
      </c>
      <c r="V170" s="334">
        <f>'128'!Q21</f>
        <v>80.416094150901557</v>
      </c>
      <c r="W170" s="128">
        <f t="shared" si="8"/>
        <v>109.3064776747983</v>
      </c>
      <c r="Y170" s="369"/>
      <c r="Z170" s="14"/>
      <c r="AA170" s="371"/>
      <c r="AB170" s="85"/>
    </row>
    <row r="171" spans="3:28" x14ac:dyDescent="0.55000000000000004">
      <c r="C171" s="238">
        <v>199109</v>
      </c>
      <c r="D171" s="239">
        <v>1991</v>
      </c>
      <c r="E171" s="240">
        <v>9</v>
      </c>
      <c r="F171" s="241">
        <v>106.4</v>
      </c>
      <c r="G171" s="242">
        <v>102.5</v>
      </c>
      <c r="H171" s="243">
        <f t="shared" si="2"/>
        <v>103.80487804878049</v>
      </c>
      <c r="I171" s="127"/>
      <c r="J171" s="222">
        <f>'MA12'!R34</f>
        <v>105.30633710228766</v>
      </c>
      <c r="K171" s="127">
        <f t="shared" si="3"/>
        <v>101.0385537355174</v>
      </c>
      <c r="L171" s="223">
        <f>'MA8'!Q34</f>
        <v>104.45900434755987</v>
      </c>
      <c r="M171" s="128">
        <f t="shared" si="4"/>
        <v>101.85814106171449</v>
      </c>
      <c r="N171" s="131"/>
      <c r="O171" s="293">
        <f>'BM12'!Q22</f>
        <v>104.11975352746596</v>
      </c>
      <c r="P171" s="127">
        <f t="shared" si="6"/>
        <v>102.19002292579624</v>
      </c>
      <c r="Q171" s="218">
        <f>'BM8'!Q22</f>
        <v>102.37144915629973</v>
      </c>
      <c r="R171" s="128">
        <f t="shared" si="7"/>
        <v>103.93522889135771</v>
      </c>
      <c r="S171" s="131"/>
      <c r="T171" s="328">
        <f>'1212'!Q22</f>
        <v>104.4310308604538</v>
      </c>
      <c r="U171" s="127">
        <f t="shared" si="5"/>
        <v>101.88542535999406</v>
      </c>
      <c r="V171" s="334">
        <f>'128'!Q22</f>
        <v>103.22603107304484</v>
      </c>
      <c r="W171" s="128">
        <f t="shared" si="8"/>
        <v>103.07477570721402</v>
      </c>
      <c r="Y171" s="369"/>
      <c r="Z171" s="14"/>
      <c r="AA171" s="371"/>
      <c r="AB171" s="85"/>
    </row>
    <row r="172" spans="3:28" x14ac:dyDescent="0.55000000000000004">
      <c r="C172" s="238">
        <v>199110</v>
      </c>
      <c r="D172" s="239">
        <v>1991</v>
      </c>
      <c r="E172" s="240">
        <v>10</v>
      </c>
      <c r="F172" s="241">
        <v>117.4</v>
      </c>
      <c r="G172" s="242">
        <v>109.7</v>
      </c>
      <c r="H172" s="243">
        <f t="shared" si="2"/>
        <v>107.01914311759344</v>
      </c>
      <c r="I172" s="127"/>
      <c r="J172" s="222">
        <f>'MA12'!R35</f>
        <v>107.72547988430183</v>
      </c>
      <c r="K172" s="127">
        <f t="shared" si="3"/>
        <v>108.98071665690298</v>
      </c>
      <c r="L172" s="223">
        <f>'MA8'!Q35</f>
        <v>109.39685261159758</v>
      </c>
      <c r="M172" s="128">
        <f t="shared" si="4"/>
        <v>107.3157016836826</v>
      </c>
      <c r="N172" s="131"/>
      <c r="O172" s="293">
        <f>'BM12'!Q23</f>
        <v>105.73503942750253</v>
      </c>
      <c r="P172" s="127">
        <f t="shared" si="6"/>
        <v>111.03225632265034</v>
      </c>
      <c r="Q172" s="218">
        <f>'BM8'!Q23</f>
        <v>106.89081582255444</v>
      </c>
      <c r="R172" s="128">
        <f t="shared" si="7"/>
        <v>109.8316998486488</v>
      </c>
      <c r="S172" s="131"/>
      <c r="T172" s="328">
        <f>'1212'!Q23</f>
        <v>105.84066752359676</v>
      </c>
      <c r="U172" s="127">
        <f t="shared" si="5"/>
        <v>110.92144706459466</v>
      </c>
      <c r="V172" s="334">
        <f>'128'!Q23</f>
        <v>107.29863538521978</v>
      </c>
      <c r="W172" s="128">
        <f t="shared" si="8"/>
        <v>109.41425264031986</v>
      </c>
      <c r="Y172" s="369"/>
      <c r="Z172" s="14"/>
      <c r="AA172" s="371"/>
      <c r="AB172" s="85"/>
    </row>
    <row r="173" spans="3:28" x14ac:dyDescent="0.55000000000000004">
      <c r="C173" s="238">
        <v>199111</v>
      </c>
      <c r="D173" s="239">
        <v>1991</v>
      </c>
      <c r="E173" s="240">
        <v>11</v>
      </c>
      <c r="F173" s="241">
        <v>117.4</v>
      </c>
      <c r="G173" s="242">
        <v>110.1</v>
      </c>
      <c r="H173" s="243">
        <f t="shared" si="2"/>
        <v>106.63033605812899</v>
      </c>
      <c r="I173" s="127"/>
      <c r="J173" s="222">
        <f>'MA12'!R36</f>
        <v>104.89613463055483</v>
      </c>
      <c r="K173" s="127">
        <f t="shared" si="3"/>
        <v>111.92023463351049</v>
      </c>
      <c r="L173" s="223">
        <f>'MA8'!Q36</f>
        <v>105.69346641356928</v>
      </c>
      <c r="M173" s="128">
        <f t="shared" si="4"/>
        <v>111.0759292732666</v>
      </c>
      <c r="N173" s="131"/>
      <c r="O173" s="293">
        <f>'BM12'!Q24</f>
        <v>102.40467683885971</v>
      </c>
      <c r="P173" s="127">
        <f t="shared" si="6"/>
        <v>114.64320148652622</v>
      </c>
      <c r="Q173" s="218">
        <f>'BM8'!Q24</f>
        <v>102.84256108712204</v>
      </c>
      <c r="R173" s="128">
        <f t="shared" si="7"/>
        <v>114.15507233483399</v>
      </c>
      <c r="S173" s="131"/>
      <c r="T173" s="328">
        <f>'1212'!Q24</f>
        <v>102.82838784792825</v>
      </c>
      <c r="U173" s="127">
        <f t="shared" si="5"/>
        <v>114.17080677528617</v>
      </c>
      <c r="V173" s="334">
        <f>'128'!Q24</f>
        <v>103.16105498313338</v>
      </c>
      <c r="W173" s="128">
        <f t="shared" si="8"/>
        <v>113.80263610060469</v>
      </c>
      <c r="Y173" s="369"/>
      <c r="Z173" s="14"/>
      <c r="AA173" s="371"/>
      <c r="AB173" s="85"/>
    </row>
    <row r="174" spans="3:28" x14ac:dyDescent="0.55000000000000004">
      <c r="C174" s="238">
        <v>199112</v>
      </c>
      <c r="D174" s="239">
        <v>1991</v>
      </c>
      <c r="E174" s="240">
        <v>12</v>
      </c>
      <c r="F174" s="241">
        <v>108.8</v>
      </c>
      <c r="G174" s="242">
        <v>110.1</v>
      </c>
      <c r="H174" s="243">
        <f t="shared" si="2"/>
        <v>98.819255222524987</v>
      </c>
      <c r="I174" s="127"/>
      <c r="J174" s="222">
        <f>'MA12'!R37</f>
        <v>99.952668945569272</v>
      </c>
      <c r="K174" s="127">
        <f t="shared" si="3"/>
        <v>108.85152057245082</v>
      </c>
      <c r="L174" s="223">
        <f>'MA8'!Q37</f>
        <v>100.27065090931357</v>
      </c>
      <c r="M174" s="128">
        <f t="shared" si="4"/>
        <v>108.50632664028529</v>
      </c>
      <c r="N174" s="131"/>
      <c r="O174" s="293">
        <f>'BM12'!Q25</f>
        <v>96.988253450526116</v>
      </c>
      <c r="P174" s="127">
        <f t="shared" si="6"/>
        <v>112.17853309988624</v>
      </c>
      <c r="Q174" s="218">
        <f>'BM8'!Q25</f>
        <v>96.692068646379639</v>
      </c>
      <c r="R174" s="128">
        <f t="shared" si="7"/>
        <v>112.52215566708088</v>
      </c>
      <c r="S174" s="131"/>
      <c r="T174" s="328">
        <f>'1212'!Q25</f>
        <v>97.925542459595306</v>
      </c>
      <c r="U174" s="127">
        <f t="shared" si="5"/>
        <v>111.10482236531043</v>
      </c>
      <c r="V174" s="334">
        <f>'128'!Q25</f>
        <v>97.709713543420833</v>
      </c>
      <c r="W174" s="128">
        <f t="shared" si="8"/>
        <v>111.35023945357368</v>
      </c>
      <c r="Y174" s="369"/>
      <c r="Z174" s="14"/>
      <c r="AA174" s="371"/>
      <c r="AB174" s="85"/>
    </row>
    <row r="175" spans="3:28" x14ac:dyDescent="0.55000000000000004">
      <c r="C175" s="238">
        <v>199201</v>
      </c>
      <c r="D175" s="239">
        <v>1992</v>
      </c>
      <c r="E175" s="240">
        <v>1</v>
      </c>
      <c r="F175" s="241">
        <v>104.6</v>
      </c>
      <c r="G175" s="242">
        <v>111.1</v>
      </c>
      <c r="H175" s="243">
        <f t="shared" si="2"/>
        <v>94.149414941494143</v>
      </c>
      <c r="I175" s="127"/>
      <c r="J175" s="222">
        <f>'MA12'!R38</f>
        <v>90.432231467664849</v>
      </c>
      <c r="K175" s="127">
        <f t="shared" si="3"/>
        <v>115.66672446582389</v>
      </c>
      <c r="L175" s="223">
        <f>'MA8'!Q38</f>
        <v>90.684530039773904</v>
      </c>
      <c r="M175" s="128">
        <f t="shared" si="4"/>
        <v>115.34492151431211</v>
      </c>
      <c r="N175" s="131"/>
      <c r="O175" s="293">
        <f>'BM12'!Q26</f>
        <v>92.812585497840828</v>
      </c>
      <c r="P175" s="127">
        <f t="shared" si="6"/>
        <v>112.70023288213793</v>
      </c>
      <c r="Q175" s="218">
        <f>'BM8'!Q26</f>
        <v>93.167103387766375</v>
      </c>
      <c r="R175" s="128">
        <f t="shared" si="7"/>
        <v>112.27138785741712</v>
      </c>
      <c r="S175" s="131"/>
      <c r="T175" s="328">
        <f>'1212'!Q26</f>
        <v>91.749182648163654</v>
      </c>
      <c r="U175" s="127">
        <f t="shared" si="5"/>
        <v>114.00646521410025</v>
      </c>
      <c r="V175" s="334">
        <f>'128'!Q26</f>
        <v>92.642637691277642</v>
      </c>
      <c r="W175" s="128">
        <f t="shared" si="8"/>
        <v>112.90697524024421</v>
      </c>
      <c r="Y175" s="369"/>
      <c r="Z175" s="14"/>
      <c r="AA175" s="371"/>
      <c r="AB175" s="85"/>
    </row>
    <row r="176" spans="3:28" x14ac:dyDescent="0.55000000000000004">
      <c r="C176" s="238">
        <v>199202</v>
      </c>
      <c r="D176" s="239">
        <v>1992</v>
      </c>
      <c r="E176" s="240">
        <v>2</v>
      </c>
      <c r="F176" s="241">
        <v>105.8</v>
      </c>
      <c r="G176" s="242">
        <v>105.3</v>
      </c>
      <c r="H176" s="243">
        <f t="shared" si="2"/>
        <v>100.47483380816715</v>
      </c>
      <c r="I176" s="127"/>
      <c r="J176" s="222">
        <f>'MA12'!R39</f>
        <v>98.474923493259809</v>
      </c>
      <c r="K176" s="127">
        <f t="shared" si="3"/>
        <v>107.43851962194371</v>
      </c>
      <c r="L176" s="223">
        <f>'MA8'!Q39</f>
        <v>98.485800013955739</v>
      </c>
      <c r="M176" s="128">
        <f t="shared" si="4"/>
        <v>107.42665438571632</v>
      </c>
      <c r="N176" s="131"/>
      <c r="O176" s="293">
        <f>'BM12'!Q27</f>
        <v>100.76370833206818</v>
      </c>
      <c r="P176" s="127">
        <f t="shared" si="6"/>
        <v>104.99812060442899</v>
      </c>
      <c r="Q176" s="218">
        <f>'BM8'!Q27</f>
        <v>100.75461973999002</v>
      </c>
      <c r="R176" s="128">
        <f t="shared" si="7"/>
        <v>105.00759198241254</v>
      </c>
      <c r="S176" s="131"/>
      <c r="T176" s="328">
        <f>'1212'!Q27</f>
        <v>99.792463701426342</v>
      </c>
      <c r="U176" s="127">
        <f t="shared" si="5"/>
        <v>106.02003004610437</v>
      </c>
      <c r="V176" s="334">
        <f>'128'!Q27</f>
        <v>100.38191570022035</v>
      </c>
      <c r="W176" s="128">
        <f t="shared" si="8"/>
        <v>105.39747051247774</v>
      </c>
      <c r="Y176" s="369"/>
      <c r="Z176" s="14"/>
      <c r="AA176" s="371"/>
      <c r="AB176" s="85"/>
    </row>
    <row r="177" spans="3:28" x14ac:dyDescent="0.55000000000000004">
      <c r="C177" s="238">
        <v>199203</v>
      </c>
      <c r="D177" s="239">
        <v>1992</v>
      </c>
      <c r="E177" s="240">
        <v>3</v>
      </c>
      <c r="F177" s="241">
        <v>117.5</v>
      </c>
      <c r="G177" s="242">
        <v>107.8</v>
      </c>
      <c r="H177" s="243">
        <f t="shared" si="2"/>
        <v>108.99814471243043</v>
      </c>
      <c r="I177" s="127"/>
      <c r="J177" s="222">
        <f>'MA12'!R40</f>
        <v>107.76195654922988</v>
      </c>
      <c r="K177" s="127">
        <f t="shared" si="3"/>
        <v>109.03662457754413</v>
      </c>
      <c r="L177" s="223">
        <f>'MA8'!Q40</f>
        <v>107.4314423278208</v>
      </c>
      <c r="M177" s="128">
        <f t="shared" si="4"/>
        <v>109.37207716289944</v>
      </c>
      <c r="N177" s="131"/>
      <c r="O177" s="293">
        <f>'BM12'!Q28</f>
        <v>109.6529369899371</v>
      </c>
      <c r="P177" s="127">
        <f t="shared" si="6"/>
        <v>107.15627253174533</v>
      </c>
      <c r="Q177" s="218">
        <f>'BM8'!Q28</f>
        <v>108.85096612951544</v>
      </c>
      <c r="R177" s="128">
        <f t="shared" si="7"/>
        <v>107.94575756010616</v>
      </c>
      <c r="S177" s="131"/>
      <c r="T177" s="328">
        <f>'1212'!Q28</f>
        <v>108.99621767812882</v>
      </c>
      <c r="U177" s="127">
        <f t="shared" si="5"/>
        <v>107.80190588537968</v>
      </c>
      <c r="V177" s="334">
        <f>'128'!Q28</f>
        <v>109.02963590920025</v>
      </c>
      <c r="W177" s="128">
        <f t="shared" si="8"/>
        <v>107.76886396085359</v>
      </c>
      <c r="Y177" s="369"/>
      <c r="Z177" s="14"/>
      <c r="AA177" s="371"/>
      <c r="AB177" s="85"/>
    </row>
    <row r="178" spans="3:28" x14ac:dyDescent="0.55000000000000004">
      <c r="C178" s="238">
        <v>199204</v>
      </c>
      <c r="D178" s="239">
        <v>1992</v>
      </c>
      <c r="E178" s="240">
        <v>4</v>
      </c>
      <c r="F178" s="241">
        <v>102.1</v>
      </c>
      <c r="G178" s="242">
        <v>106.2</v>
      </c>
      <c r="H178" s="243">
        <f t="shared" si="2"/>
        <v>96.13935969868173</v>
      </c>
      <c r="I178" s="127"/>
      <c r="J178" s="222">
        <f>'MA12'!R41</f>
        <v>99.668681554920468</v>
      </c>
      <c r="K178" s="127">
        <f t="shared" si="3"/>
        <v>102.43940062931382</v>
      </c>
      <c r="L178" s="223">
        <f>'MA8'!Q41</f>
        <v>98.416021212755567</v>
      </c>
      <c r="M178" s="128">
        <f t="shared" si="4"/>
        <v>103.74327141236527</v>
      </c>
      <c r="N178" s="131"/>
      <c r="O178" s="293">
        <f>'BM12'!Q29</f>
        <v>101.40877202865637</v>
      </c>
      <c r="P178" s="127">
        <f t="shared" si="6"/>
        <v>100.68162542304357</v>
      </c>
      <c r="Q178" s="218">
        <f>'BM8'!Q29</f>
        <v>99.454102664638768</v>
      </c>
      <c r="R178" s="128">
        <f t="shared" si="7"/>
        <v>102.66042049998003</v>
      </c>
      <c r="S178" s="131"/>
      <c r="T178" s="328">
        <f>'1212'!Q29</f>
        <v>101.09681061863706</v>
      </c>
      <c r="U178" s="127">
        <f t="shared" si="5"/>
        <v>100.99230566743319</v>
      </c>
      <c r="V178" s="334">
        <f>'128'!Q29</f>
        <v>99.936396175758432</v>
      </c>
      <c r="W178" s="128">
        <f t="shared" si="8"/>
        <v>102.16498083484662</v>
      </c>
      <c r="Y178" s="369"/>
      <c r="Z178" s="14"/>
      <c r="AA178" s="371"/>
      <c r="AB178" s="85"/>
    </row>
    <row r="179" spans="3:28" x14ac:dyDescent="0.55000000000000004">
      <c r="C179" s="238">
        <v>199205</v>
      </c>
      <c r="D179" s="239">
        <v>1992</v>
      </c>
      <c r="E179" s="240">
        <v>5</v>
      </c>
      <c r="F179" s="241">
        <v>93.6</v>
      </c>
      <c r="G179" s="242">
        <v>102.8</v>
      </c>
      <c r="H179" s="243">
        <f t="shared" si="2"/>
        <v>91.050583657587552</v>
      </c>
      <c r="I179" s="127"/>
      <c r="J179" s="222">
        <f>'MA12'!R42</f>
        <v>94.074205215104072</v>
      </c>
      <c r="K179" s="127">
        <f t="shared" si="3"/>
        <v>99.495924292934717</v>
      </c>
      <c r="L179" s="223">
        <f>'MA8'!Q42</f>
        <v>92.135929104737983</v>
      </c>
      <c r="M179" s="128">
        <f t="shared" si="4"/>
        <v>101.58903362617389</v>
      </c>
      <c r="N179" s="131"/>
      <c r="O179" s="293">
        <f>'BM12'!Q30</f>
        <v>95.098841277498408</v>
      </c>
      <c r="P179" s="127">
        <f t="shared" si="6"/>
        <v>98.42391215564362</v>
      </c>
      <c r="Q179" s="218">
        <f>'BM8'!Q30</f>
        <v>92.667180875849809</v>
      </c>
      <c r="R179" s="128">
        <f t="shared" si="7"/>
        <v>101.00663375677729</v>
      </c>
      <c r="S179" s="131"/>
      <c r="T179" s="328">
        <f>'1212'!Q30</f>
        <v>95.082850246054818</v>
      </c>
      <c r="U179" s="127">
        <f t="shared" si="5"/>
        <v>98.440465086797985</v>
      </c>
      <c r="V179" s="334">
        <f>'128'!Q30</f>
        <v>92.904658570355906</v>
      </c>
      <c r="W179" s="128">
        <f t="shared" si="8"/>
        <v>100.74844624623158</v>
      </c>
      <c r="Y179" s="369"/>
      <c r="Z179" s="14"/>
      <c r="AA179" s="371"/>
      <c r="AB179" s="85"/>
    </row>
    <row r="180" spans="3:28" x14ac:dyDescent="0.55000000000000004">
      <c r="C180" s="238">
        <v>199206</v>
      </c>
      <c r="D180" s="239">
        <v>1992</v>
      </c>
      <c r="E180" s="240">
        <v>6</v>
      </c>
      <c r="F180" s="241">
        <v>108.7</v>
      </c>
      <c r="G180" s="242">
        <v>106.7</v>
      </c>
      <c r="H180" s="243">
        <f t="shared" si="2"/>
        <v>101.87441424554827</v>
      </c>
      <c r="I180" s="127"/>
      <c r="J180" s="222">
        <f>'MA12'!R43</f>
        <v>104.46394698904879</v>
      </c>
      <c r="K180" s="127">
        <f t="shared" si="3"/>
        <v>104.05503825295371</v>
      </c>
      <c r="L180" s="223">
        <f>'MA8'!Q43</f>
        <v>103.17493545460889</v>
      </c>
      <c r="M180" s="128">
        <f t="shared" si="4"/>
        <v>105.35504531313404</v>
      </c>
      <c r="N180" s="131"/>
      <c r="O180" s="293">
        <f>'BM12'!Q31</f>
        <v>105.29585395601802</v>
      </c>
      <c r="P180" s="127">
        <f t="shared" si="6"/>
        <v>103.2329345516338</v>
      </c>
      <c r="Q180" s="218">
        <f>'BM8'!Q31</f>
        <v>103.9801001677329</v>
      </c>
      <c r="R180" s="128">
        <f t="shared" si="7"/>
        <v>104.53923378093819</v>
      </c>
      <c r="S180" s="131"/>
      <c r="T180" s="328">
        <f>'1212'!Q31</f>
        <v>105.08625487156668</v>
      </c>
      <c r="U180" s="127">
        <f t="shared" si="5"/>
        <v>103.43883710847813</v>
      </c>
      <c r="V180" s="334">
        <f>'128'!Q31</f>
        <v>103.56614596364743</v>
      </c>
      <c r="W180" s="128">
        <f t="shared" si="8"/>
        <v>104.95707742002354</v>
      </c>
      <c r="Y180" s="369"/>
      <c r="Z180" s="14"/>
      <c r="AA180" s="371"/>
      <c r="AB180" s="85"/>
    </row>
    <row r="181" spans="3:28" x14ac:dyDescent="0.55000000000000004">
      <c r="C181" s="238">
        <v>199207</v>
      </c>
      <c r="D181" s="239">
        <v>1992</v>
      </c>
      <c r="E181" s="240">
        <v>7</v>
      </c>
      <c r="F181" s="241">
        <v>115.7</v>
      </c>
      <c r="G181" s="242">
        <v>106.1</v>
      </c>
      <c r="H181" s="243">
        <f t="shared" si="2"/>
        <v>109.04806786050895</v>
      </c>
      <c r="I181" s="127"/>
      <c r="J181" s="222">
        <f>'MA12'!R44</f>
        <v>108.34871898631731</v>
      </c>
      <c r="K181" s="127">
        <f t="shared" si="3"/>
        <v>106.78483426704015</v>
      </c>
      <c r="L181" s="223">
        <f>'MA8'!Q44</f>
        <v>108.47812434582376</v>
      </c>
      <c r="M181" s="128">
        <f t="shared" si="4"/>
        <v>106.65744886144344</v>
      </c>
      <c r="N181" s="131"/>
      <c r="O181" s="293">
        <f>'BM12'!Q32</f>
        <v>107.7522719243934</v>
      </c>
      <c r="P181" s="127">
        <f t="shared" si="6"/>
        <v>107.37592621822702</v>
      </c>
      <c r="Q181" s="218">
        <f>'BM8'!Q32</f>
        <v>108.23554201724846</v>
      </c>
      <c r="R181" s="128">
        <f t="shared" si="7"/>
        <v>106.89649429718938</v>
      </c>
      <c r="S181" s="131"/>
      <c r="T181" s="328">
        <f>'1212'!Q32</f>
        <v>108.25318521688908</v>
      </c>
      <c r="U181" s="127">
        <f t="shared" si="5"/>
        <v>106.87907221223188</v>
      </c>
      <c r="V181" s="334">
        <f>'128'!Q32</f>
        <v>108.25297598231994</v>
      </c>
      <c r="W181" s="128">
        <f t="shared" si="8"/>
        <v>106.87927879127899</v>
      </c>
      <c r="Y181" s="369"/>
      <c r="Z181" s="14"/>
      <c r="AA181" s="371"/>
      <c r="AB181" s="85"/>
    </row>
    <row r="182" spans="3:28" x14ac:dyDescent="0.55000000000000004">
      <c r="C182" s="238">
        <v>199208</v>
      </c>
      <c r="D182" s="239">
        <v>1992</v>
      </c>
      <c r="E182" s="240">
        <v>8</v>
      </c>
      <c r="F182" s="241">
        <v>80.3</v>
      </c>
      <c r="G182" s="242">
        <v>98.3</v>
      </c>
      <c r="H182" s="243">
        <f t="shared" si="2"/>
        <v>81.688708036622586</v>
      </c>
      <c r="I182" s="127"/>
      <c r="J182" s="222">
        <f>'MA12'!R45</f>
        <v>79.51642681909</v>
      </c>
      <c r="K182" s="127">
        <f t="shared" si="3"/>
        <v>100.98542302798982</v>
      </c>
      <c r="L182" s="223">
        <f>'MA8'!Q45</f>
        <v>80.845719070546352</v>
      </c>
      <c r="M182" s="128">
        <f t="shared" si="4"/>
        <v>99.324987053340251</v>
      </c>
      <c r="N182" s="131"/>
      <c r="O182" s="293">
        <f>'BM12'!Q33</f>
        <v>77.989974757369637</v>
      </c>
      <c r="P182" s="127">
        <f t="shared" si="6"/>
        <v>102.96195151981642</v>
      </c>
      <c r="Q182" s="218">
        <f>'BM8'!Q33</f>
        <v>79.709692730125369</v>
      </c>
      <c r="R182" s="128">
        <f t="shared" si="7"/>
        <v>100.74057150348483</v>
      </c>
      <c r="S182" s="131"/>
      <c r="T182" s="328">
        <f>'1212'!Q33</f>
        <v>78.660171246281223</v>
      </c>
      <c r="U182" s="127">
        <f t="shared" si="5"/>
        <v>102.08470020817084</v>
      </c>
      <c r="V182" s="334">
        <f>'128'!Q33</f>
        <v>79.992116063194004</v>
      </c>
      <c r="W182" s="128">
        <f t="shared" si="8"/>
        <v>100.38489285189401</v>
      </c>
      <c r="Y182" s="369"/>
      <c r="Z182" s="14"/>
      <c r="AA182" s="371"/>
      <c r="AB182" s="85"/>
    </row>
    <row r="183" spans="3:28" x14ac:dyDescent="0.55000000000000004">
      <c r="C183" s="238">
        <v>199209</v>
      </c>
      <c r="D183" s="239">
        <v>1992</v>
      </c>
      <c r="E183" s="240">
        <v>9</v>
      </c>
      <c r="F183" s="241">
        <v>114.5</v>
      </c>
      <c r="G183" s="242">
        <v>110.3</v>
      </c>
      <c r="H183" s="243">
        <f t="shared" si="2"/>
        <v>103.80779691749773</v>
      </c>
      <c r="I183" s="127"/>
      <c r="J183" s="222">
        <f>'MA12'!R46</f>
        <v>105.3744404259086</v>
      </c>
      <c r="K183" s="127">
        <f t="shared" si="3"/>
        <v>108.66012624807988</v>
      </c>
      <c r="L183" s="223">
        <f>'MA8'!Q46</f>
        <v>105.84048566045634</v>
      </c>
      <c r="M183" s="128">
        <f t="shared" si="4"/>
        <v>108.18166534810128</v>
      </c>
      <c r="N183" s="131"/>
      <c r="O183" s="293">
        <f>'BM12'!Q34</f>
        <v>104.13976288425074</v>
      </c>
      <c r="P183" s="127">
        <f t="shared" si="6"/>
        <v>109.94839706641588</v>
      </c>
      <c r="Q183" s="218">
        <f>'BM8'!Q34</f>
        <v>104.64009169661675</v>
      </c>
      <c r="R183" s="128">
        <f t="shared" si="7"/>
        <v>109.42268698690565</v>
      </c>
      <c r="S183" s="131"/>
      <c r="T183" s="328">
        <f>'1212'!Q34</f>
        <v>104.47698173088288</v>
      </c>
      <c r="U183" s="127">
        <f t="shared" si="5"/>
        <v>109.59351821144195</v>
      </c>
      <c r="V183" s="334">
        <f>'128'!Q34</f>
        <v>104.72814966532992</v>
      </c>
      <c r="W183" s="128">
        <f t="shared" si="8"/>
        <v>109.33068173733335</v>
      </c>
      <c r="Y183" s="369"/>
      <c r="Z183" s="14"/>
      <c r="AA183" s="371"/>
      <c r="AB183" s="85"/>
    </row>
    <row r="184" spans="3:28" x14ac:dyDescent="0.55000000000000004">
      <c r="C184" s="238">
        <v>199210</v>
      </c>
      <c r="D184" s="239">
        <v>1992</v>
      </c>
      <c r="E184" s="240">
        <v>10</v>
      </c>
      <c r="F184" s="241">
        <v>106.6</v>
      </c>
      <c r="G184" s="242">
        <v>99.3</v>
      </c>
      <c r="H184" s="243">
        <f t="shared" si="2"/>
        <v>107.35146022155084</v>
      </c>
      <c r="I184" s="127"/>
      <c r="J184" s="222">
        <f>'MA12'!R47</f>
        <v>106.9728622372847</v>
      </c>
      <c r="K184" s="127">
        <f t="shared" si="3"/>
        <v>99.651442216758085</v>
      </c>
      <c r="L184" s="223">
        <f>'MA8'!Q47</f>
        <v>108.77119531086454</v>
      </c>
      <c r="M184" s="128">
        <f t="shared" si="4"/>
        <v>98.003887605850664</v>
      </c>
      <c r="N184" s="131"/>
      <c r="O184" s="293">
        <f>'BM12'!Q35</f>
        <v>105.1379414423607</v>
      </c>
      <c r="P184" s="127">
        <f t="shared" si="6"/>
        <v>101.39060983844811</v>
      </c>
      <c r="Q184" s="218">
        <f>'BM8'!Q35</f>
        <v>107.25745156146915</v>
      </c>
      <c r="R184" s="128">
        <f t="shared" si="7"/>
        <v>99.387034138982528</v>
      </c>
      <c r="S184" s="131"/>
      <c r="T184" s="328">
        <f>'1212'!Q35</f>
        <v>105.36834160090858</v>
      </c>
      <c r="U184" s="127">
        <f t="shared" si="5"/>
        <v>101.16890745396414</v>
      </c>
      <c r="V184" s="334">
        <f>'128'!Q35</f>
        <v>107.10332488755502</v>
      </c>
      <c r="W184" s="128">
        <f t="shared" si="8"/>
        <v>99.530056711046598</v>
      </c>
      <c r="Y184" s="369"/>
      <c r="Z184" s="14"/>
      <c r="AA184" s="371"/>
      <c r="AB184" s="85"/>
    </row>
    <row r="185" spans="3:28" x14ac:dyDescent="0.55000000000000004">
      <c r="C185" s="238">
        <v>199211</v>
      </c>
      <c r="D185" s="239">
        <v>1992</v>
      </c>
      <c r="E185" s="240">
        <v>11</v>
      </c>
      <c r="F185" s="241">
        <v>109.8</v>
      </c>
      <c r="G185" s="242">
        <v>102.7</v>
      </c>
      <c r="H185" s="243">
        <f t="shared" si="2"/>
        <v>106.91333982473223</v>
      </c>
      <c r="I185" s="127"/>
      <c r="J185" s="222">
        <f>'MA12'!R48</f>
        <v>105.44525658210881</v>
      </c>
      <c r="K185" s="127">
        <f t="shared" si="3"/>
        <v>104.12986184399884</v>
      </c>
      <c r="L185" s="223">
        <f>'MA8'!Q48</f>
        <v>105.71488381829597</v>
      </c>
      <c r="M185" s="128">
        <f t="shared" si="4"/>
        <v>103.86427722772279</v>
      </c>
      <c r="N185" s="131"/>
      <c r="O185" s="293">
        <f>'BM12'!Q36</f>
        <v>103.23560473701856</v>
      </c>
      <c r="P185" s="127">
        <f t="shared" si="6"/>
        <v>106.35865434188479</v>
      </c>
      <c r="Q185" s="218">
        <f>'BM8'!Q36</f>
        <v>103.75443442854606</v>
      </c>
      <c r="R185" s="128">
        <f t="shared" si="7"/>
        <v>105.8268021070631</v>
      </c>
      <c r="S185" s="131"/>
      <c r="T185" s="328">
        <f>'1212'!Q36</f>
        <v>103.69633772860151</v>
      </c>
      <c r="U185" s="127">
        <f t="shared" si="5"/>
        <v>105.88609241666109</v>
      </c>
      <c r="V185" s="334">
        <f>'128'!Q36</f>
        <v>103.4901861549876</v>
      </c>
      <c r="W185" s="128">
        <f t="shared" si="8"/>
        <v>106.09701661524001</v>
      </c>
      <c r="Y185" s="369"/>
      <c r="Z185" s="14"/>
      <c r="AA185" s="371"/>
      <c r="AB185" s="85"/>
    </row>
    <row r="186" spans="3:28" x14ac:dyDescent="0.55000000000000004">
      <c r="C186" s="238">
        <v>199212</v>
      </c>
      <c r="D186" s="239">
        <v>1992</v>
      </c>
      <c r="E186" s="240">
        <v>12</v>
      </c>
      <c r="F186" s="241">
        <v>100.4</v>
      </c>
      <c r="G186" s="242">
        <v>101.6</v>
      </c>
      <c r="H186" s="243">
        <f t="shared" si="2"/>
        <v>98.818897637795288</v>
      </c>
      <c r="I186" s="127"/>
      <c r="J186" s="222">
        <f>'MA12'!R49</f>
        <v>99.466349680062706</v>
      </c>
      <c r="K186" s="127">
        <f t="shared" si="3"/>
        <v>100.93865947925144</v>
      </c>
      <c r="L186" s="223">
        <f>'MA8'!Q49</f>
        <v>100.02093364036004</v>
      </c>
      <c r="M186" s="128">
        <f t="shared" si="4"/>
        <v>100.37898702385937</v>
      </c>
      <c r="N186" s="131"/>
      <c r="O186" s="293">
        <f>'BM12'!Q37</f>
        <v>96.711746172588164</v>
      </c>
      <c r="P186" s="127">
        <f t="shared" si="6"/>
        <v>103.81365653436751</v>
      </c>
      <c r="Q186" s="218">
        <f>'BM8'!Q37</f>
        <v>97.52871460050109</v>
      </c>
      <c r="R186" s="128">
        <f t="shared" si="7"/>
        <v>102.94404105627797</v>
      </c>
      <c r="S186" s="131"/>
      <c r="T186" s="328">
        <f>'1212'!Q37</f>
        <v>97.741202712459483</v>
      </c>
      <c r="U186" s="127">
        <f t="shared" si="5"/>
        <v>102.72024204097664</v>
      </c>
      <c r="V186" s="334">
        <f>'128'!Q37</f>
        <v>97.971857236153397</v>
      </c>
      <c r="W186" s="128">
        <f t="shared" si="8"/>
        <v>102.47840842497634</v>
      </c>
      <c r="Y186" s="369"/>
      <c r="Z186" s="14"/>
      <c r="AA186" s="371"/>
      <c r="AB186" s="85"/>
    </row>
    <row r="187" spans="3:28" x14ac:dyDescent="0.55000000000000004">
      <c r="C187" s="238">
        <v>199301</v>
      </c>
      <c r="D187" s="239">
        <v>1993</v>
      </c>
      <c r="E187" s="240">
        <v>1</v>
      </c>
      <c r="F187" s="241">
        <v>95.9</v>
      </c>
      <c r="G187" s="242">
        <v>106.9</v>
      </c>
      <c r="H187" s="243">
        <f t="shared" si="2"/>
        <v>89.71000935453695</v>
      </c>
      <c r="I187" s="127"/>
      <c r="J187" s="222">
        <f>'MA12'!R50</f>
        <v>90.738552557593721</v>
      </c>
      <c r="K187" s="127">
        <f t="shared" si="3"/>
        <v>105.68826292344724</v>
      </c>
      <c r="L187" s="223">
        <f>'MA8'!Q50</f>
        <v>91.571830606913409</v>
      </c>
      <c r="M187" s="128">
        <f t="shared" si="4"/>
        <v>104.72652928788324</v>
      </c>
      <c r="N187" s="131"/>
      <c r="O187" s="293">
        <f>'BM12'!Q38</f>
        <v>92.260102115997327</v>
      </c>
      <c r="P187" s="127">
        <f t="shared" si="6"/>
        <v>103.9452567258448</v>
      </c>
      <c r="Q187" s="218">
        <f>'BM8'!Q38</f>
        <v>93.298712945315259</v>
      </c>
      <c r="R187" s="128">
        <f t="shared" si="7"/>
        <v>102.78812748061104</v>
      </c>
      <c r="S187" s="131"/>
      <c r="T187" s="328">
        <f>'1212'!Q38</f>
        <v>91.804251980070404</v>
      </c>
      <c r="U187" s="127">
        <f t="shared" si="5"/>
        <v>104.46139250807114</v>
      </c>
      <c r="V187" s="334">
        <f>'128'!Q38</f>
        <v>92.749899818523545</v>
      </c>
      <c r="W187" s="128">
        <f t="shared" si="8"/>
        <v>103.39633809593327</v>
      </c>
      <c r="Y187" s="369"/>
      <c r="Z187" s="14"/>
      <c r="AA187" s="371"/>
      <c r="AB187" s="85"/>
    </row>
    <row r="188" spans="3:28" x14ac:dyDescent="0.55000000000000004">
      <c r="C188" s="238">
        <v>199302</v>
      </c>
      <c r="D188" s="239">
        <v>1993</v>
      </c>
      <c r="E188" s="240">
        <v>2</v>
      </c>
      <c r="F188" s="241">
        <v>112.2</v>
      </c>
      <c r="G188" s="242">
        <v>106.1</v>
      </c>
      <c r="H188" s="243">
        <f t="shared" si="2"/>
        <v>105.74929311969841</v>
      </c>
      <c r="I188" s="127"/>
      <c r="J188" s="222">
        <f>'MA12'!R51</f>
        <v>99.901395940120423</v>
      </c>
      <c r="K188" s="127">
        <f t="shared" si="3"/>
        <v>112.31074295223182</v>
      </c>
      <c r="L188" s="223">
        <f>'MA8'!Q51</f>
        <v>100.38457657334423</v>
      </c>
      <c r="M188" s="128">
        <f t="shared" si="4"/>
        <v>111.7701581557432</v>
      </c>
      <c r="N188" s="131"/>
      <c r="O188" s="293">
        <f>'BM12'!Q39</f>
        <v>101.41351668205114</v>
      </c>
      <c r="P188" s="127">
        <f t="shared" si="6"/>
        <v>110.63613970883817</v>
      </c>
      <c r="Q188" s="218">
        <f>'BM8'!Q39</f>
        <v>101.93498384370157</v>
      </c>
      <c r="R188" s="128">
        <f t="shared" si="7"/>
        <v>110.07016018370879</v>
      </c>
      <c r="S188" s="131"/>
      <c r="T188" s="328">
        <f>'1212'!Q39</f>
        <v>100.8910305038295</v>
      </c>
      <c r="U188" s="127">
        <f t="shared" si="5"/>
        <v>111.20909305782267</v>
      </c>
      <c r="V188" s="334">
        <f>'128'!Q39</f>
        <v>101.40142345640076</v>
      </c>
      <c r="W188" s="128">
        <f t="shared" si="8"/>
        <v>110.64933427511723</v>
      </c>
      <c r="Y188" s="369"/>
      <c r="Z188" s="14"/>
      <c r="AA188" s="371"/>
      <c r="AB188" s="85"/>
    </row>
    <row r="189" spans="3:28" x14ac:dyDescent="0.55000000000000004">
      <c r="C189" s="238">
        <v>199303</v>
      </c>
      <c r="D189" s="239">
        <v>1993</v>
      </c>
      <c r="E189" s="240">
        <v>3</v>
      </c>
      <c r="F189" s="241">
        <v>125.1</v>
      </c>
      <c r="G189" s="242">
        <v>102.1</v>
      </c>
      <c r="H189" s="243">
        <f t="shared" si="2"/>
        <v>122.52693437806073</v>
      </c>
      <c r="I189" s="127"/>
      <c r="J189" s="222">
        <f>'MA12'!R52</f>
        <v>109.44561700879285</v>
      </c>
      <c r="K189" s="127">
        <f t="shared" si="3"/>
        <v>114.3033439063617</v>
      </c>
      <c r="L189" s="223">
        <f>'MA8'!Q52</f>
        <v>109.95077868346993</v>
      </c>
      <c r="M189" s="128">
        <f t="shared" si="4"/>
        <v>113.77818465491923</v>
      </c>
      <c r="N189" s="131"/>
      <c r="O189" s="293">
        <f>'BM12'!Q40</f>
        <v>110.40081883063139</v>
      </c>
      <c r="P189" s="127">
        <f t="shared" si="6"/>
        <v>113.31437694490198</v>
      </c>
      <c r="Q189" s="218">
        <f>'BM8'!Q40</f>
        <v>110.68098763178534</v>
      </c>
      <c r="R189" s="128">
        <f t="shared" si="7"/>
        <v>113.02754219738623</v>
      </c>
      <c r="S189" s="131"/>
      <c r="T189" s="328">
        <f>'1212'!Q40</f>
        <v>110.23039003133354</v>
      </c>
      <c r="U189" s="127">
        <f t="shared" si="5"/>
        <v>113.48957394094286</v>
      </c>
      <c r="V189" s="334">
        <f>'128'!Q40</f>
        <v>110.70122648346957</v>
      </c>
      <c r="W189" s="128">
        <f t="shared" si="8"/>
        <v>113.00687803913402</v>
      </c>
      <c r="Y189" s="369"/>
      <c r="Z189" s="14"/>
      <c r="AA189" s="371"/>
      <c r="AB189" s="85"/>
    </row>
    <row r="190" spans="3:28" x14ac:dyDescent="0.55000000000000004">
      <c r="C190" s="238">
        <v>199304</v>
      </c>
      <c r="D190" s="239">
        <v>1993</v>
      </c>
      <c r="E190" s="240">
        <v>4</v>
      </c>
      <c r="F190" s="241">
        <v>97.1</v>
      </c>
      <c r="G190" s="242">
        <v>101.5</v>
      </c>
      <c r="H190" s="243">
        <f t="shared" si="2"/>
        <v>95.665024630541865</v>
      </c>
      <c r="I190" s="127"/>
      <c r="J190" s="222">
        <f>'MA12'!R53</f>
        <v>98.767041796712633</v>
      </c>
      <c r="K190" s="127">
        <f t="shared" si="3"/>
        <v>98.312147689768992</v>
      </c>
      <c r="L190" s="223">
        <f>'MA8'!Q53</f>
        <v>97.491843164515799</v>
      </c>
      <c r="M190" s="128">
        <f t="shared" si="4"/>
        <v>99.59807594994939</v>
      </c>
      <c r="N190" s="131"/>
      <c r="O190" s="293">
        <f>'BM12'!Q41</f>
        <v>100.63217237875686</v>
      </c>
      <c r="P190" s="127">
        <f t="shared" si="6"/>
        <v>96.490016765749061</v>
      </c>
      <c r="Q190" s="218">
        <f>'BM8'!Q41</f>
        <v>98.719047998538258</v>
      </c>
      <c r="R190" s="128">
        <f t="shared" si="7"/>
        <v>98.359943667039587</v>
      </c>
      <c r="S190" s="131"/>
      <c r="T190" s="328">
        <f>'1212'!Q41</f>
        <v>99.921662679579882</v>
      </c>
      <c r="U190" s="127">
        <f t="shared" si="5"/>
        <v>97.176125172548268</v>
      </c>
      <c r="V190" s="334">
        <f>'128'!Q41</f>
        <v>98.417208030264902</v>
      </c>
      <c r="W190" s="128">
        <f t="shared" si="8"/>
        <v>98.661608008774394</v>
      </c>
      <c r="Y190" s="369"/>
      <c r="Z190" s="14"/>
      <c r="AA190" s="371"/>
      <c r="AB190" s="85"/>
    </row>
    <row r="191" spans="3:28" x14ac:dyDescent="0.55000000000000004">
      <c r="C191" s="238">
        <v>199305</v>
      </c>
      <c r="D191" s="239">
        <v>1993</v>
      </c>
      <c r="E191" s="240">
        <v>5</v>
      </c>
      <c r="F191" s="241">
        <v>90.4</v>
      </c>
      <c r="G191" s="242">
        <v>105.5</v>
      </c>
      <c r="H191" s="243">
        <f t="shared" si="2"/>
        <v>85.687203791469202</v>
      </c>
      <c r="I191" s="127"/>
      <c r="J191" s="222">
        <f>'MA12'!R54</f>
        <v>93.349522870437497</v>
      </c>
      <c r="K191" s="127">
        <f t="shared" si="3"/>
        <v>96.84034499615899</v>
      </c>
      <c r="L191" s="223">
        <f>'MA8'!Q54</f>
        <v>90.912556481180403</v>
      </c>
      <c r="M191" s="128">
        <f t="shared" si="4"/>
        <v>99.436209363129606</v>
      </c>
      <c r="N191" s="131"/>
      <c r="O191" s="293">
        <f>'BM12'!Q42</f>
        <v>94.593840471729038</v>
      </c>
      <c r="P191" s="127">
        <f t="shared" si="6"/>
        <v>95.566476156571284</v>
      </c>
      <c r="Q191" s="218">
        <f>'BM8'!Q42</f>
        <v>91.442290795708232</v>
      </c>
      <c r="R191" s="128">
        <f t="shared" si="7"/>
        <v>98.860165480721804</v>
      </c>
      <c r="S191" s="131"/>
      <c r="T191" s="328">
        <f>'1212'!Q42</f>
        <v>94.230179892398098</v>
      </c>
      <c r="U191" s="127">
        <f t="shared" si="5"/>
        <v>95.93529387636552</v>
      </c>
      <c r="V191" s="334">
        <f>'128'!Q42</f>
        <v>91.242421404468175</v>
      </c>
      <c r="W191" s="128">
        <f t="shared" si="8"/>
        <v>99.076721779736857</v>
      </c>
      <c r="Y191" s="369"/>
      <c r="Z191" s="14"/>
      <c r="AA191" s="371"/>
      <c r="AB191" s="85"/>
    </row>
    <row r="192" spans="3:28" x14ac:dyDescent="0.55000000000000004">
      <c r="C192" s="238">
        <v>199306</v>
      </c>
      <c r="D192" s="239">
        <v>1993</v>
      </c>
      <c r="E192" s="240">
        <v>6</v>
      </c>
      <c r="F192" s="241">
        <v>102.9</v>
      </c>
      <c r="G192" s="242">
        <v>99.6</v>
      </c>
      <c r="H192" s="243">
        <f t="shared" si="2"/>
        <v>103.31325301204821</v>
      </c>
      <c r="I192" s="127"/>
      <c r="J192" s="222">
        <f>'MA12'!R55</f>
        <v>103.92053001719458</v>
      </c>
      <c r="K192" s="127">
        <f t="shared" si="3"/>
        <v>99.017970734920496</v>
      </c>
      <c r="L192" s="223">
        <f>'MA8'!Q55</f>
        <v>103.11585509423807</v>
      </c>
      <c r="M192" s="128">
        <f t="shared" si="4"/>
        <v>99.790667406054297</v>
      </c>
      <c r="N192" s="131"/>
      <c r="O192" s="293">
        <f>'BM12'!Q43</f>
        <v>105.02119239637207</v>
      </c>
      <c r="P192" s="127">
        <f t="shared" si="6"/>
        <v>97.980224421404174</v>
      </c>
      <c r="Q192" s="218">
        <f>'BM8'!Q43</f>
        <v>104.11466720955146</v>
      </c>
      <c r="R192" s="128">
        <f t="shared" si="7"/>
        <v>98.833337086784624</v>
      </c>
      <c r="S192" s="131"/>
      <c r="T192" s="328">
        <f>'1212'!Q43</f>
        <v>104.44186164995301</v>
      </c>
      <c r="U192" s="127">
        <f t="shared" si="5"/>
        <v>98.523712977157857</v>
      </c>
      <c r="V192" s="334">
        <f>'128'!Q43</f>
        <v>103.48520016037385</v>
      </c>
      <c r="W192" s="128">
        <f t="shared" si="8"/>
        <v>99.434508355332994</v>
      </c>
      <c r="Y192" s="369"/>
      <c r="Z192" s="14"/>
      <c r="AA192" s="371"/>
      <c r="AB192" s="85"/>
    </row>
    <row r="193" spans="3:28" x14ac:dyDescent="0.55000000000000004">
      <c r="C193" s="238">
        <v>199307</v>
      </c>
      <c r="D193" s="239">
        <v>1993</v>
      </c>
      <c r="E193" s="240">
        <v>7</v>
      </c>
      <c r="F193" s="241">
        <v>107.5</v>
      </c>
      <c r="G193" s="242">
        <v>101</v>
      </c>
      <c r="H193" s="243">
        <f t="shared" si="2"/>
        <v>106.43564356435644</v>
      </c>
      <c r="I193" s="127"/>
      <c r="J193" s="222">
        <f>'MA12'!R56</f>
        <v>108.12546347982689</v>
      </c>
      <c r="K193" s="127">
        <f t="shared" si="3"/>
        <v>99.421539145639287</v>
      </c>
      <c r="L193" s="223">
        <f>'MA8'!Q56</f>
        <v>108.25550236015654</v>
      </c>
      <c r="M193" s="128">
        <f t="shared" si="4"/>
        <v>99.302111815394795</v>
      </c>
      <c r="N193" s="131"/>
      <c r="O193" s="293">
        <f>'BM12'!Q44</f>
        <v>107.93862352111228</v>
      </c>
      <c r="P193" s="127">
        <f t="shared" si="6"/>
        <v>99.59363617322164</v>
      </c>
      <c r="Q193" s="218">
        <f>'BM8'!Q44</f>
        <v>108.14508394158221</v>
      </c>
      <c r="R193" s="128">
        <f t="shared" si="7"/>
        <v>99.403501372350249</v>
      </c>
      <c r="S193" s="131"/>
      <c r="T193" s="328">
        <f>'1212'!Q44</f>
        <v>108.03930988808753</v>
      </c>
      <c r="U193" s="127">
        <f t="shared" si="5"/>
        <v>99.500820684021235</v>
      </c>
      <c r="V193" s="334">
        <f>'128'!Q44</f>
        <v>108.22590982534649</v>
      </c>
      <c r="W193" s="128">
        <f t="shared" si="8"/>
        <v>99.329264289375857</v>
      </c>
      <c r="Y193" s="369"/>
      <c r="Z193" s="14"/>
      <c r="AA193" s="371"/>
      <c r="AB193" s="85"/>
    </row>
    <row r="194" spans="3:28" x14ac:dyDescent="0.55000000000000004">
      <c r="C194" s="238">
        <v>199308</v>
      </c>
      <c r="D194" s="239">
        <v>1993</v>
      </c>
      <c r="E194" s="240">
        <v>8</v>
      </c>
      <c r="F194" s="241">
        <v>79.400000000000006</v>
      </c>
      <c r="G194" s="242">
        <v>102.1</v>
      </c>
      <c r="H194" s="243">
        <f t="shared" si="2"/>
        <v>77.766895200783566</v>
      </c>
      <c r="I194" s="127"/>
      <c r="J194" s="222">
        <f>'MA12'!R57</f>
        <v>80.001303855337227</v>
      </c>
      <c r="K194" s="127">
        <f t="shared" si="3"/>
        <v>99.248382430835719</v>
      </c>
      <c r="L194" s="223">
        <f>'MA8'!Q57</f>
        <v>80.660171097332608</v>
      </c>
      <c r="M194" s="128">
        <f t="shared" si="4"/>
        <v>98.437678621073161</v>
      </c>
      <c r="N194" s="131"/>
      <c r="O194" s="293">
        <f>'BM12'!Q45</f>
        <v>78.889688382900331</v>
      </c>
      <c r="P194" s="127">
        <f t="shared" si="6"/>
        <v>100.6468673251982</v>
      </c>
      <c r="Q194" s="218">
        <f>'BM8'!Q45</f>
        <v>79.651151128452312</v>
      </c>
      <c r="R194" s="128">
        <f t="shared" si="7"/>
        <v>99.684686128330682</v>
      </c>
      <c r="S194" s="131"/>
      <c r="T194" s="328">
        <f>'1212'!Q45</f>
        <v>79.361723425474423</v>
      </c>
      <c r="U194" s="127">
        <f t="shared" si="5"/>
        <v>100.04823052332215</v>
      </c>
      <c r="V194" s="334">
        <f>'128'!Q45</f>
        <v>80.129774502264638</v>
      </c>
      <c r="W194" s="128">
        <f t="shared" si="8"/>
        <v>99.089259258749067</v>
      </c>
      <c r="Y194" s="369"/>
      <c r="Z194" s="14"/>
      <c r="AA194" s="371"/>
      <c r="AB194" s="85"/>
    </row>
    <row r="195" spans="3:28" x14ac:dyDescent="0.55000000000000004">
      <c r="C195" s="238">
        <v>199309</v>
      </c>
      <c r="D195" s="239">
        <v>1993</v>
      </c>
      <c r="E195" s="240">
        <v>9</v>
      </c>
      <c r="F195" s="241">
        <v>109.6</v>
      </c>
      <c r="G195" s="242">
        <v>101.4</v>
      </c>
      <c r="H195" s="243">
        <f t="shared" si="2"/>
        <v>108.08678500986193</v>
      </c>
      <c r="I195" s="127"/>
      <c r="J195" s="222">
        <f>'MA12'!R58</f>
        <v>105.74918712768815</v>
      </c>
      <c r="K195" s="127">
        <f t="shared" si="3"/>
        <v>103.64145860304545</v>
      </c>
      <c r="L195" s="223">
        <f>'MA8'!Q58</f>
        <v>106.81586294273959</v>
      </c>
      <c r="M195" s="128">
        <f t="shared" si="4"/>
        <v>102.60648276441195</v>
      </c>
      <c r="N195" s="131"/>
      <c r="O195" s="293">
        <f>'BM12'!Q46</f>
        <v>104.5923599914627</v>
      </c>
      <c r="P195" s="127">
        <f t="shared" si="6"/>
        <v>104.78776844594198</v>
      </c>
      <c r="Q195" s="218">
        <f>'BM8'!Q46</f>
        <v>106.26377120444229</v>
      </c>
      <c r="R195" s="128">
        <f t="shared" si="7"/>
        <v>103.13957311861168</v>
      </c>
      <c r="S195" s="131"/>
      <c r="T195" s="328">
        <f>'1212'!Q46</f>
        <v>104.99520898999755</v>
      </c>
      <c r="U195" s="127">
        <f t="shared" si="5"/>
        <v>104.38571536196581</v>
      </c>
      <c r="V195" s="334">
        <f>'128'!Q46</f>
        <v>106.35593900327527</v>
      </c>
      <c r="W195" s="128">
        <f t="shared" si="8"/>
        <v>103.05019261465486</v>
      </c>
      <c r="Y195" s="369"/>
      <c r="Z195" s="14"/>
      <c r="AA195" s="371"/>
      <c r="AB195" s="85"/>
    </row>
    <row r="196" spans="3:28" x14ac:dyDescent="0.55000000000000004">
      <c r="C196" s="238">
        <v>199310</v>
      </c>
      <c r="D196" s="239">
        <v>1993</v>
      </c>
      <c r="E196" s="240">
        <v>10</v>
      </c>
      <c r="F196" s="241">
        <v>100.3</v>
      </c>
      <c r="G196" s="242">
        <v>100.5</v>
      </c>
      <c r="H196" s="243">
        <f t="shared" si="2"/>
        <v>99.800995024875618</v>
      </c>
      <c r="I196" s="127"/>
      <c r="J196" s="222">
        <f>'MA12'!R59</f>
        <v>106.28702745430391</v>
      </c>
      <c r="K196" s="127">
        <f t="shared" si="3"/>
        <v>94.367113656576834</v>
      </c>
      <c r="L196" s="223">
        <f>'MA8'!Q59</f>
        <v>107.1118635706197</v>
      </c>
      <c r="M196" s="128">
        <f t="shared" si="4"/>
        <v>93.640421010760775</v>
      </c>
      <c r="N196" s="131"/>
      <c r="O196" s="293">
        <f>'BM12'!Q47</f>
        <v>104.56207849724332</v>
      </c>
      <c r="P196" s="127">
        <f t="shared" si="6"/>
        <v>95.923877414740105</v>
      </c>
      <c r="Q196" s="218">
        <f>'BM8'!Q47</f>
        <v>105.47166042561055</v>
      </c>
      <c r="R196" s="128">
        <f t="shared" si="7"/>
        <v>95.096635053680473</v>
      </c>
      <c r="S196" s="131"/>
      <c r="T196" s="328">
        <f>'1212'!Q47</f>
        <v>105.04693839127734</v>
      </c>
      <c r="U196" s="127">
        <f t="shared" si="5"/>
        <v>95.481126376481328</v>
      </c>
      <c r="V196" s="334">
        <f>'128'!Q47</f>
        <v>106.11169044877792</v>
      </c>
      <c r="W196" s="128">
        <f t="shared" si="8"/>
        <v>94.523044139435953</v>
      </c>
      <c r="Y196" s="369"/>
      <c r="Z196" s="14"/>
      <c r="AA196" s="371"/>
      <c r="AB196" s="85"/>
    </row>
    <row r="197" spans="3:28" x14ac:dyDescent="0.55000000000000004">
      <c r="C197" s="238">
        <v>199311</v>
      </c>
      <c r="D197" s="239">
        <v>1993</v>
      </c>
      <c r="E197" s="240">
        <v>11</v>
      </c>
      <c r="F197" s="241">
        <v>105</v>
      </c>
      <c r="G197" s="242">
        <v>98</v>
      </c>
      <c r="H197" s="243">
        <f t="shared" si="2"/>
        <v>107.14285714285714</v>
      </c>
      <c r="I197" s="127"/>
      <c r="J197" s="222">
        <f>'MA12'!R60</f>
        <v>105.45581967680683</v>
      </c>
      <c r="K197" s="127">
        <f t="shared" si="3"/>
        <v>99.567762425816056</v>
      </c>
      <c r="L197" s="223">
        <f>'MA8'!Q60</f>
        <v>105.40313267331173</v>
      </c>
      <c r="M197" s="128">
        <f t="shared" si="4"/>
        <v>99.617532550421245</v>
      </c>
      <c r="N197" s="131"/>
      <c r="O197" s="293">
        <f>'BM12'!Q48</f>
        <v>103.43735344717885</v>
      </c>
      <c r="P197" s="127">
        <f t="shared" si="6"/>
        <v>101.51071784103519</v>
      </c>
      <c r="Q197" s="218">
        <f>'BM8'!Q48</f>
        <v>103.51280080733765</v>
      </c>
      <c r="R197" s="128">
        <f t="shared" si="7"/>
        <v>101.43672973879856</v>
      </c>
      <c r="S197" s="131"/>
      <c r="T197" s="328">
        <f>'1212'!Q48</f>
        <v>104.06963871457718</v>
      </c>
      <c r="U197" s="127">
        <f t="shared" si="5"/>
        <v>100.8939795476512</v>
      </c>
      <c r="V197" s="334">
        <f>'128'!Q48</f>
        <v>103.98082992951385</v>
      </c>
      <c r="W197" s="128">
        <f t="shared" si="8"/>
        <v>100.98015189066776</v>
      </c>
      <c r="Y197" s="369"/>
      <c r="Z197" s="14"/>
      <c r="AA197" s="371"/>
      <c r="AB197" s="85"/>
    </row>
    <row r="198" spans="3:28" x14ac:dyDescent="0.55000000000000004">
      <c r="C198" s="238">
        <v>199312</v>
      </c>
      <c r="D198" s="239">
        <v>1993</v>
      </c>
      <c r="E198" s="240">
        <v>12</v>
      </c>
      <c r="F198" s="241">
        <v>88.9</v>
      </c>
      <c r="G198" s="242">
        <v>91.8</v>
      </c>
      <c r="H198" s="243">
        <f t="shared" si="2"/>
        <v>96.840958605664497</v>
      </c>
      <c r="I198" s="127"/>
      <c r="J198" s="222">
        <f>'MA12'!R61</f>
        <v>98.258538215184998</v>
      </c>
      <c r="K198" s="127">
        <f t="shared" si="3"/>
        <v>90.475597963110431</v>
      </c>
      <c r="L198" s="223">
        <f>'MA8'!Q61</f>
        <v>98.326026752177953</v>
      </c>
      <c r="M198" s="128">
        <f t="shared" si="4"/>
        <v>90.413497765006397</v>
      </c>
      <c r="N198" s="131"/>
      <c r="O198" s="293">
        <f>'BM12'!Q49</f>
        <v>96.258253284564361</v>
      </c>
      <c r="P198" s="127">
        <f t="shared" si="6"/>
        <v>92.35571700765081</v>
      </c>
      <c r="Q198" s="218">
        <f>'BM8'!Q49</f>
        <v>96.764842067975053</v>
      </c>
      <c r="R198" s="128">
        <f t="shared" si="7"/>
        <v>91.872211125555097</v>
      </c>
      <c r="S198" s="131"/>
      <c r="T198" s="328">
        <f>'1212'!Q49</f>
        <v>96.967803853421671</v>
      </c>
      <c r="U198" s="127">
        <f t="shared" si="5"/>
        <v>91.679914845120024</v>
      </c>
      <c r="V198" s="334">
        <f>'128'!Q49</f>
        <v>97.198476937321033</v>
      </c>
      <c r="W198" s="128">
        <f t="shared" si="8"/>
        <v>91.462338506937357</v>
      </c>
      <c r="Y198" s="369"/>
      <c r="Z198" s="14"/>
      <c r="AA198" s="371"/>
      <c r="AB198" s="85"/>
    </row>
    <row r="199" spans="3:28" x14ac:dyDescent="0.55000000000000004">
      <c r="C199" s="238">
        <v>199401</v>
      </c>
      <c r="D199" s="239">
        <v>1994</v>
      </c>
      <c r="E199" s="240">
        <v>1</v>
      </c>
      <c r="F199" s="241">
        <v>86.9</v>
      </c>
      <c r="G199" s="242">
        <v>92.9</v>
      </c>
      <c r="H199" s="243">
        <f t="shared" si="2"/>
        <v>93.541442411194836</v>
      </c>
      <c r="I199" s="127"/>
      <c r="J199" s="222">
        <f>'MA12'!R62</f>
        <v>90.996748870034082</v>
      </c>
      <c r="K199" s="127">
        <f t="shared" si="3"/>
        <v>95.497917320227288</v>
      </c>
      <c r="L199" s="223">
        <f>'MA8'!Q62</f>
        <v>91.337307881638679</v>
      </c>
      <c r="M199" s="128">
        <f t="shared" si="4"/>
        <v>95.14184511832903</v>
      </c>
      <c r="N199" s="131"/>
      <c r="O199" s="293">
        <f>'BM12'!Q50</f>
        <v>92.887589092937361</v>
      </c>
      <c r="P199" s="127">
        <f t="shared" si="6"/>
        <v>93.553940680981</v>
      </c>
      <c r="Q199" s="218">
        <f>'BM8'!Q50</f>
        <v>92.66380776269817</v>
      </c>
      <c r="R199" s="128">
        <f t="shared" si="7"/>
        <v>93.779871665258312</v>
      </c>
      <c r="S199" s="131"/>
      <c r="T199" s="328">
        <f>'1212'!Q50</f>
        <v>91.994712265620535</v>
      </c>
      <c r="U199" s="127">
        <f t="shared" si="5"/>
        <v>94.461950975062209</v>
      </c>
      <c r="V199" s="334">
        <f>'128'!Q50</f>
        <v>92.336773362351465</v>
      </c>
      <c r="W199" s="128">
        <f t="shared" si="8"/>
        <v>94.112017168916793</v>
      </c>
      <c r="Y199" s="369"/>
      <c r="Z199" s="14"/>
      <c r="AA199" s="371"/>
      <c r="AB199" s="85"/>
    </row>
    <row r="200" spans="3:28" x14ac:dyDescent="0.55000000000000004">
      <c r="C200" s="238">
        <v>199402</v>
      </c>
      <c r="D200" s="239">
        <v>1994</v>
      </c>
      <c r="E200" s="240">
        <v>2</v>
      </c>
      <c r="F200" s="241">
        <v>98.7</v>
      </c>
      <c r="G200" s="242">
        <v>93.1</v>
      </c>
      <c r="H200" s="243">
        <f t="shared" si="2"/>
        <v>106.01503759398496</v>
      </c>
      <c r="I200" s="127"/>
      <c r="J200" s="222">
        <f>'MA12'!R63</f>
        <v>100.40758068353024</v>
      </c>
      <c r="K200" s="127">
        <f t="shared" si="3"/>
        <v>98.299350833965136</v>
      </c>
      <c r="L200" s="223">
        <f>'MA8'!Q63</f>
        <v>100.91998030957721</v>
      </c>
      <c r="M200" s="128">
        <f t="shared" si="4"/>
        <v>97.800256893860563</v>
      </c>
      <c r="N200" s="131"/>
      <c r="O200" s="293">
        <f>'BM12'!Q51</f>
        <v>102.31566356507278</v>
      </c>
      <c r="P200" s="127">
        <f t="shared" si="6"/>
        <v>96.466168092851973</v>
      </c>
      <c r="Q200" s="218">
        <f>'BM8'!Q51</f>
        <v>102.40706817157894</v>
      </c>
      <c r="R200" s="128">
        <f t="shared" si="7"/>
        <v>96.380066105038864</v>
      </c>
      <c r="S200" s="131"/>
      <c r="T200" s="328">
        <f>'1212'!Q51</f>
        <v>101.34092899793153</v>
      </c>
      <c r="U200" s="127">
        <f t="shared" si="5"/>
        <v>97.394015405182017</v>
      </c>
      <c r="V200" s="334">
        <f>'128'!Q51</f>
        <v>101.93781958728735</v>
      </c>
      <c r="W200" s="128">
        <f t="shared" si="8"/>
        <v>96.823730779806539</v>
      </c>
      <c r="Y200" s="369"/>
      <c r="Z200" s="14"/>
      <c r="AA200" s="371"/>
      <c r="AB200" s="85"/>
    </row>
    <row r="201" spans="3:28" x14ac:dyDescent="0.55000000000000004">
      <c r="C201" s="238">
        <v>199403</v>
      </c>
      <c r="D201" s="239">
        <v>1994</v>
      </c>
      <c r="E201" s="240">
        <v>3</v>
      </c>
      <c r="F201" s="241">
        <v>115.4</v>
      </c>
      <c r="G201" s="242">
        <v>96</v>
      </c>
      <c r="H201" s="243">
        <f t="shared" ref="H201:H209" si="9">+F201/G201*100</f>
        <v>120.20833333333334</v>
      </c>
      <c r="I201" s="127"/>
      <c r="J201" s="222">
        <f>'MA12'!R64</f>
        <v>110.4369201490762</v>
      </c>
      <c r="K201" s="127">
        <f t="shared" si="3"/>
        <v>104.49404043885346</v>
      </c>
      <c r="L201" s="223">
        <f>'MA8'!Q64</f>
        <v>111.98599792156647</v>
      </c>
      <c r="M201" s="128">
        <f t="shared" si="4"/>
        <v>103.04859727269178</v>
      </c>
      <c r="N201" s="131"/>
      <c r="O201" s="293">
        <f>'BM12'!Q52</f>
        <v>111.71384583750937</v>
      </c>
      <c r="P201" s="127">
        <f t="shared" si="6"/>
        <v>103.29963948054591</v>
      </c>
      <c r="Q201" s="218">
        <f>'BM8'!Q52</f>
        <v>113.28619921736249</v>
      </c>
      <c r="R201" s="128">
        <f t="shared" si="7"/>
        <v>101.86589434303622</v>
      </c>
      <c r="S201" s="131"/>
      <c r="T201" s="328">
        <f>'1212'!Q52</f>
        <v>111.09715158705947</v>
      </c>
      <c r="U201" s="127">
        <f t="shared" si="5"/>
        <v>103.87305016507888</v>
      </c>
      <c r="V201" s="334">
        <f>'128'!Q52</f>
        <v>112.96696674257014</v>
      </c>
      <c r="W201" s="128">
        <f t="shared" si="8"/>
        <v>102.15375638346941</v>
      </c>
      <c r="Y201" s="369"/>
      <c r="Z201" s="14"/>
      <c r="AA201" s="371"/>
      <c r="AB201" s="85"/>
    </row>
    <row r="202" spans="3:28" x14ac:dyDescent="0.55000000000000004">
      <c r="C202" s="238">
        <v>199404</v>
      </c>
      <c r="D202" s="239">
        <v>1994</v>
      </c>
      <c r="E202" s="240">
        <v>4</v>
      </c>
      <c r="F202" s="241">
        <v>88.4</v>
      </c>
      <c r="G202" s="242">
        <v>95.3</v>
      </c>
      <c r="H202" s="243">
        <f t="shared" si="9"/>
        <v>92.759706190975876</v>
      </c>
      <c r="I202" s="127"/>
      <c r="J202" s="222">
        <f>'MA12'!R65</f>
        <v>97.866941558956441</v>
      </c>
      <c r="K202" s="127">
        <f t="shared" si="3"/>
        <v>90.32672176308543</v>
      </c>
      <c r="L202" s="223">
        <f>'MA8'!Q65</f>
        <v>96.259913580922159</v>
      </c>
      <c r="M202" s="128">
        <f t="shared" si="4"/>
        <v>91.834697031683277</v>
      </c>
      <c r="N202" s="131"/>
      <c r="O202" s="293">
        <f>'BM12'!Q53</f>
        <v>99.955846191729492</v>
      </c>
      <c r="P202" s="127">
        <f t="shared" si="6"/>
        <v>88.439049208223665</v>
      </c>
      <c r="Q202" s="218">
        <f>'BM8'!Q53</f>
        <v>98.427993005973335</v>
      </c>
      <c r="R202" s="128">
        <f t="shared" si="7"/>
        <v>89.811848540521638</v>
      </c>
      <c r="S202" s="131"/>
      <c r="T202" s="328">
        <f>'1212'!Q53</f>
        <v>98.96120777229352</v>
      </c>
      <c r="U202" s="127">
        <f t="shared" si="5"/>
        <v>89.327931610743377</v>
      </c>
      <c r="V202" s="334">
        <f>'128'!Q53</f>
        <v>97.175874759721879</v>
      </c>
      <c r="W202" s="128">
        <f t="shared" si="8"/>
        <v>90.969080770899978</v>
      </c>
      <c r="Y202" s="369"/>
      <c r="Z202" s="14"/>
      <c r="AA202" s="371"/>
      <c r="AB202" s="85"/>
    </row>
    <row r="203" spans="3:28" x14ac:dyDescent="0.55000000000000004">
      <c r="C203" s="238">
        <v>199405</v>
      </c>
      <c r="D203" s="239">
        <v>1994</v>
      </c>
      <c r="E203" s="240">
        <v>5</v>
      </c>
      <c r="F203" s="241">
        <v>78</v>
      </c>
      <c r="G203" s="242">
        <v>88.7</v>
      </c>
      <c r="H203" s="243">
        <f t="shared" si="9"/>
        <v>87.9368658399098</v>
      </c>
      <c r="I203" s="127"/>
      <c r="J203" s="222">
        <f>'MA12'!R66</f>
        <v>92.167155657759068</v>
      </c>
      <c r="K203" s="127">
        <f t="shared" si="3"/>
        <v>84.62884575676236</v>
      </c>
      <c r="L203" s="223">
        <f>'MA8'!Q66</f>
        <v>88.98758409451402</v>
      </c>
      <c r="M203" s="128">
        <f t="shared" si="4"/>
        <v>87.652677386045156</v>
      </c>
      <c r="N203" s="131"/>
      <c r="O203" s="293">
        <f>'BM12'!Q54</f>
        <v>93.627294878698777</v>
      </c>
      <c r="P203" s="127">
        <f t="shared" si="6"/>
        <v>83.309039421735804</v>
      </c>
      <c r="Q203" s="218">
        <f>'BM8'!Q54</f>
        <v>90.050417488451828</v>
      </c>
      <c r="R203" s="128">
        <f t="shared" si="7"/>
        <v>86.618143674906136</v>
      </c>
      <c r="S203" s="131"/>
      <c r="T203" s="328">
        <f>'1212'!Q54</f>
        <v>93.093667784106231</v>
      </c>
      <c r="U203" s="127">
        <f t="shared" si="5"/>
        <v>83.786579535022724</v>
      </c>
      <c r="V203" s="334">
        <f>'128'!Q54</f>
        <v>89.220819301572718</v>
      </c>
      <c r="W203" s="128">
        <f t="shared" si="8"/>
        <v>87.423541512608679</v>
      </c>
      <c r="Y203" s="369"/>
      <c r="Z203" s="14"/>
      <c r="AA203" s="371"/>
      <c r="AB203" s="85"/>
    </row>
    <row r="204" spans="3:28" x14ac:dyDescent="0.55000000000000004">
      <c r="C204" s="238">
        <v>199406</v>
      </c>
      <c r="D204" s="239">
        <v>1994</v>
      </c>
      <c r="E204" s="240">
        <v>6</v>
      </c>
      <c r="F204" s="241">
        <v>102.8</v>
      </c>
      <c r="G204" s="242">
        <v>99.1</v>
      </c>
      <c r="H204" s="243">
        <f t="shared" si="9"/>
        <v>103.73360242179616</v>
      </c>
      <c r="I204" s="127"/>
      <c r="J204" s="222">
        <f>'MA12'!R67</f>
        <v>103.98540956307984</v>
      </c>
      <c r="K204" s="127">
        <f t="shared" ref="K204:K267" si="10">+F204/J204*100</f>
        <v>98.860023182040024</v>
      </c>
      <c r="L204" s="223">
        <f>'MA8'!Q67</f>
        <v>103.55849696439314</v>
      </c>
      <c r="M204" s="128">
        <f t="shared" ref="M204:M267" si="11">+F204/L204*100</f>
        <v>99.267566653990798</v>
      </c>
      <c r="N204" s="131"/>
      <c r="O204" s="293">
        <f>'BM12'!Q55</f>
        <v>104.66145745600076</v>
      </c>
      <c r="P204" s="127">
        <f t="shared" si="6"/>
        <v>98.22144894477195</v>
      </c>
      <c r="Q204" s="218">
        <f>'BM8'!Q55</f>
        <v>104.8175663863617</v>
      </c>
      <c r="R204" s="128">
        <f t="shared" si="7"/>
        <v>98.075163871936439</v>
      </c>
      <c r="S204" s="131"/>
      <c r="T204" s="328">
        <f>'1212'!Q55</f>
        <v>104.37662881389272</v>
      </c>
      <c r="U204" s="127">
        <f t="shared" si="5"/>
        <v>98.489480996072487</v>
      </c>
      <c r="V204" s="334">
        <f>'128'!Q55</f>
        <v>103.94865459314801</v>
      </c>
      <c r="W204" s="128">
        <f t="shared" si="8"/>
        <v>98.894978874287688</v>
      </c>
      <c r="Y204" s="369"/>
      <c r="Z204" s="14"/>
      <c r="AA204" s="371"/>
      <c r="AB204" s="85"/>
    </row>
    <row r="205" spans="3:28" x14ac:dyDescent="0.55000000000000004">
      <c r="C205" s="238">
        <v>199407</v>
      </c>
      <c r="D205" s="239">
        <v>1994</v>
      </c>
      <c r="E205" s="240">
        <v>7</v>
      </c>
      <c r="F205" s="241">
        <v>98</v>
      </c>
      <c r="G205" s="242">
        <v>94.5</v>
      </c>
      <c r="H205" s="243">
        <f t="shared" si="9"/>
        <v>103.7037037037037</v>
      </c>
      <c r="I205" s="127"/>
      <c r="J205" s="222">
        <f>'MA12'!R68</f>
        <v>107.63936246134325</v>
      </c>
      <c r="K205" s="127">
        <f t="shared" si="10"/>
        <v>91.044760726072624</v>
      </c>
      <c r="L205" s="223">
        <f>'MA8'!Q68</f>
        <v>107.07651917081442</v>
      </c>
      <c r="M205" s="128">
        <f t="shared" si="11"/>
        <v>91.523333741980295</v>
      </c>
      <c r="N205" s="131"/>
      <c r="O205" s="293">
        <f>'BM12'!Q56</f>
        <v>107.11101615357693</v>
      </c>
      <c r="P205" s="127">
        <f t="shared" si="6"/>
        <v>91.493857045933112</v>
      </c>
      <c r="Q205" s="218">
        <f>'BM8'!Q56</f>
        <v>106.6335234945835</v>
      </c>
      <c r="R205" s="128">
        <f t="shared" si="7"/>
        <v>91.903556019114347</v>
      </c>
      <c r="S205" s="131"/>
      <c r="T205" s="328">
        <f>'1212'!Q56</f>
        <v>107.56750390976198</v>
      </c>
      <c r="U205" s="127">
        <f t="shared" si="5"/>
        <v>91.105581553897423</v>
      </c>
      <c r="V205" s="334">
        <f>'128'!Q56</f>
        <v>106.94426047692544</v>
      </c>
      <c r="W205" s="128">
        <f t="shared" si="8"/>
        <v>91.636521270951917</v>
      </c>
      <c r="Y205" s="369"/>
      <c r="Z205" s="14"/>
      <c r="AA205" s="371"/>
      <c r="AB205" s="85"/>
    </row>
    <row r="206" spans="3:28" x14ac:dyDescent="0.55000000000000004">
      <c r="C206" s="238">
        <v>199408</v>
      </c>
      <c r="D206" s="239">
        <v>1994</v>
      </c>
      <c r="E206" s="240">
        <v>8</v>
      </c>
      <c r="F206" s="241">
        <v>74.400000000000006</v>
      </c>
      <c r="G206" s="242">
        <v>93.6</v>
      </c>
      <c r="H206" s="243">
        <f t="shared" si="9"/>
        <v>79.487179487179489</v>
      </c>
      <c r="I206" s="127"/>
      <c r="J206" s="222">
        <f>'MA12'!R69</f>
        <v>80.187138212671456</v>
      </c>
      <c r="K206" s="127">
        <f t="shared" si="10"/>
        <v>92.782959534828564</v>
      </c>
      <c r="L206" s="223">
        <f>'MA8'!Q69</f>
        <v>80.848876005031997</v>
      </c>
      <c r="M206" s="128">
        <f t="shared" si="11"/>
        <v>92.023542782919307</v>
      </c>
      <c r="N206" s="131"/>
      <c r="O206" s="293">
        <f>'BM12'!Q57</f>
        <v>79.055684802383468</v>
      </c>
      <c r="P206" s="127">
        <f t="shared" si="6"/>
        <v>94.110879168245347</v>
      </c>
      <c r="Q206" s="218">
        <f>'BM8'!Q57</f>
        <v>79.690585611454836</v>
      </c>
      <c r="R206" s="128">
        <f t="shared" si="7"/>
        <v>93.361090810337387</v>
      </c>
      <c r="S206" s="131"/>
      <c r="T206" s="328">
        <f>'1212'!Q57</f>
        <v>79.680259694431598</v>
      </c>
      <c r="U206" s="127">
        <f t="shared" si="5"/>
        <v>93.373189652391915</v>
      </c>
      <c r="V206" s="334">
        <f>'128'!Q57</f>
        <v>80.452058112287531</v>
      </c>
      <c r="W206" s="128">
        <f t="shared" si="8"/>
        <v>92.477435314531519</v>
      </c>
      <c r="Y206" s="369"/>
      <c r="Z206" s="14"/>
      <c r="AA206" s="371"/>
      <c r="AB206" s="85"/>
    </row>
    <row r="207" spans="3:28" x14ac:dyDescent="0.55000000000000004">
      <c r="C207" s="238">
        <v>199409</v>
      </c>
      <c r="D207" s="239">
        <v>1994</v>
      </c>
      <c r="E207" s="240">
        <v>9</v>
      </c>
      <c r="F207" s="241">
        <v>101.8</v>
      </c>
      <c r="G207" s="242">
        <v>94.5</v>
      </c>
      <c r="H207" s="243">
        <f t="shared" si="9"/>
        <v>107.72486772486771</v>
      </c>
      <c r="I207" s="127"/>
      <c r="J207" s="222">
        <f>'MA12'!R70</f>
        <v>105.86947902624689</v>
      </c>
      <c r="K207" s="127">
        <f t="shared" si="10"/>
        <v>96.156135778057433</v>
      </c>
      <c r="L207" s="223">
        <f>'MA8'!Q70</f>
        <v>107.11590001640869</v>
      </c>
      <c r="M207" s="128">
        <f t="shared" si="11"/>
        <v>95.037244689542476</v>
      </c>
      <c r="N207" s="131"/>
      <c r="O207" s="293">
        <f>'BM12'!Q58</f>
        <v>104.42368889421239</v>
      </c>
      <c r="P207" s="127">
        <f t="shared" si="6"/>
        <v>97.487458140968045</v>
      </c>
      <c r="Q207" s="218">
        <f>'BM8'!Q58</f>
        <v>106.23891367247579</v>
      </c>
      <c r="R207" s="128">
        <f t="shared" si="7"/>
        <v>95.82176293127344</v>
      </c>
      <c r="S207" s="131"/>
      <c r="T207" s="328">
        <f>'1212'!Q58</f>
        <v>105.13103582759393</v>
      </c>
      <c r="U207" s="127">
        <f t="shared" si="5"/>
        <v>96.831539039473981</v>
      </c>
      <c r="V207" s="334">
        <f>'128'!Q58</f>
        <v>106.72370182319072</v>
      </c>
      <c r="W207" s="128">
        <f t="shared" si="8"/>
        <v>95.386496402319494</v>
      </c>
      <c r="Y207" s="369"/>
      <c r="Z207" s="14"/>
      <c r="AA207" s="371"/>
      <c r="AB207" s="85"/>
    </row>
    <row r="208" spans="3:28" x14ac:dyDescent="0.55000000000000004">
      <c r="C208" s="238">
        <v>199410</v>
      </c>
      <c r="D208" s="239">
        <v>1994</v>
      </c>
      <c r="E208" s="240">
        <v>10</v>
      </c>
      <c r="F208" s="241">
        <v>96.3</v>
      </c>
      <c r="G208" s="242">
        <v>96.1</v>
      </c>
      <c r="H208" s="243">
        <f t="shared" si="9"/>
        <v>100.20811654526536</v>
      </c>
      <c r="I208" s="127"/>
      <c r="J208" s="222">
        <f>'MA12'!R71</f>
        <v>106.22155261279832</v>
      </c>
      <c r="K208" s="127">
        <f t="shared" si="10"/>
        <v>90.659567320612766</v>
      </c>
      <c r="L208" s="223">
        <f>'MA8'!Q71</f>
        <v>106.60394902368319</v>
      </c>
      <c r="M208" s="128">
        <f t="shared" si="11"/>
        <v>90.334364610269674</v>
      </c>
      <c r="N208" s="131"/>
      <c r="O208" s="293">
        <f>'BM12'!Q59</f>
        <v>104.3766183292786</v>
      </c>
      <c r="P208" s="127">
        <f t="shared" si="6"/>
        <v>92.262042535427653</v>
      </c>
      <c r="Q208" s="218">
        <f>'BM8'!Q59</f>
        <v>104.36183912197055</v>
      </c>
      <c r="R208" s="128">
        <f t="shared" si="7"/>
        <v>92.275108229408971</v>
      </c>
      <c r="S208" s="131"/>
      <c r="T208" s="328">
        <f>'1212'!Q59</f>
        <v>105.13761428604545</v>
      </c>
      <c r="U208" s="127">
        <f t="shared" si="5"/>
        <v>91.594241179944262</v>
      </c>
      <c r="V208" s="334">
        <f>'128'!Q59</f>
        <v>105.60309010776932</v>
      </c>
      <c r="W208" s="128">
        <f t="shared" si="8"/>
        <v>91.190513366346195</v>
      </c>
      <c r="Y208" s="369"/>
      <c r="Z208" s="14"/>
      <c r="AA208" s="371"/>
      <c r="AB208" s="85"/>
    </row>
    <row r="209" spans="3:28" x14ac:dyDescent="0.55000000000000004">
      <c r="C209" s="238">
        <v>199411</v>
      </c>
      <c r="D209" s="239">
        <v>1994</v>
      </c>
      <c r="E209" s="240">
        <v>11</v>
      </c>
      <c r="F209" s="241">
        <v>101.9</v>
      </c>
      <c r="G209" s="242">
        <v>95.5</v>
      </c>
      <c r="H209" s="243">
        <f t="shared" si="9"/>
        <v>106.70157068062829</v>
      </c>
      <c r="I209" s="127"/>
      <c r="J209" s="222">
        <f>'MA12'!R72</f>
        <v>105.75529299817617</v>
      </c>
      <c r="K209" s="127">
        <f t="shared" si="10"/>
        <v>96.35451532601526</v>
      </c>
      <c r="L209" s="223">
        <f>'MA8'!Q72</f>
        <v>106.7745993545917</v>
      </c>
      <c r="M209" s="128">
        <f t="shared" si="11"/>
        <v>95.43468260798295</v>
      </c>
      <c r="N209" s="131"/>
      <c r="O209" s="293">
        <f>'BM12'!Q60</f>
        <v>103.54752205541814</v>
      </c>
      <c r="P209" s="127">
        <f t="shared" si="6"/>
        <v>98.408921794829254</v>
      </c>
      <c r="Q209" s="218">
        <f>'BM8'!Q60</f>
        <v>104.70502072260186</v>
      </c>
      <c r="R209" s="128">
        <f t="shared" si="7"/>
        <v>97.321025579056737</v>
      </c>
      <c r="S209" s="131"/>
      <c r="T209" s="328">
        <f>'1212'!Q60</f>
        <v>104.37186320006749</v>
      </c>
      <c r="U209" s="127">
        <f t="shared" si="5"/>
        <v>97.631676656639499</v>
      </c>
      <c r="V209" s="334">
        <f>'128'!Q60</f>
        <v>105.44862684318764</v>
      </c>
      <c r="W209" s="128">
        <f t="shared" si="8"/>
        <v>96.634733946355894</v>
      </c>
      <c r="Y209" s="369"/>
      <c r="Z209" s="14"/>
      <c r="AA209" s="371"/>
      <c r="AB209" s="85"/>
    </row>
    <row r="210" spans="3:28" x14ac:dyDescent="0.55000000000000004">
      <c r="C210" s="238">
        <v>199412</v>
      </c>
      <c r="D210" s="239">
        <v>1994</v>
      </c>
      <c r="E210" s="240">
        <v>12</v>
      </c>
      <c r="F210" s="241">
        <v>93.4</v>
      </c>
      <c r="G210" s="242">
        <v>98.8</v>
      </c>
      <c r="H210" s="243">
        <f t="shared" ref="H210:H260" si="12">+F210/G210*100</f>
        <v>94.534412955465598</v>
      </c>
      <c r="I210" s="127"/>
      <c r="J210" s="222">
        <f>'MA12'!R73</f>
        <v>98.466418206327788</v>
      </c>
      <c r="K210" s="127">
        <f t="shared" si="10"/>
        <v>94.854674011081073</v>
      </c>
      <c r="L210" s="223">
        <f>'MA8'!Q73</f>
        <v>98.530875676858287</v>
      </c>
      <c r="M210" s="128">
        <f t="shared" si="11"/>
        <v>94.792621458388851</v>
      </c>
      <c r="N210" s="131"/>
      <c r="O210" s="293">
        <f>'BM12'!Q61</f>
        <v>96.323772743182033</v>
      </c>
      <c r="P210" s="127">
        <f t="shared" si="6"/>
        <v>96.964640545198151</v>
      </c>
      <c r="Q210" s="218">
        <f>'BM8'!Q61</f>
        <v>96.71706534448694</v>
      </c>
      <c r="R210" s="128">
        <f t="shared" si="7"/>
        <v>96.57034119814098</v>
      </c>
      <c r="S210" s="131"/>
      <c r="T210" s="328">
        <f>'1212'!Q61</f>
        <v>97.247425861195495</v>
      </c>
      <c r="U210" s="127">
        <f t="shared" si="5"/>
        <v>96.043673313587703</v>
      </c>
      <c r="V210" s="334">
        <f>'128'!Q61</f>
        <v>97.241354289987825</v>
      </c>
      <c r="W210" s="128">
        <f t="shared" si="8"/>
        <v>96.049670103799315</v>
      </c>
      <c r="Y210" s="369"/>
      <c r="Z210" s="14"/>
      <c r="AA210" s="371"/>
      <c r="AB210" s="85"/>
    </row>
    <row r="211" spans="3:28" x14ac:dyDescent="0.55000000000000004">
      <c r="C211" s="238">
        <v>199501</v>
      </c>
      <c r="D211" s="239">
        <v>1995</v>
      </c>
      <c r="E211" s="240">
        <v>1</v>
      </c>
      <c r="F211" s="241">
        <v>82.4</v>
      </c>
      <c r="G211" s="242">
        <v>90.2</v>
      </c>
      <c r="H211" s="243">
        <f t="shared" si="12"/>
        <v>91.352549889135261</v>
      </c>
      <c r="I211" s="127"/>
      <c r="J211" s="222">
        <f>'MA12'!R74</f>
        <v>91.05670863281432</v>
      </c>
      <c r="K211" s="127">
        <f t="shared" si="10"/>
        <v>90.493057828696138</v>
      </c>
      <c r="L211" s="223">
        <f>'MA8'!Q74</f>
        <v>91.284472582895177</v>
      </c>
      <c r="M211" s="128">
        <f t="shared" si="11"/>
        <v>90.267268538110685</v>
      </c>
      <c r="N211" s="131"/>
      <c r="O211" s="293">
        <f>'BM12'!Q62</f>
        <v>93.36139559712619</v>
      </c>
      <c r="P211" s="127">
        <f t="shared" si="6"/>
        <v>88.259177653655811</v>
      </c>
      <c r="Q211" s="218">
        <f>'BM8'!Q62</f>
        <v>93.263624896942531</v>
      </c>
      <c r="R211" s="128">
        <f t="shared" si="7"/>
        <v>88.351702060747726</v>
      </c>
      <c r="S211" s="131"/>
      <c r="T211" s="328">
        <f>'1212'!Q62</f>
        <v>91.769392067810045</v>
      </c>
      <c r="U211" s="127">
        <f t="shared" si="5"/>
        <v>89.790286437893343</v>
      </c>
      <c r="V211" s="334">
        <f>'128'!Q62</f>
        <v>91.728987945100812</v>
      </c>
      <c r="W211" s="128">
        <f t="shared" si="8"/>
        <v>89.829836615352022</v>
      </c>
      <c r="Y211" s="369"/>
      <c r="Z211" s="14"/>
      <c r="AA211" s="371"/>
      <c r="AB211" s="85"/>
    </row>
    <row r="212" spans="3:28" x14ac:dyDescent="0.55000000000000004">
      <c r="C212" s="238">
        <v>199502</v>
      </c>
      <c r="D212" s="239">
        <v>1995</v>
      </c>
      <c r="E212" s="240">
        <v>2</v>
      </c>
      <c r="F212" s="241">
        <v>103.5</v>
      </c>
      <c r="G212" s="242">
        <v>94.4</v>
      </c>
      <c r="H212" s="243">
        <f t="shared" si="12"/>
        <v>109.63983050847457</v>
      </c>
      <c r="I212" s="127"/>
      <c r="J212" s="222">
        <f>'MA12'!R75</f>
        <v>101.62845211667729</v>
      </c>
      <c r="K212" s="127">
        <f t="shared" si="10"/>
        <v>101.84155897717898</v>
      </c>
      <c r="L212" s="223">
        <f>'MA8'!Q75</f>
        <v>102.5775297778732</v>
      </c>
      <c r="M212" s="128">
        <f t="shared" si="11"/>
        <v>100.89929073562638</v>
      </c>
      <c r="N212" s="131"/>
      <c r="O212" s="293">
        <f>'BM12'!Q63</f>
        <v>103.60696673721171</v>
      </c>
      <c r="P212" s="127">
        <f t="shared" si="6"/>
        <v>99.89675719637367</v>
      </c>
      <c r="Q212" s="218">
        <f>'BM8'!Q63</f>
        <v>104.56809070107369</v>
      </c>
      <c r="R212" s="128">
        <f t="shared" si="7"/>
        <v>98.978569185004048</v>
      </c>
      <c r="S212" s="131"/>
      <c r="T212" s="328">
        <f>'1212'!Q63</f>
        <v>102.2346561374295</v>
      </c>
      <c r="U212" s="127">
        <f t="shared" ref="U212:U275" si="13">+F212/T212*100</f>
        <v>101.23768583998518</v>
      </c>
      <c r="V212" s="334">
        <f>'128'!Q63</f>
        <v>103.10890802382607</v>
      </c>
      <c r="W212" s="128">
        <f t="shared" si="8"/>
        <v>100.37929989141534</v>
      </c>
      <c r="Y212" s="369"/>
      <c r="Z212" s="14"/>
      <c r="AA212" s="371"/>
      <c r="AB212" s="85"/>
    </row>
    <row r="213" spans="3:28" x14ac:dyDescent="0.55000000000000004">
      <c r="C213" s="238">
        <v>199503</v>
      </c>
      <c r="D213" s="239">
        <v>1995</v>
      </c>
      <c r="E213" s="240">
        <v>3</v>
      </c>
      <c r="F213" s="241">
        <v>117.3</v>
      </c>
      <c r="G213" s="242">
        <v>96.9</v>
      </c>
      <c r="H213" s="243">
        <f t="shared" si="12"/>
        <v>121.05263157894737</v>
      </c>
      <c r="I213" s="127"/>
      <c r="J213" s="222">
        <f>'MA12'!R76</f>
        <v>111.80899452008013</v>
      </c>
      <c r="K213" s="127">
        <f t="shared" si="10"/>
        <v>104.91105881372873</v>
      </c>
      <c r="L213" s="223">
        <f>'MA8'!Q76</f>
        <v>114.25689451657905</v>
      </c>
      <c r="M213" s="128">
        <f t="shared" si="11"/>
        <v>102.6633889327172</v>
      </c>
      <c r="N213" s="131"/>
      <c r="O213" s="293">
        <f>'BM12'!Q64</f>
        <v>112.98846344351965</v>
      </c>
      <c r="P213" s="127">
        <f t="shared" si="6"/>
        <v>103.81590865569703</v>
      </c>
      <c r="Q213" s="218">
        <f>'BM8'!Q64</f>
        <v>116.29414507555626</v>
      </c>
      <c r="R213" s="128">
        <f t="shared" si="7"/>
        <v>100.86492309977449</v>
      </c>
      <c r="S213" s="131"/>
      <c r="T213" s="328">
        <f>'1212'!Q64</f>
        <v>112.10034260113549</v>
      </c>
      <c r="U213" s="127">
        <f t="shared" si="13"/>
        <v>104.63839563574342</v>
      </c>
      <c r="V213" s="334">
        <f>'128'!Q64</f>
        <v>114.8926016853074</v>
      </c>
      <c r="W213" s="128">
        <f t="shared" si="8"/>
        <v>102.09534667975097</v>
      </c>
      <c r="Y213" s="369"/>
      <c r="Z213" s="14"/>
      <c r="AA213" s="371"/>
      <c r="AB213" s="85"/>
    </row>
    <row r="214" spans="3:28" x14ac:dyDescent="0.55000000000000004">
      <c r="C214" s="238">
        <v>199504</v>
      </c>
      <c r="D214" s="239">
        <v>1995</v>
      </c>
      <c r="E214" s="240">
        <v>4</v>
      </c>
      <c r="F214" s="241">
        <v>95.7</v>
      </c>
      <c r="G214" s="242">
        <v>104.1</v>
      </c>
      <c r="H214" s="243">
        <f t="shared" si="12"/>
        <v>91.930835734870314</v>
      </c>
      <c r="I214" s="127"/>
      <c r="J214" s="222">
        <f>'MA12'!R77</f>
        <v>98.312557244205735</v>
      </c>
      <c r="K214" s="127">
        <f t="shared" si="10"/>
        <v>97.342600663192798</v>
      </c>
      <c r="L214" s="223">
        <f>'MA8'!Q77</f>
        <v>96.963193475694837</v>
      </c>
      <c r="M214" s="128">
        <f t="shared" si="11"/>
        <v>98.697244355909675</v>
      </c>
      <c r="N214" s="131"/>
      <c r="O214" s="293">
        <f>'BM12'!Q65</f>
        <v>100.30217176461532</v>
      </c>
      <c r="P214" s="127">
        <f t="shared" si="6"/>
        <v>95.411692804204179</v>
      </c>
      <c r="Q214" s="218">
        <f>'BM8'!Q65</f>
        <v>99.136713399786956</v>
      </c>
      <c r="R214" s="128">
        <f t="shared" si="7"/>
        <v>96.533359557797951</v>
      </c>
      <c r="S214" s="131"/>
      <c r="T214" s="328">
        <f>'1212'!Q65</f>
        <v>99.20781072392036</v>
      </c>
      <c r="U214" s="127">
        <f t="shared" si="13"/>
        <v>96.464178880348399</v>
      </c>
      <c r="V214" s="334">
        <f>'128'!Q65</f>
        <v>97.564730697553699</v>
      </c>
      <c r="W214" s="128">
        <f t="shared" si="8"/>
        <v>98.088724599328543</v>
      </c>
      <c r="Y214" s="369"/>
      <c r="Z214" s="14"/>
      <c r="AA214" s="371"/>
      <c r="AB214" s="85"/>
    </row>
    <row r="215" spans="3:28" x14ac:dyDescent="0.55000000000000004">
      <c r="C215" s="238">
        <v>199505</v>
      </c>
      <c r="D215" s="239">
        <v>1995</v>
      </c>
      <c r="E215" s="240">
        <v>5</v>
      </c>
      <c r="F215" s="241">
        <v>81.400000000000006</v>
      </c>
      <c r="G215" s="242">
        <v>90.3</v>
      </c>
      <c r="H215" s="243">
        <f t="shared" si="12"/>
        <v>90.143964562569224</v>
      </c>
      <c r="I215" s="127"/>
      <c r="J215" s="222">
        <f>'MA12'!R78</f>
        <v>91.531738516230206</v>
      </c>
      <c r="K215" s="127">
        <f t="shared" si="10"/>
        <v>88.930901258437629</v>
      </c>
      <c r="L215" s="223">
        <f>'MA8'!Q78</f>
        <v>89.069642665522068</v>
      </c>
      <c r="M215" s="128">
        <f t="shared" si="11"/>
        <v>91.389161968097909</v>
      </c>
      <c r="N215" s="131"/>
      <c r="O215" s="293">
        <f>'BM12'!Q66</f>
        <v>92.756402828138164</v>
      </c>
      <c r="P215" s="127">
        <f t="shared" si="6"/>
        <v>87.75674510666434</v>
      </c>
      <c r="Q215" s="218">
        <f>'BM8'!Q66</f>
        <v>90.21276516849683</v>
      </c>
      <c r="R215" s="128">
        <f t="shared" si="7"/>
        <v>90.231132864582307</v>
      </c>
      <c r="S215" s="131"/>
      <c r="T215" s="328">
        <f>'1212'!Q66</f>
        <v>92.31540186407733</v>
      </c>
      <c r="U215" s="127">
        <f t="shared" si="13"/>
        <v>88.175968859292979</v>
      </c>
      <c r="V215" s="334">
        <f>'128'!Q66</f>
        <v>89.208288248965204</v>
      </c>
      <c r="W215" s="128">
        <f t="shared" si="8"/>
        <v>91.247126918102509</v>
      </c>
      <c r="Y215" s="369"/>
      <c r="Z215" s="14"/>
      <c r="AA215" s="371"/>
      <c r="AB215" s="85"/>
    </row>
    <row r="216" spans="3:28" x14ac:dyDescent="0.55000000000000004">
      <c r="C216" s="238">
        <v>199506</v>
      </c>
      <c r="D216" s="239">
        <v>1995</v>
      </c>
      <c r="E216" s="240">
        <v>6</v>
      </c>
      <c r="F216" s="241">
        <v>96.5</v>
      </c>
      <c r="G216" s="242">
        <v>92.7</v>
      </c>
      <c r="H216" s="243">
        <f t="shared" si="12"/>
        <v>104.09924487594391</v>
      </c>
      <c r="I216" s="127"/>
      <c r="J216" s="222">
        <f>'MA12'!R79</f>
        <v>103.86388686216372</v>
      </c>
      <c r="K216" s="127">
        <f t="shared" si="10"/>
        <v>92.91006038322422</v>
      </c>
      <c r="L216" s="223">
        <f>'MA8'!Q79</f>
        <v>103.46603712844728</v>
      </c>
      <c r="M216" s="128">
        <f t="shared" si="11"/>
        <v>93.267320058079221</v>
      </c>
      <c r="N216" s="131"/>
      <c r="O216" s="293">
        <f>'BM12'!Q67</f>
        <v>104.45422000802297</v>
      </c>
      <c r="P216" s="127">
        <f t="shared" ref="P216:P279" si="14">+F216/O216*100</f>
        <v>92.384970174099209</v>
      </c>
      <c r="Q216" s="218">
        <f>'BM8'!Q67</f>
        <v>104.61681132499164</v>
      </c>
      <c r="R216" s="128">
        <f t="shared" ref="R216:R279" si="15">+F216/Q216*100</f>
        <v>92.24138910162651</v>
      </c>
      <c r="S216" s="131"/>
      <c r="T216" s="328">
        <f>'1212'!Q67</f>
        <v>104.25080240332125</v>
      </c>
      <c r="U216" s="127">
        <f t="shared" si="13"/>
        <v>92.565234775522157</v>
      </c>
      <c r="V216" s="334">
        <f>'128'!Q67</f>
        <v>103.80632371355547</v>
      </c>
      <c r="W216" s="128">
        <f t="shared" ref="W216:W279" si="16">+F216/V216*100</f>
        <v>92.961581286977619</v>
      </c>
      <c r="Y216" s="369"/>
      <c r="Z216" s="14"/>
      <c r="AA216" s="371"/>
      <c r="AB216" s="85"/>
    </row>
    <row r="217" spans="3:28" x14ac:dyDescent="0.55000000000000004">
      <c r="C217" s="238">
        <v>199507</v>
      </c>
      <c r="D217" s="239">
        <v>1995</v>
      </c>
      <c r="E217" s="240">
        <v>7</v>
      </c>
      <c r="F217" s="241">
        <v>93.4</v>
      </c>
      <c r="G217" s="242">
        <v>89.5</v>
      </c>
      <c r="H217" s="243">
        <f t="shared" si="12"/>
        <v>104.35754189944136</v>
      </c>
      <c r="I217" s="127"/>
      <c r="J217" s="222">
        <f>'MA12'!R80</f>
        <v>107.08663862024004</v>
      </c>
      <c r="K217" s="127">
        <f t="shared" si="10"/>
        <v>87.219097735641157</v>
      </c>
      <c r="L217" s="223">
        <f>'MA8'!Q80</f>
        <v>106.00278999892694</v>
      </c>
      <c r="M217" s="128">
        <f t="shared" si="11"/>
        <v>88.110888402980223</v>
      </c>
      <c r="N217" s="131"/>
      <c r="O217" s="293">
        <f>'BM12'!Q68</f>
        <v>106.46674068109616</v>
      </c>
      <c r="P217" s="127">
        <f t="shared" si="14"/>
        <v>87.726927115919281</v>
      </c>
      <c r="Q217" s="218">
        <f>'BM8'!Q68</f>
        <v>105.02378392783379</v>
      </c>
      <c r="R217" s="128">
        <f t="shared" si="15"/>
        <v>88.93223659145535</v>
      </c>
      <c r="S217" s="131"/>
      <c r="T217" s="328">
        <f>'1212'!Q68</f>
        <v>107.14542060664098</v>
      </c>
      <c r="U217" s="127">
        <f t="shared" si="13"/>
        <v>87.171247703526191</v>
      </c>
      <c r="V217" s="334">
        <f>'128'!Q68</f>
        <v>105.81419343198399</v>
      </c>
      <c r="W217" s="128">
        <f t="shared" si="16"/>
        <v>88.267931711860868</v>
      </c>
      <c r="Y217" s="369"/>
      <c r="Z217" s="14"/>
      <c r="AA217" s="371"/>
      <c r="AB217" s="85"/>
    </row>
    <row r="218" spans="3:28" x14ac:dyDescent="0.55000000000000004">
      <c r="C218" s="238">
        <v>199508</v>
      </c>
      <c r="D218" s="239">
        <v>1995</v>
      </c>
      <c r="E218" s="240">
        <v>8</v>
      </c>
      <c r="F218" s="241">
        <v>72.8</v>
      </c>
      <c r="G218" s="242">
        <v>92.8</v>
      </c>
      <c r="H218" s="243">
        <f t="shared" si="12"/>
        <v>78.448275862068968</v>
      </c>
      <c r="I218" s="127"/>
      <c r="J218" s="222">
        <f>'MA12'!R81</f>
        <v>80.20553580576555</v>
      </c>
      <c r="K218" s="127">
        <f t="shared" si="10"/>
        <v>90.766802152285848</v>
      </c>
      <c r="L218" s="223">
        <f>'MA8'!Q81</f>
        <v>80.69964588475159</v>
      </c>
      <c r="M218" s="128">
        <f t="shared" si="11"/>
        <v>90.211052603584903</v>
      </c>
      <c r="N218" s="131"/>
      <c r="O218" s="293">
        <f>'BM12'!Q69</f>
        <v>79.143458546515873</v>
      </c>
      <c r="P218" s="127">
        <f t="shared" si="14"/>
        <v>91.984860577216793</v>
      </c>
      <c r="Q218" s="218">
        <f>'BM8'!Q69</f>
        <v>79.492662426792222</v>
      </c>
      <c r="R218" s="128">
        <f t="shared" si="15"/>
        <v>91.580779631131676</v>
      </c>
      <c r="S218" s="131"/>
      <c r="T218" s="328">
        <f>'1212'!Q69</f>
        <v>79.836465729348262</v>
      </c>
      <c r="U218" s="127">
        <f t="shared" si="13"/>
        <v>91.186401270313709</v>
      </c>
      <c r="V218" s="334">
        <f>'128'!Q69</f>
        <v>80.408658055339089</v>
      </c>
      <c r="W218" s="128">
        <f t="shared" si="16"/>
        <v>90.537513945198995</v>
      </c>
      <c r="Y218" s="369"/>
      <c r="Z218" s="14"/>
      <c r="AA218" s="371"/>
      <c r="AB218" s="85"/>
    </row>
    <row r="219" spans="3:28" x14ac:dyDescent="0.55000000000000004">
      <c r="C219" s="238">
        <v>199509</v>
      </c>
      <c r="D219" s="239">
        <v>1995</v>
      </c>
      <c r="E219" s="240">
        <v>9</v>
      </c>
      <c r="F219" s="241">
        <v>93.4</v>
      </c>
      <c r="G219" s="242">
        <v>87.7</v>
      </c>
      <c r="H219" s="243">
        <f t="shared" si="12"/>
        <v>106.49942987457241</v>
      </c>
      <c r="I219" s="127"/>
      <c r="J219" s="222">
        <f>'MA12'!R82</f>
        <v>105.26103357809276</v>
      </c>
      <c r="K219" s="127">
        <f t="shared" si="10"/>
        <v>88.731790696988455</v>
      </c>
      <c r="L219" s="223">
        <f>'MA8'!Q82</f>
        <v>105.91265157205711</v>
      </c>
      <c r="M219" s="128">
        <f t="shared" si="11"/>
        <v>88.185876393110419</v>
      </c>
      <c r="N219" s="131"/>
      <c r="O219" s="293">
        <f>'BM12'!Q70</f>
        <v>103.65511635864941</v>
      </c>
      <c r="P219" s="127">
        <f t="shared" si="14"/>
        <v>90.106502487377043</v>
      </c>
      <c r="Q219" s="218">
        <f>'BM8'!Q70</f>
        <v>104.41004454991823</v>
      </c>
      <c r="R219" s="128">
        <f t="shared" si="15"/>
        <v>89.45499487393252</v>
      </c>
      <c r="S219" s="131"/>
      <c r="T219" s="328">
        <f>'1212'!Q70</f>
        <v>104.64522192803797</v>
      </c>
      <c r="U219" s="127">
        <f t="shared" si="13"/>
        <v>89.253955679150792</v>
      </c>
      <c r="V219" s="334">
        <f>'128'!Q70</f>
        <v>105.66228818802398</v>
      </c>
      <c r="W219" s="128">
        <f t="shared" si="16"/>
        <v>88.394829983046108</v>
      </c>
      <c r="Y219" s="369"/>
      <c r="Z219" s="14"/>
      <c r="AA219" s="371"/>
      <c r="AB219" s="85"/>
    </row>
    <row r="220" spans="3:28" x14ac:dyDescent="0.55000000000000004">
      <c r="C220" s="238">
        <v>199510</v>
      </c>
      <c r="D220" s="239">
        <v>1995</v>
      </c>
      <c r="E220" s="240">
        <v>10</v>
      </c>
      <c r="F220" s="241">
        <v>90.7</v>
      </c>
      <c r="G220" s="242">
        <v>87.7</v>
      </c>
      <c r="H220" s="243">
        <f t="shared" si="12"/>
        <v>103.42075256556443</v>
      </c>
      <c r="I220" s="127"/>
      <c r="J220" s="222">
        <f>'MA12'!R83</f>
        <v>106.02480711613396</v>
      </c>
      <c r="K220" s="127">
        <f t="shared" si="10"/>
        <v>85.546017452926876</v>
      </c>
      <c r="L220" s="223">
        <f>'MA8'!Q83</f>
        <v>105.17866723897416</v>
      </c>
      <c r="M220" s="128">
        <f t="shared" si="11"/>
        <v>86.234216862553041</v>
      </c>
      <c r="N220" s="131"/>
      <c r="O220" s="293">
        <f>'BM12'!Q71</f>
        <v>104.18575530595352</v>
      </c>
      <c r="P220" s="127">
        <f t="shared" si="14"/>
        <v>87.056046897821076</v>
      </c>
      <c r="Q220" s="218">
        <f>'BM8'!Q71</f>
        <v>102.24387920130664</v>
      </c>
      <c r="R220" s="128">
        <f t="shared" si="15"/>
        <v>88.709466726533293</v>
      </c>
      <c r="S220" s="131"/>
      <c r="T220" s="328">
        <f>'1212'!Q71</f>
        <v>105.33158241536968</v>
      </c>
      <c r="U220" s="127">
        <f t="shared" si="13"/>
        <v>86.109026295958628</v>
      </c>
      <c r="V220" s="334">
        <f>'128'!Q71</f>
        <v>104.5372923336938</v>
      </c>
      <c r="W220" s="128">
        <f t="shared" si="16"/>
        <v>86.763295638532767</v>
      </c>
      <c r="Y220" s="369"/>
      <c r="Z220" s="14"/>
      <c r="AA220" s="371"/>
      <c r="AB220" s="85"/>
    </row>
    <row r="221" spans="3:28" x14ac:dyDescent="0.55000000000000004">
      <c r="C221" s="238">
        <v>199511</v>
      </c>
      <c r="D221" s="239">
        <v>1995</v>
      </c>
      <c r="E221" s="240">
        <v>11</v>
      </c>
      <c r="F221" s="241">
        <v>94.8</v>
      </c>
      <c r="G221" s="242">
        <v>89.7</v>
      </c>
      <c r="H221" s="243">
        <f t="shared" si="12"/>
        <v>105.68561872909699</v>
      </c>
      <c r="I221" s="127"/>
      <c r="J221" s="222">
        <f>'MA12'!R84</f>
        <v>105.3169194467299</v>
      </c>
      <c r="K221" s="127">
        <f t="shared" si="10"/>
        <v>90.014026709118241</v>
      </c>
      <c r="L221" s="223">
        <f>'MA8'!Q84</f>
        <v>106.81403584075545</v>
      </c>
      <c r="M221" s="128">
        <f t="shared" si="11"/>
        <v>88.752380952380946</v>
      </c>
      <c r="N221" s="131"/>
      <c r="O221" s="293">
        <f>'BM12'!Q72</f>
        <v>103.22387157177548</v>
      </c>
      <c r="P221" s="127">
        <f t="shared" si="14"/>
        <v>91.839221447998071</v>
      </c>
      <c r="Q221" s="218">
        <f>'BM8'!Q72</f>
        <v>104.68076295149065</v>
      </c>
      <c r="R221" s="128">
        <f t="shared" si="15"/>
        <v>90.561051837127494</v>
      </c>
      <c r="S221" s="131"/>
      <c r="T221" s="328">
        <f>'1212'!Q72</f>
        <v>104.18811968017194</v>
      </c>
      <c r="U221" s="127">
        <f t="shared" si="13"/>
        <v>90.989260859116357</v>
      </c>
      <c r="V221" s="334">
        <f>'128'!Q72</f>
        <v>106.20558608403201</v>
      </c>
      <c r="W221" s="128">
        <f t="shared" si="16"/>
        <v>89.26084163312494</v>
      </c>
      <c r="Y221" s="369"/>
      <c r="Z221" s="14"/>
      <c r="AA221" s="371"/>
      <c r="AB221" s="85"/>
    </row>
    <row r="222" spans="3:28" x14ac:dyDescent="0.55000000000000004">
      <c r="C222" s="238">
        <v>199512</v>
      </c>
      <c r="D222" s="239">
        <v>1995</v>
      </c>
      <c r="E222" s="240">
        <v>12</v>
      </c>
      <c r="F222" s="241">
        <v>86.1</v>
      </c>
      <c r="G222" s="242">
        <v>91.8</v>
      </c>
      <c r="H222" s="243">
        <f t="shared" si="12"/>
        <v>93.790849673202615</v>
      </c>
      <c r="I222" s="127"/>
      <c r="J222" s="222">
        <f>'MA12'!R85</f>
        <v>97.90272754086655</v>
      </c>
      <c r="K222" s="127">
        <f t="shared" si="10"/>
        <v>87.944434402054966</v>
      </c>
      <c r="L222" s="223">
        <f>'MA8'!Q85</f>
        <v>97.77443931752336</v>
      </c>
      <c r="M222" s="128">
        <f t="shared" si="11"/>
        <v>88.059824838667168</v>
      </c>
      <c r="N222" s="131"/>
      <c r="O222" s="293">
        <f>'BM12'!Q73</f>
        <v>95.855437157375462</v>
      </c>
      <c r="P222" s="127">
        <f t="shared" si="14"/>
        <v>89.822760766967249</v>
      </c>
      <c r="Q222" s="218">
        <f>'BM8'!Q73</f>
        <v>96.056716375810595</v>
      </c>
      <c r="R222" s="128">
        <f t="shared" si="15"/>
        <v>89.634544307286006</v>
      </c>
      <c r="S222" s="131"/>
      <c r="T222" s="328">
        <f>'1212'!Q73</f>
        <v>96.974783842737352</v>
      </c>
      <c r="U222" s="127">
        <f t="shared" si="13"/>
        <v>88.785967432139017</v>
      </c>
      <c r="V222" s="334">
        <f>'128'!Q73</f>
        <v>97.062141592618232</v>
      </c>
      <c r="W222" s="128">
        <f t="shared" si="16"/>
        <v>88.706058394396763</v>
      </c>
      <c r="Y222" s="369"/>
      <c r="Z222" s="14"/>
      <c r="AA222" s="371"/>
      <c r="AB222" s="85"/>
    </row>
    <row r="223" spans="3:28" x14ac:dyDescent="0.55000000000000004">
      <c r="C223" s="238">
        <v>199601</v>
      </c>
      <c r="D223" s="239">
        <v>1996</v>
      </c>
      <c r="E223" s="240">
        <v>1</v>
      </c>
      <c r="F223" s="241">
        <v>84.1</v>
      </c>
      <c r="G223" s="242">
        <v>89.5</v>
      </c>
      <c r="H223" s="243">
        <f t="shared" si="12"/>
        <v>93.966480446927363</v>
      </c>
      <c r="I223" s="127"/>
      <c r="J223" s="222">
        <f>'MA12'!R86</f>
        <v>90.83897168574741</v>
      </c>
      <c r="K223" s="127">
        <f t="shared" si="10"/>
        <v>92.581409101524699</v>
      </c>
      <c r="L223" s="223">
        <f>'MA8'!Q86</f>
        <v>91.316727479805124</v>
      </c>
      <c r="M223" s="128">
        <f t="shared" si="11"/>
        <v>92.097036677753124</v>
      </c>
      <c r="N223" s="131"/>
      <c r="O223" s="293">
        <f>'BM12'!Q74</f>
        <v>92.728052991727111</v>
      </c>
      <c r="P223" s="127">
        <f t="shared" si="14"/>
        <v>90.695315265061282</v>
      </c>
      <c r="Q223" s="218">
        <f>'BM8'!Q74</f>
        <v>92.808595266325028</v>
      </c>
      <c r="R223" s="128">
        <f t="shared" si="15"/>
        <v>90.616606962604379</v>
      </c>
      <c r="S223" s="131"/>
      <c r="T223" s="328">
        <f>'1212'!Q74</f>
        <v>92.005775566646051</v>
      </c>
      <c r="U223" s="127">
        <f t="shared" si="13"/>
        <v>91.407305119753744</v>
      </c>
      <c r="V223" s="334">
        <f>'128'!Q74</f>
        <v>92.140458814127143</v>
      </c>
      <c r="W223" s="128">
        <f t="shared" si="16"/>
        <v>91.273693535272074</v>
      </c>
      <c r="Y223" s="369"/>
      <c r="Z223" s="14"/>
      <c r="AA223" s="371"/>
      <c r="AB223" s="85"/>
    </row>
    <row r="224" spans="3:28" x14ac:dyDescent="0.55000000000000004">
      <c r="C224" s="238">
        <v>199602</v>
      </c>
      <c r="D224" s="239">
        <v>1996</v>
      </c>
      <c r="E224" s="240">
        <v>2</v>
      </c>
      <c r="F224" s="241">
        <v>103.8</v>
      </c>
      <c r="G224" s="242">
        <v>92.6</v>
      </c>
      <c r="H224" s="243">
        <f t="shared" si="12"/>
        <v>112.09503239740822</v>
      </c>
      <c r="I224" s="127"/>
      <c r="J224" s="222">
        <f>'MA12'!R87</f>
        <v>102.18588757643033</v>
      </c>
      <c r="K224" s="127">
        <f t="shared" si="10"/>
        <v>101.57958448260518</v>
      </c>
      <c r="L224" s="223">
        <f>'MA8'!Q87</f>
        <v>103.45263957142558</v>
      </c>
      <c r="M224" s="128">
        <f t="shared" si="11"/>
        <v>100.33576758409784</v>
      </c>
      <c r="N224" s="131"/>
      <c r="O224" s="293">
        <f>'BM12'!Q75</f>
        <v>103.82787930151096</v>
      </c>
      <c r="P224" s="127">
        <f t="shared" si="14"/>
        <v>99.973148539969685</v>
      </c>
      <c r="Q224" s="218">
        <f>'BM8'!Q75</f>
        <v>105.18489931301119</v>
      </c>
      <c r="R224" s="128">
        <f t="shared" si="15"/>
        <v>98.683366793088823</v>
      </c>
      <c r="S224" s="131"/>
      <c r="T224" s="328">
        <f>'1212'!Q75</f>
        <v>103.23692566381827</v>
      </c>
      <c r="U224" s="127">
        <f t="shared" si="13"/>
        <v>100.54541951202162</v>
      </c>
      <c r="V224" s="334">
        <f>'128'!Q75</f>
        <v>104.36302467331336</v>
      </c>
      <c r="W224" s="128">
        <f t="shared" si="16"/>
        <v>99.460513266000291</v>
      </c>
      <c r="Y224" s="369"/>
      <c r="Z224" s="14"/>
      <c r="AA224" s="371"/>
      <c r="AB224" s="85"/>
    </row>
    <row r="225" spans="3:28" x14ac:dyDescent="0.55000000000000004">
      <c r="C225" s="238">
        <v>199603</v>
      </c>
      <c r="D225" s="239">
        <v>1996</v>
      </c>
      <c r="E225" s="240">
        <v>3</v>
      </c>
      <c r="F225" s="241">
        <v>104.8</v>
      </c>
      <c r="G225" s="242">
        <v>91.1</v>
      </c>
      <c r="H225" s="243">
        <f t="shared" si="12"/>
        <v>115.0384193194292</v>
      </c>
      <c r="I225" s="127"/>
      <c r="J225" s="222">
        <f>'MA12'!R88</f>
        <v>112.05079442049357</v>
      </c>
      <c r="K225" s="127">
        <f t="shared" si="10"/>
        <v>93.529011143568084</v>
      </c>
      <c r="L225" s="223">
        <f>'MA8'!Q88</f>
        <v>114.19652837829288</v>
      </c>
      <c r="M225" s="128">
        <f t="shared" si="11"/>
        <v>91.771616430260039</v>
      </c>
      <c r="N225" s="131"/>
      <c r="O225" s="293">
        <f>'BM12'!Q76</f>
        <v>113.06689736846393</v>
      </c>
      <c r="P225" s="127">
        <f t="shared" si="14"/>
        <v>92.688490123220006</v>
      </c>
      <c r="Q225" s="218">
        <f>'BM8'!Q76</f>
        <v>115.71659303310264</v>
      </c>
      <c r="R225" s="128">
        <f t="shared" si="15"/>
        <v>90.566095365441868</v>
      </c>
      <c r="S225" s="131"/>
      <c r="T225" s="328">
        <f>'1212'!Q76</f>
        <v>112.8966371838131</v>
      </c>
      <c r="U225" s="127">
        <f t="shared" si="13"/>
        <v>92.828274264156747</v>
      </c>
      <c r="V225" s="334">
        <f>'128'!Q76</f>
        <v>115.18531737102924</v>
      </c>
      <c r="W225" s="128">
        <f t="shared" si="16"/>
        <v>90.983818417084734</v>
      </c>
      <c r="Y225" s="369"/>
      <c r="Z225" s="14"/>
      <c r="AA225" s="371"/>
      <c r="AB225" s="85"/>
    </row>
    <row r="226" spans="3:28" x14ac:dyDescent="0.55000000000000004">
      <c r="C226" s="238">
        <v>199604</v>
      </c>
      <c r="D226" s="239">
        <v>1996</v>
      </c>
      <c r="E226" s="240">
        <v>4</v>
      </c>
      <c r="F226" s="241">
        <v>85.4</v>
      </c>
      <c r="G226" s="242">
        <v>90.4</v>
      </c>
      <c r="H226" s="243">
        <f t="shared" si="12"/>
        <v>94.469026548672559</v>
      </c>
      <c r="I226" s="127"/>
      <c r="J226" s="222">
        <f>'MA12'!R89</f>
        <v>97.448913875271842</v>
      </c>
      <c r="K226" s="127">
        <f t="shared" si="10"/>
        <v>87.63566119300863</v>
      </c>
      <c r="L226" s="223">
        <f>'MA8'!Q89</f>
        <v>95.707928205344558</v>
      </c>
      <c r="M226" s="128">
        <f t="shared" si="11"/>
        <v>89.229807395654262</v>
      </c>
      <c r="N226" s="131"/>
      <c r="O226" s="293">
        <f>'BM12'!Q77</f>
        <v>98.860088377570221</v>
      </c>
      <c r="P226" s="127">
        <f t="shared" si="14"/>
        <v>86.384709341789247</v>
      </c>
      <c r="Q226" s="218">
        <f>'BM8'!Q77</f>
        <v>97.033926609373481</v>
      </c>
      <c r="R226" s="128">
        <f t="shared" si="15"/>
        <v>88.010454677148317</v>
      </c>
      <c r="S226" s="131"/>
      <c r="T226" s="328">
        <f>'1212'!Q77</f>
        <v>98.551488868309292</v>
      </c>
      <c r="U226" s="127">
        <f t="shared" si="13"/>
        <v>86.655210368375933</v>
      </c>
      <c r="V226" s="334">
        <f>'128'!Q77</f>
        <v>96.274401343773746</v>
      </c>
      <c r="W226" s="128">
        <f t="shared" si="16"/>
        <v>88.70478425002743</v>
      </c>
      <c r="Y226" s="369"/>
      <c r="Z226" s="14"/>
      <c r="AA226" s="371"/>
      <c r="AB226" s="85"/>
    </row>
    <row r="227" spans="3:28" x14ac:dyDescent="0.55000000000000004">
      <c r="C227" s="238">
        <v>199605</v>
      </c>
      <c r="D227" s="239">
        <v>1996</v>
      </c>
      <c r="E227" s="240">
        <v>5</v>
      </c>
      <c r="F227" s="241">
        <v>84.1</v>
      </c>
      <c r="G227" s="242">
        <v>90.9</v>
      </c>
      <c r="H227" s="243">
        <f t="shared" si="12"/>
        <v>92.519251925192506</v>
      </c>
      <c r="I227" s="127"/>
      <c r="J227" s="222">
        <f>'MA12'!R90</f>
        <v>90.38436768371686</v>
      </c>
      <c r="K227" s="127">
        <f t="shared" si="10"/>
        <v>93.047063508030689</v>
      </c>
      <c r="L227" s="223">
        <f>'MA8'!Q90</f>
        <v>89.241347309809555</v>
      </c>
      <c r="M227" s="128">
        <f t="shared" si="11"/>
        <v>94.238828228398546</v>
      </c>
      <c r="N227" s="131"/>
      <c r="O227" s="293">
        <f>'BM12'!Q78</f>
        <v>91.272979211130973</v>
      </c>
      <c r="P227" s="127">
        <f t="shared" si="14"/>
        <v>92.141179927370871</v>
      </c>
      <c r="Q227" s="218">
        <f>'BM8'!Q78</f>
        <v>90.309520626486616</v>
      </c>
      <c r="R227" s="128">
        <f t="shared" si="15"/>
        <v>93.124179396136171</v>
      </c>
      <c r="S227" s="131"/>
      <c r="T227" s="328">
        <f>'1212'!Q78</f>
        <v>91.005285700206258</v>
      </c>
      <c r="U227" s="127">
        <f t="shared" si="13"/>
        <v>92.41221468942588</v>
      </c>
      <c r="V227" s="334">
        <f>'128'!Q78</f>
        <v>89.453881128030005</v>
      </c>
      <c r="W227" s="128">
        <f t="shared" si="16"/>
        <v>94.014925836065942</v>
      </c>
      <c r="Y227" s="369"/>
      <c r="Z227" s="14"/>
      <c r="AA227" s="371"/>
      <c r="AB227" s="85"/>
    </row>
    <row r="228" spans="3:28" x14ac:dyDescent="0.55000000000000004">
      <c r="C228" s="238">
        <v>199606</v>
      </c>
      <c r="D228" s="239">
        <v>1996</v>
      </c>
      <c r="E228" s="240">
        <v>6</v>
      </c>
      <c r="F228" s="241">
        <v>89.8</v>
      </c>
      <c r="G228" s="242">
        <v>90.4</v>
      </c>
      <c r="H228" s="243">
        <f t="shared" si="12"/>
        <v>99.336283185840699</v>
      </c>
      <c r="I228" s="127"/>
      <c r="J228" s="222">
        <f>'MA12'!R91</f>
        <v>102.85870149943554</v>
      </c>
      <c r="K228" s="127">
        <f t="shared" si="10"/>
        <v>87.304232593771175</v>
      </c>
      <c r="L228" s="223">
        <f>'MA8'!Q91</f>
        <v>102.21247337228188</v>
      </c>
      <c r="M228" s="128">
        <f t="shared" si="11"/>
        <v>87.856204861540988</v>
      </c>
      <c r="N228" s="131"/>
      <c r="O228" s="293">
        <f>'BM12'!Q79</f>
        <v>103.28711960054675</v>
      </c>
      <c r="P228" s="127">
        <f t="shared" si="14"/>
        <v>86.942108897307889</v>
      </c>
      <c r="Q228" s="218">
        <f>'BM8'!Q79</f>
        <v>102.56079371308097</v>
      </c>
      <c r="R228" s="128">
        <f t="shared" si="15"/>
        <v>87.557824729028582</v>
      </c>
      <c r="S228" s="131"/>
      <c r="T228" s="328">
        <f>'1212'!Q79</f>
        <v>103.21895926896079</v>
      </c>
      <c r="U228" s="127">
        <f t="shared" si="13"/>
        <v>86.999520859346589</v>
      </c>
      <c r="V228" s="334">
        <f>'128'!Q79</f>
        <v>102.48264647056403</v>
      </c>
      <c r="W228" s="128">
        <f t="shared" si="16"/>
        <v>87.62459117973026</v>
      </c>
      <c r="Y228" s="369"/>
      <c r="Z228" s="14"/>
      <c r="AA228" s="371"/>
      <c r="AB228" s="85"/>
    </row>
    <row r="229" spans="3:28" x14ac:dyDescent="0.55000000000000004">
      <c r="C229" s="238">
        <v>199607</v>
      </c>
      <c r="D229" s="239">
        <v>1996</v>
      </c>
      <c r="E229" s="240">
        <v>7</v>
      </c>
      <c r="F229" s="241">
        <v>104.1</v>
      </c>
      <c r="G229" s="242">
        <v>93.9</v>
      </c>
      <c r="H229" s="243">
        <f t="shared" si="12"/>
        <v>110.86261980830669</v>
      </c>
      <c r="I229" s="127"/>
      <c r="J229" s="222">
        <f>'MA12'!R92</f>
        <v>107.3138207193351</v>
      </c>
      <c r="K229" s="127">
        <f t="shared" si="10"/>
        <v>97.005212657798836</v>
      </c>
      <c r="L229" s="223">
        <f>'MA8'!Q92</f>
        <v>106.6669478834919</v>
      </c>
      <c r="M229" s="128">
        <f t="shared" si="11"/>
        <v>97.593492703760788</v>
      </c>
      <c r="N229" s="131"/>
      <c r="O229" s="293">
        <f>'BM12'!Q80</f>
        <v>106.92867492852167</v>
      </c>
      <c r="P229" s="127">
        <f t="shared" si="14"/>
        <v>97.354615185858648</v>
      </c>
      <c r="Q229" s="218">
        <f>'BM8'!Q80</f>
        <v>105.90840017452331</v>
      </c>
      <c r="R229" s="128">
        <f t="shared" si="15"/>
        <v>98.29248655296152</v>
      </c>
      <c r="S229" s="131"/>
      <c r="T229" s="328">
        <f>'1212'!Q80</f>
        <v>107.25703616450832</v>
      </c>
      <c r="U229" s="127">
        <f t="shared" si="13"/>
        <v>97.056569641113214</v>
      </c>
      <c r="V229" s="334">
        <f>'128'!Q80</f>
        <v>106.4877223816714</v>
      </c>
      <c r="W229" s="128">
        <f t="shared" si="16"/>
        <v>97.757748660344731</v>
      </c>
      <c r="Y229" s="369"/>
      <c r="Z229" s="14"/>
      <c r="AA229" s="371"/>
      <c r="AB229" s="85"/>
    </row>
    <row r="230" spans="3:28" x14ac:dyDescent="0.55000000000000004">
      <c r="C230" s="238">
        <v>199608</v>
      </c>
      <c r="D230" s="239">
        <v>1996</v>
      </c>
      <c r="E230" s="240">
        <v>8</v>
      </c>
      <c r="F230" s="241">
        <v>70.599999999999994</v>
      </c>
      <c r="G230" s="242">
        <v>93.1</v>
      </c>
      <c r="H230" s="243">
        <f t="shared" si="12"/>
        <v>75.832438238453264</v>
      </c>
      <c r="I230" s="127"/>
      <c r="J230" s="222">
        <f>'MA12'!R93</f>
        <v>79.692081555957969</v>
      </c>
      <c r="K230" s="127">
        <f t="shared" si="10"/>
        <v>88.59098497813271</v>
      </c>
      <c r="L230" s="223">
        <f>'MA8'!Q93</f>
        <v>80.522219644401346</v>
      </c>
      <c r="M230" s="128">
        <f t="shared" si="11"/>
        <v>87.677662528157555</v>
      </c>
      <c r="N230" s="131"/>
      <c r="O230" s="293">
        <f>'BM12'!Q81</f>
        <v>78.711540740081048</v>
      </c>
      <c r="P230" s="127">
        <f t="shared" si="14"/>
        <v>89.694597941022707</v>
      </c>
      <c r="Q230" s="218">
        <f>'BM8'!Q81</f>
        <v>79.65763952833376</v>
      </c>
      <c r="R230" s="128">
        <f t="shared" si="15"/>
        <v>88.629289567246076</v>
      </c>
      <c r="S230" s="131"/>
      <c r="T230" s="328">
        <f>'1212'!Q81</f>
        <v>79.21414229363009</v>
      </c>
      <c r="U230" s="127">
        <f t="shared" si="13"/>
        <v>89.125499507778187</v>
      </c>
      <c r="V230" s="334">
        <f>'128'!Q81</f>
        <v>80.25549811473914</v>
      </c>
      <c r="W230" s="128">
        <f t="shared" si="16"/>
        <v>87.96905091669241</v>
      </c>
      <c r="Y230" s="369"/>
      <c r="Z230" s="14"/>
      <c r="AA230" s="371"/>
      <c r="AB230" s="85"/>
    </row>
    <row r="231" spans="3:28" x14ac:dyDescent="0.55000000000000004">
      <c r="C231" s="238">
        <v>199609</v>
      </c>
      <c r="D231" s="239">
        <v>1996</v>
      </c>
      <c r="E231" s="240">
        <v>9</v>
      </c>
      <c r="F231" s="241">
        <v>103.9</v>
      </c>
      <c r="G231" s="242">
        <v>100.7</v>
      </c>
      <c r="H231" s="243">
        <f t="shared" si="12"/>
        <v>103.17775571002979</v>
      </c>
      <c r="I231" s="127"/>
      <c r="J231" s="222">
        <f>'MA12'!R94</f>
        <v>106.11366615397441</v>
      </c>
      <c r="K231" s="127">
        <f t="shared" si="10"/>
        <v>97.913872704424037</v>
      </c>
      <c r="L231" s="223">
        <f>'MA8'!Q94</f>
        <v>105.71784109843294</v>
      </c>
      <c r="M231" s="128">
        <f t="shared" si="11"/>
        <v>98.280478413534425</v>
      </c>
      <c r="N231" s="131"/>
      <c r="O231" s="293">
        <f>'BM12'!Q82</f>
        <v>105.12470648262932</v>
      </c>
      <c r="P231" s="127">
        <f t="shared" si="14"/>
        <v>98.834996525929242</v>
      </c>
      <c r="Q231" s="218">
        <f>'BM8'!Q82</f>
        <v>104.626734568793</v>
      </c>
      <c r="R231" s="128">
        <f t="shared" si="15"/>
        <v>99.305402608818724</v>
      </c>
      <c r="S231" s="131"/>
      <c r="T231" s="328">
        <f>'1212'!Q82</f>
        <v>105.40688954116585</v>
      </c>
      <c r="U231" s="127">
        <f t="shared" si="13"/>
        <v>98.570406974605447</v>
      </c>
      <c r="V231" s="334">
        <f>'128'!Q82</f>
        <v>105.22706217802578</v>
      </c>
      <c r="W231" s="128">
        <f t="shared" si="16"/>
        <v>98.738858473706486</v>
      </c>
      <c r="Y231" s="369"/>
      <c r="Z231" s="14"/>
      <c r="AA231" s="371"/>
      <c r="AB231" s="85"/>
    </row>
    <row r="232" spans="3:28" x14ac:dyDescent="0.55000000000000004">
      <c r="C232" s="238">
        <v>199610</v>
      </c>
      <c r="D232" s="239">
        <v>1996</v>
      </c>
      <c r="E232" s="240">
        <v>10</v>
      </c>
      <c r="F232" s="241">
        <v>109.1</v>
      </c>
      <c r="G232" s="242">
        <v>102</v>
      </c>
      <c r="H232" s="243">
        <f t="shared" si="12"/>
        <v>106.96078431372548</v>
      </c>
      <c r="I232" s="127"/>
      <c r="J232" s="222">
        <f>'MA12'!R95</f>
        <v>106.90467711750755</v>
      </c>
      <c r="K232" s="127">
        <f t="shared" si="10"/>
        <v>102.05353305550831</v>
      </c>
      <c r="L232" s="223">
        <f>'MA8'!Q95</f>
        <v>106.17341235526125</v>
      </c>
      <c r="M232" s="128">
        <f t="shared" si="11"/>
        <v>102.75642232816841</v>
      </c>
      <c r="N232" s="131"/>
      <c r="O232" s="293">
        <f>'BM12'!Q83</f>
        <v>105.45138667999611</v>
      </c>
      <c r="P232" s="127">
        <f t="shared" si="14"/>
        <v>103.45999558173284</v>
      </c>
      <c r="Q232" s="218">
        <f>'BM8'!Q83</f>
        <v>104.10717769937436</v>
      </c>
      <c r="R232" s="128">
        <f t="shared" si="15"/>
        <v>104.79584828919594</v>
      </c>
      <c r="S232" s="131"/>
      <c r="T232" s="328">
        <f>'1212'!Q83</f>
        <v>105.89369557944765</v>
      </c>
      <c r="U232" s="127">
        <f t="shared" si="13"/>
        <v>103.02785203878997</v>
      </c>
      <c r="V232" s="334">
        <f>'128'!Q83</f>
        <v>105.3097733000014</v>
      </c>
      <c r="W232" s="128">
        <f t="shared" si="16"/>
        <v>103.59912150717597</v>
      </c>
      <c r="Y232" s="369"/>
      <c r="Z232" s="14"/>
      <c r="AA232" s="371"/>
      <c r="AB232" s="85"/>
    </row>
    <row r="233" spans="3:28" x14ac:dyDescent="0.55000000000000004">
      <c r="C233" s="238">
        <v>199611</v>
      </c>
      <c r="D233" s="239">
        <v>1996</v>
      </c>
      <c r="E233" s="240">
        <v>11</v>
      </c>
      <c r="F233" s="241">
        <v>106.6</v>
      </c>
      <c r="G233" s="242">
        <v>101.6</v>
      </c>
      <c r="H233" s="243">
        <f t="shared" si="12"/>
        <v>104.92125984251967</v>
      </c>
      <c r="I233" s="127"/>
      <c r="J233" s="222">
        <f>'MA12'!R96</f>
        <v>105.99546911344642</v>
      </c>
      <c r="K233" s="127">
        <f t="shared" si="10"/>
        <v>100.57033653571226</v>
      </c>
      <c r="L233" s="223">
        <f>'MA8'!Q96</f>
        <v>107.12251914032019</v>
      </c>
      <c r="M233" s="128">
        <f t="shared" si="11"/>
        <v>99.512222878519367</v>
      </c>
      <c r="N233" s="131"/>
      <c r="O233" s="293">
        <f>'BM12'!Q84</f>
        <v>104.25190322695022</v>
      </c>
      <c r="P233" s="127">
        <f t="shared" si="14"/>
        <v>102.25232988594762</v>
      </c>
      <c r="Q233" s="218">
        <f>'BM8'!Q84</f>
        <v>105.65588158516888</v>
      </c>
      <c r="R233" s="128">
        <f t="shared" si="15"/>
        <v>100.89357866373967</v>
      </c>
      <c r="S233" s="131"/>
      <c r="T233" s="328">
        <f>'1212'!Q84</f>
        <v>104.47080450214357</v>
      </c>
      <c r="U233" s="127">
        <f t="shared" si="13"/>
        <v>102.03807705703343</v>
      </c>
      <c r="V233" s="334">
        <f>'128'!Q84</f>
        <v>106.20008607242524</v>
      </c>
      <c r="W233" s="128">
        <f t="shared" si="16"/>
        <v>100.37656648159592</v>
      </c>
      <c r="Y233" s="369"/>
      <c r="Z233" s="14"/>
      <c r="AA233" s="371"/>
      <c r="AB233" s="85"/>
    </row>
    <row r="234" spans="3:28" x14ac:dyDescent="0.55000000000000004">
      <c r="C234" s="238">
        <v>199612</v>
      </c>
      <c r="D234" s="239">
        <v>1996</v>
      </c>
      <c r="E234" s="240">
        <v>12</v>
      </c>
      <c r="F234" s="241">
        <v>95.1</v>
      </c>
      <c r="G234" s="242">
        <v>101</v>
      </c>
      <c r="H234" s="243">
        <f t="shared" si="12"/>
        <v>94.158415841584159</v>
      </c>
      <c r="I234" s="127"/>
      <c r="J234" s="222">
        <f>'MA12'!R97</f>
        <v>98.21264859868316</v>
      </c>
      <c r="K234" s="127">
        <f t="shared" si="10"/>
        <v>96.830704962044067</v>
      </c>
      <c r="L234" s="223">
        <f>'MA8'!Q97</f>
        <v>97.669415561133036</v>
      </c>
      <c r="M234" s="128">
        <f t="shared" si="11"/>
        <v>97.369273127753289</v>
      </c>
      <c r="N234" s="131"/>
      <c r="O234" s="293">
        <f>'BM12'!Q85</f>
        <v>96.488771090871595</v>
      </c>
      <c r="P234" s="127">
        <f t="shared" si="14"/>
        <v>98.560691492729575</v>
      </c>
      <c r="Q234" s="218">
        <f>'BM8'!Q85</f>
        <v>96.42983788242681</v>
      </c>
      <c r="R234" s="128">
        <f t="shared" si="15"/>
        <v>98.62092697485582</v>
      </c>
      <c r="S234" s="131"/>
      <c r="T234" s="328">
        <f>'1212'!Q85</f>
        <v>96.842359667350877</v>
      </c>
      <c r="U234" s="127">
        <f t="shared" si="13"/>
        <v>98.200828982961781</v>
      </c>
      <c r="V234" s="334">
        <f>'128'!Q85</f>
        <v>96.620128152299614</v>
      </c>
      <c r="W234" s="128">
        <f t="shared" si="16"/>
        <v>98.426696195327452</v>
      </c>
      <c r="Y234" s="369"/>
      <c r="Z234" s="14"/>
      <c r="AA234" s="371"/>
      <c r="AB234" s="85"/>
    </row>
    <row r="235" spans="3:28" x14ac:dyDescent="0.55000000000000004">
      <c r="C235" s="238">
        <v>199701</v>
      </c>
      <c r="D235" s="239">
        <v>1997</v>
      </c>
      <c r="E235" s="240">
        <v>1</v>
      </c>
      <c r="F235" s="241">
        <v>105</v>
      </c>
      <c r="G235" s="242">
        <v>111.6</v>
      </c>
      <c r="H235" s="243">
        <f t="shared" si="12"/>
        <v>94.086021505376351</v>
      </c>
      <c r="I235" s="127"/>
      <c r="J235" s="222">
        <f>'MA12'!R98</f>
        <v>91.852746815579891</v>
      </c>
      <c r="K235" s="127">
        <f t="shared" si="10"/>
        <v>114.31340230991339</v>
      </c>
      <c r="L235" s="223">
        <f>'MA8'!Q98</f>
        <v>92.809901051779107</v>
      </c>
      <c r="M235" s="128">
        <f t="shared" si="11"/>
        <v>113.13448113840782</v>
      </c>
      <c r="N235" s="131"/>
      <c r="O235" s="293">
        <f>'BM12'!Q86</f>
        <v>94.001576603646981</v>
      </c>
      <c r="P235" s="127">
        <f t="shared" si="14"/>
        <v>111.70025418055202</v>
      </c>
      <c r="Q235" s="218">
        <f>'BM8'!Q86</f>
        <v>93.97730032768186</v>
      </c>
      <c r="R235" s="128">
        <f t="shared" si="15"/>
        <v>111.72910866122348</v>
      </c>
      <c r="S235" s="131"/>
      <c r="T235" s="328">
        <f>'1212'!Q86</f>
        <v>92.721049934973038</v>
      </c>
      <c r="U235" s="127">
        <f t="shared" si="13"/>
        <v>113.24289368340675</v>
      </c>
      <c r="V235" s="334">
        <f>'128'!Q86</f>
        <v>92.917172948584977</v>
      </c>
      <c r="W235" s="128">
        <f t="shared" si="16"/>
        <v>113.00386857239077</v>
      </c>
      <c r="Y235" s="369"/>
      <c r="Z235" s="14"/>
      <c r="AA235" s="371"/>
      <c r="AB235" s="85"/>
    </row>
    <row r="236" spans="3:28" x14ac:dyDescent="0.55000000000000004">
      <c r="C236" s="238">
        <v>199702</v>
      </c>
      <c r="D236" s="239">
        <v>1997</v>
      </c>
      <c r="E236" s="240">
        <v>2</v>
      </c>
      <c r="F236" s="241">
        <v>106.1</v>
      </c>
      <c r="G236" s="242">
        <v>97.9</v>
      </c>
      <c r="H236" s="243">
        <f t="shared" si="12"/>
        <v>108.37589376915217</v>
      </c>
      <c r="I236" s="127"/>
      <c r="J236" s="222">
        <f>'MA12'!R99</f>
        <v>102.39061728758867</v>
      </c>
      <c r="K236" s="127">
        <f t="shared" si="10"/>
        <v>103.62277600299316</v>
      </c>
      <c r="L236" s="223">
        <f>'MA8'!Q99</f>
        <v>104.53417503348459</v>
      </c>
      <c r="M236" s="128">
        <f t="shared" si="11"/>
        <v>101.49790723083034</v>
      </c>
      <c r="N236" s="131"/>
      <c r="O236" s="293">
        <f>'BM12'!Q87</f>
        <v>104.3980129272793</v>
      </c>
      <c r="P236" s="127">
        <f t="shared" si="14"/>
        <v>101.63028684646159</v>
      </c>
      <c r="Q236" s="218">
        <f>'BM8'!Q87</f>
        <v>106.13483084098988</v>
      </c>
      <c r="R236" s="128">
        <f t="shared" si="15"/>
        <v>99.96718245959984</v>
      </c>
      <c r="S236" s="131"/>
      <c r="T236" s="328">
        <f>'1212'!Q87</f>
        <v>103.22977862575139</v>
      </c>
      <c r="U236" s="127">
        <f t="shared" si="13"/>
        <v>102.78041996452814</v>
      </c>
      <c r="V236" s="334">
        <f>'128'!Q87</f>
        <v>104.91375657946624</v>
      </c>
      <c r="W236" s="128">
        <f t="shared" si="16"/>
        <v>101.13068434417869</v>
      </c>
      <c r="Y236" s="369"/>
      <c r="Z236" s="14"/>
      <c r="AA236" s="371"/>
      <c r="AB236" s="85"/>
    </row>
    <row r="237" spans="3:28" x14ac:dyDescent="0.55000000000000004">
      <c r="C237" s="238">
        <v>199703</v>
      </c>
      <c r="D237" s="239">
        <v>1997</v>
      </c>
      <c r="E237" s="240">
        <v>3</v>
      </c>
      <c r="F237" s="241">
        <v>124.9</v>
      </c>
      <c r="G237" s="242">
        <v>108.8</v>
      </c>
      <c r="H237" s="243">
        <f t="shared" si="12"/>
        <v>114.79779411764706</v>
      </c>
      <c r="I237" s="127"/>
      <c r="J237" s="222">
        <f>'MA12'!R100</f>
        <v>113.12297865757078</v>
      </c>
      <c r="K237" s="127">
        <f t="shared" si="10"/>
        <v>110.41081262373658</v>
      </c>
      <c r="L237" s="223">
        <f>'MA8'!Q100</f>
        <v>115.16202381817615</v>
      </c>
      <c r="M237" s="128">
        <f t="shared" si="11"/>
        <v>108.45589184608173</v>
      </c>
      <c r="N237" s="131"/>
      <c r="O237" s="293">
        <f>'BM12'!Q88</f>
        <v>114.67538286656128</v>
      </c>
      <c r="P237" s="127">
        <f t="shared" si="14"/>
        <v>108.91613952171086</v>
      </c>
      <c r="Q237" s="218">
        <f>'BM8'!Q88</f>
        <v>116.76163695813709</v>
      </c>
      <c r="R237" s="128">
        <f t="shared" si="15"/>
        <v>106.97006589996747</v>
      </c>
      <c r="S237" s="131"/>
      <c r="T237" s="328">
        <f>'1212'!Q88</f>
        <v>113.6964279360848</v>
      </c>
      <c r="U237" s="127">
        <f t="shared" si="13"/>
        <v>109.8539349628586</v>
      </c>
      <c r="V237" s="334">
        <f>'128'!Q88</f>
        <v>115.48487761611544</v>
      </c>
      <c r="W237" s="128">
        <f t="shared" si="16"/>
        <v>108.15268854090272</v>
      </c>
      <c r="Y237" s="369"/>
      <c r="Z237" s="14"/>
      <c r="AA237" s="371"/>
      <c r="AB237" s="85"/>
    </row>
    <row r="238" spans="3:28" x14ac:dyDescent="0.55000000000000004">
      <c r="C238" s="238">
        <v>199704</v>
      </c>
      <c r="D238" s="239">
        <v>1997</v>
      </c>
      <c r="E238" s="240">
        <v>4</v>
      </c>
      <c r="F238" s="241">
        <v>102.9</v>
      </c>
      <c r="G238" s="242">
        <v>109.4</v>
      </c>
      <c r="H238" s="243">
        <f t="shared" si="12"/>
        <v>94.058500914076788</v>
      </c>
      <c r="I238" s="127"/>
      <c r="J238" s="222">
        <f>'MA12'!R101</f>
        <v>96.980234125785515</v>
      </c>
      <c r="K238" s="127">
        <f t="shared" si="10"/>
        <v>106.10409525979946</v>
      </c>
      <c r="L238" s="223">
        <f>'MA8'!Q101</f>
        <v>95.700476571179394</v>
      </c>
      <c r="M238" s="128">
        <f t="shared" si="11"/>
        <v>107.5229755240203</v>
      </c>
      <c r="N238" s="131"/>
      <c r="O238" s="293">
        <f>'BM12'!Q89</f>
        <v>98.255436509484383</v>
      </c>
      <c r="P238" s="127">
        <f t="shared" si="14"/>
        <v>104.72702952173776</v>
      </c>
      <c r="Q238" s="218">
        <f>'BM8'!Q89</f>
        <v>96.73599845589527</v>
      </c>
      <c r="R238" s="128">
        <f t="shared" si="15"/>
        <v>106.37198317327037</v>
      </c>
      <c r="S238" s="131"/>
      <c r="T238" s="328">
        <f>'1212'!Q89</f>
        <v>97.703597729750641</v>
      </c>
      <c r="U238" s="127">
        <f t="shared" si="13"/>
        <v>105.318537281117</v>
      </c>
      <c r="V238" s="334">
        <f>'128'!Q89</f>
        <v>95.759888604487259</v>
      </c>
      <c r="W238" s="128">
        <f t="shared" si="16"/>
        <v>107.45626535239951</v>
      </c>
      <c r="Y238" s="369"/>
      <c r="Z238" s="14"/>
      <c r="AA238" s="371"/>
      <c r="AB238" s="85"/>
    </row>
    <row r="239" spans="3:28" x14ac:dyDescent="0.55000000000000004">
      <c r="C239" s="238">
        <v>199705</v>
      </c>
      <c r="D239" s="239">
        <v>1997</v>
      </c>
      <c r="E239" s="240">
        <v>5</v>
      </c>
      <c r="F239" s="241">
        <v>103.7</v>
      </c>
      <c r="G239" s="242">
        <v>112.9</v>
      </c>
      <c r="H239" s="243">
        <f t="shared" si="12"/>
        <v>91.851195748449953</v>
      </c>
      <c r="I239" s="127"/>
      <c r="J239" s="222">
        <f>'MA12'!R102</f>
        <v>90.42942706222972</v>
      </c>
      <c r="K239" s="127">
        <f t="shared" si="10"/>
        <v>114.67506028611464</v>
      </c>
      <c r="L239" s="223">
        <f>'MA8'!Q102</f>
        <v>90.367863112975414</v>
      </c>
      <c r="M239" s="128">
        <f t="shared" si="11"/>
        <v>114.75318374006159</v>
      </c>
      <c r="N239" s="131"/>
      <c r="O239" s="293">
        <f>'BM12'!Q90</f>
        <v>91.067250566561285</v>
      </c>
      <c r="P239" s="127">
        <f t="shared" si="14"/>
        <v>113.87189066853995</v>
      </c>
      <c r="Q239" s="218">
        <f>'BM8'!Q90</f>
        <v>91.353742071665408</v>
      </c>
      <c r="R239" s="128">
        <f t="shared" si="15"/>
        <v>113.51478072857614</v>
      </c>
      <c r="S239" s="131"/>
      <c r="T239" s="328">
        <f>'1212'!Q90</f>
        <v>90.66223933255651</v>
      </c>
      <c r="U239" s="127">
        <f t="shared" si="13"/>
        <v>114.38058530588452</v>
      </c>
      <c r="V239" s="334">
        <f>'128'!Q90</f>
        <v>90.244143938751151</v>
      </c>
      <c r="W239" s="128">
        <f t="shared" si="16"/>
        <v>114.91050330133483</v>
      </c>
      <c r="Y239" s="369"/>
      <c r="Z239" s="14"/>
      <c r="AA239" s="371"/>
      <c r="AB239" s="85"/>
    </row>
    <row r="240" spans="3:28" x14ac:dyDescent="0.55000000000000004">
      <c r="C240" s="238">
        <v>199706</v>
      </c>
      <c r="D240" s="239">
        <v>1997</v>
      </c>
      <c r="E240" s="240">
        <v>6</v>
      </c>
      <c r="F240" s="241">
        <v>114.5</v>
      </c>
      <c r="G240" s="242">
        <v>111.5</v>
      </c>
      <c r="H240" s="243">
        <f t="shared" si="12"/>
        <v>102.69058295964126</v>
      </c>
      <c r="I240" s="127"/>
      <c r="J240" s="222">
        <f>'MA12'!R103</f>
        <v>103.43379574035465</v>
      </c>
      <c r="K240" s="127">
        <f t="shared" si="10"/>
        <v>110.69882834757834</v>
      </c>
      <c r="L240" s="223">
        <f>'MA8'!Q103</f>
        <v>102.31640588497919</v>
      </c>
      <c r="M240" s="128">
        <f t="shared" si="11"/>
        <v>111.90776201493749</v>
      </c>
      <c r="N240" s="131"/>
      <c r="O240" s="293">
        <f>'BM12'!Q91</f>
        <v>103.64656646939396</v>
      </c>
      <c r="P240" s="127">
        <f t="shared" si="14"/>
        <v>110.47158039124332</v>
      </c>
      <c r="Q240" s="218">
        <f>'BM8'!Q91</f>
        <v>102.17035323557562</v>
      </c>
      <c r="R240" s="128">
        <f t="shared" si="15"/>
        <v>112.06773430252879</v>
      </c>
      <c r="S240" s="131"/>
      <c r="T240" s="328">
        <f>'1212'!Q91</f>
        <v>103.71853622407691</v>
      </c>
      <c r="U240" s="127">
        <f t="shared" si="13"/>
        <v>110.39492473421575</v>
      </c>
      <c r="V240" s="334">
        <f>'128'!Q91</f>
        <v>102.35196046268028</v>
      </c>
      <c r="W240" s="128">
        <f t="shared" si="16"/>
        <v>111.86888798456297</v>
      </c>
      <c r="Y240" s="369"/>
      <c r="Z240" s="14"/>
      <c r="AA240" s="371"/>
      <c r="AB240" s="85"/>
    </row>
    <row r="241" spans="3:28" x14ac:dyDescent="0.55000000000000004">
      <c r="C241" s="238">
        <v>199707</v>
      </c>
      <c r="D241" s="239">
        <v>1997</v>
      </c>
      <c r="E241" s="240">
        <v>7</v>
      </c>
      <c r="F241" s="241">
        <v>119.3</v>
      </c>
      <c r="G241" s="242">
        <v>109.7</v>
      </c>
      <c r="H241" s="243">
        <f t="shared" si="12"/>
        <v>108.75113947128531</v>
      </c>
      <c r="I241" s="127"/>
      <c r="J241" s="222">
        <f>'MA12'!R104</f>
        <v>107.80100044939186</v>
      </c>
      <c r="K241" s="127">
        <f t="shared" si="10"/>
        <v>110.66687646930183</v>
      </c>
      <c r="L241" s="223">
        <f>'MA8'!Q104</f>
        <v>107.93558501967544</v>
      </c>
      <c r="M241" s="128">
        <f t="shared" si="11"/>
        <v>110.52888625957134</v>
      </c>
      <c r="N241" s="131"/>
      <c r="O241" s="293">
        <f>'BM12'!Q92</f>
        <v>107.13438727010798</v>
      </c>
      <c r="P241" s="127">
        <f t="shared" si="14"/>
        <v>111.35546955546587</v>
      </c>
      <c r="Q241" s="218">
        <f>'BM8'!Q92</f>
        <v>107.00754276361526</v>
      </c>
      <c r="R241" s="128">
        <f t="shared" si="15"/>
        <v>111.48746800357743</v>
      </c>
      <c r="S241" s="131"/>
      <c r="T241" s="328">
        <f>'1212'!Q92</f>
        <v>107.73163433964245</v>
      </c>
      <c r="U241" s="127">
        <f t="shared" si="13"/>
        <v>110.73813251907632</v>
      </c>
      <c r="V241" s="334">
        <f>'128'!Q92</f>
        <v>107.73620536824581</v>
      </c>
      <c r="W241" s="128">
        <f t="shared" si="16"/>
        <v>110.73343412479471</v>
      </c>
      <c r="Y241" s="369"/>
      <c r="Z241" s="14"/>
      <c r="AA241" s="371"/>
      <c r="AB241" s="85"/>
    </row>
    <row r="242" spans="3:28" x14ac:dyDescent="0.55000000000000004">
      <c r="C242" s="238">
        <v>199708</v>
      </c>
      <c r="D242" s="239">
        <v>1997</v>
      </c>
      <c r="E242" s="240">
        <v>8</v>
      </c>
      <c r="F242" s="241">
        <v>77.599999999999994</v>
      </c>
      <c r="G242" s="242">
        <v>105.9</v>
      </c>
      <c r="H242" s="243">
        <f t="shared" si="12"/>
        <v>73.276676109537291</v>
      </c>
      <c r="I242" s="127"/>
      <c r="J242" s="222">
        <f>'MA12'!R105</f>
        <v>79.113592998327661</v>
      </c>
      <c r="K242" s="127">
        <f t="shared" si="10"/>
        <v>98.086810444369959</v>
      </c>
      <c r="L242" s="223">
        <f>'MA8'!Q105</f>
        <v>78.880317298807029</v>
      </c>
      <c r="M242" s="128">
        <f t="shared" si="11"/>
        <v>98.376886221239374</v>
      </c>
      <c r="N242" s="131"/>
      <c r="O242" s="293">
        <f>'BM12'!Q93</f>
        <v>78.10863285722337</v>
      </c>
      <c r="P242" s="127">
        <f t="shared" si="14"/>
        <v>99.348813519559215</v>
      </c>
      <c r="Q242" s="218">
        <f>'BM8'!Q93</f>
        <v>78.061443776509392</v>
      </c>
      <c r="R242" s="128">
        <f t="shared" si="15"/>
        <v>99.408871071062293</v>
      </c>
      <c r="S242" s="131"/>
      <c r="T242" s="328">
        <f>'1212'!Q93</f>
        <v>78.785801908577398</v>
      </c>
      <c r="U242" s="127">
        <f t="shared" si="13"/>
        <v>98.494904056503231</v>
      </c>
      <c r="V242" s="334">
        <f>'128'!Q93</f>
        <v>78.723674048882842</v>
      </c>
      <c r="W242" s="128">
        <f t="shared" si="16"/>
        <v>98.572635153962565</v>
      </c>
      <c r="Y242" s="369"/>
      <c r="Z242" s="14"/>
      <c r="AA242" s="371"/>
      <c r="AB242" s="85"/>
    </row>
    <row r="243" spans="3:28" x14ac:dyDescent="0.55000000000000004">
      <c r="C243" s="238">
        <v>199709</v>
      </c>
      <c r="D243" s="239">
        <v>1997</v>
      </c>
      <c r="E243" s="240">
        <v>9</v>
      </c>
      <c r="F243" s="241">
        <v>109.4</v>
      </c>
      <c r="G243" s="242">
        <v>103.5</v>
      </c>
      <c r="H243" s="243">
        <f t="shared" si="12"/>
        <v>105.70048309178746</v>
      </c>
      <c r="I243" s="127"/>
      <c r="J243" s="222">
        <f>'MA12'!R106</f>
        <v>106.29811623777987</v>
      </c>
      <c r="K243" s="127">
        <f t="shared" si="10"/>
        <v>102.91809852517189</v>
      </c>
      <c r="L243" s="223">
        <f>'MA8'!Q106</f>
        <v>105.15714389542428</v>
      </c>
      <c r="M243" s="128">
        <f t="shared" si="11"/>
        <v>104.03477685624014</v>
      </c>
      <c r="N243" s="131"/>
      <c r="O243" s="293">
        <f>'BM12'!Q94</f>
        <v>105.54899144517231</v>
      </c>
      <c r="P243" s="127">
        <f t="shared" si="14"/>
        <v>103.64855078395337</v>
      </c>
      <c r="Q243" s="218">
        <f>'BM8'!Q94</f>
        <v>104.63209101968593</v>
      </c>
      <c r="R243" s="128">
        <f t="shared" si="15"/>
        <v>104.55683235788247</v>
      </c>
      <c r="S243" s="131"/>
      <c r="T243" s="328">
        <f>'1212'!Q94</f>
        <v>105.8918279976774</v>
      </c>
      <c r="U243" s="127">
        <f t="shared" si="13"/>
        <v>103.31297709054523</v>
      </c>
      <c r="V243" s="334">
        <f>'128'!Q94</f>
        <v>105.00473058566529</v>
      </c>
      <c r="W243" s="128">
        <f t="shared" si="16"/>
        <v>104.18578228792174</v>
      </c>
      <c r="Y243" s="369"/>
      <c r="Z243" s="14"/>
      <c r="AA243" s="371"/>
      <c r="AB243" s="85"/>
    </row>
    <row r="244" spans="3:28" x14ac:dyDescent="0.55000000000000004">
      <c r="C244" s="238">
        <v>199710</v>
      </c>
      <c r="D244" s="239">
        <v>1997</v>
      </c>
      <c r="E244" s="240">
        <v>10</v>
      </c>
      <c r="F244" s="241">
        <v>109</v>
      </c>
      <c r="G244" s="242">
        <v>101.4</v>
      </c>
      <c r="H244" s="243">
        <f t="shared" si="12"/>
        <v>107.49506903353057</v>
      </c>
      <c r="I244" s="127"/>
      <c r="J244" s="222">
        <f>'MA12'!R107</f>
        <v>106.19203029343079</v>
      </c>
      <c r="K244" s="127">
        <f t="shared" si="10"/>
        <v>102.6442377067377</v>
      </c>
      <c r="L244" s="223">
        <f>'MA8'!Q107</f>
        <v>105.6181408532597</v>
      </c>
      <c r="M244" s="128">
        <f t="shared" si="11"/>
        <v>103.20196807046516</v>
      </c>
      <c r="N244" s="131"/>
      <c r="O244" s="293">
        <f>'BM12'!Q95</f>
        <v>104.50748528729402</v>
      </c>
      <c r="P244" s="127">
        <f t="shared" si="14"/>
        <v>104.29874922390098</v>
      </c>
      <c r="Q244" s="218">
        <f>'BM8'!Q95</f>
        <v>104.13514790386333</v>
      </c>
      <c r="R244" s="128">
        <f t="shared" si="15"/>
        <v>104.67167156724824</v>
      </c>
      <c r="S244" s="131"/>
      <c r="T244" s="328">
        <f>'1212'!Q95</f>
        <v>105.39601686835432</v>
      </c>
      <c r="U244" s="127">
        <f t="shared" si="13"/>
        <v>103.4194680584061</v>
      </c>
      <c r="V244" s="334">
        <f>'128'!Q95</f>
        <v>105.33518019712389</v>
      </c>
      <c r="W244" s="128">
        <f t="shared" si="16"/>
        <v>103.47919830394534</v>
      </c>
      <c r="Y244" s="369"/>
      <c r="Z244" s="14"/>
      <c r="AA244" s="371"/>
      <c r="AB244" s="85"/>
    </row>
    <row r="245" spans="3:28" x14ac:dyDescent="0.55000000000000004">
      <c r="C245" s="238">
        <v>199711</v>
      </c>
      <c r="D245" s="239">
        <v>1997</v>
      </c>
      <c r="E245" s="240">
        <v>11</v>
      </c>
      <c r="F245" s="241">
        <v>99.1</v>
      </c>
      <c r="G245" s="242">
        <v>100.3</v>
      </c>
      <c r="H245" s="243">
        <f t="shared" si="12"/>
        <v>98.803589232303096</v>
      </c>
      <c r="I245" s="127"/>
      <c r="J245" s="222">
        <f>'MA12'!R108</f>
        <v>104.83059400761755</v>
      </c>
      <c r="K245" s="127">
        <f t="shared" si="10"/>
        <v>94.533471777140605</v>
      </c>
      <c r="L245" s="223">
        <f>'MA8'!Q108</f>
        <v>105.10730638646913</v>
      </c>
      <c r="M245" s="128">
        <f t="shared" si="11"/>
        <v>94.284596767820432</v>
      </c>
      <c r="N245" s="131"/>
      <c r="O245" s="293">
        <f>'BM12'!Q96</f>
        <v>102.93378042773838</v>
      </c>
      <c r="P245" s="127">
        <f t="shared" si="14"/>
        <v>96.275488559919566</v>
      </c>
      <c r="Q245" s="218">
        <f>'BM8'!Q96</f>
        <v>104.03297666954741</v>
      </c>
      <c r="R245" s="128">
        <f t="shared" si="15"/>
        <v>95.258256730251375</v>
      </c>
      <c r="S245" s="131"/>
      <c r="T245" s="328">
        <f>'1212'!Q96</f>
        <v>103.79183657078076</v>
      </c>
      <c r="U245" s="127">
        <f t="shared" si="13"/>
        <v>95.479570719821325</v>
      </c>
      <c r="V245" s="334">
        <f>'128'!Q96</f>
        <v>105.11053997674952</v>
      </c>
      <c r="W245" s="128">
        <f t="shared" si="16"/>
        <v>94.281696223728801</v>
      </c>
      <c r="Y245" s="369"/>
      <c r="Z245" s="14"/>
      <c r="AA245" s="371"/>
      <c r="AB245" s="85"/>
    </row>
    <row r="246" spans="3:28" x14ac:dyDescent="0.55000000000000004">
      <c r="C246" s="238">
        <v>199712</v>
      </c>
      <c r="D246" s="239">
        <v>1997</v>
      </c>
      <c r="E246" s="240">
        <v>12</v>
      </c>
      <c r="F246" s="241">
        <v>98.1</v>
      </c>
      <c r="G246" s="242">
        <v>101.8</v>
      </c>
      <c r="H246" s="243">
        <f t="shared" si="12"/>
        <v>96.365422396856587</v>
      </c>
      <c r="I246" s="127"/>
      <c r="J246" s="222">
        <f>'MA12'!R109</f>
        <v>97.554866324343038</v>
      </c>
      <c r="K246" s="127">
        <f t="shared" si="10"/>
        <v>100.55879700951517</v>
      </c>
      <c r="L246" s="223">
        <f>'MA8'!Q109</f>
        <v>96.410661073790678</v>
      </c>
      <c r="M246" s="128">
        <f t="shared" si="11"/>
        <v>101.75223248901524</v>
      </c>
      <c r="N246" s="131"/>
      <c r="O246" s="293">
        <f>'BM12'!Q97</f>
        <v>95.722496769536676</v>
      </c>
      <c r="P246" s="127">
        <f t="shared" si="14"/>
        <v>102.48374552555543</v>
      </c>
      <c r="Q246" s="218">
        <f>'BM8'!Q97</f>
        <v>94.996935976833669</v>
      </c>
      <c r="R246" s="128">
        <f t="shared" si="15"/>
        <v>103.26648853592819</v>
      </c>
      <c r="S246" s="131"/>
      <c r="T246" s="328">
        <f>'1212'!Q97</f>
        <v>96.671252531774485</v>
      </c>
      <c r="U246" s="127">
        <f t="shared" si="13"/>
        <v>101.47794450863859</v>
      </c>
      <c r="V246" s="334">
        <f>'128'!Q97</f>
        <v>96.417869673247282</v>
      </c>
      <c r="W246" s="128">
        <f t="shared" si="16"/>
        <v>101.74462507049088</v>
      </c>
      <c r="Y246" s="369"/>
      <c r="Z246" s="14"/>
      <c r="AA246" s="371"/>
      <c r="AB246" s="85"/>
    </row>
    <row r="247" spans="3:28" x14ac:dyDescent="0.55000000000000004">
      <c r="C247" s="238">
        <v>199801</v>
      </c>
      <c r="D247" s="239">
        <v>1998</v>
      </c>
      <c r="E247" s="240">
        <v>1</v>
      </c>
      <c r="F247" s="241">
        <v>98.2</v>
      </c>
      <c r="G247" s="242">
        <v>102.8</v>
      </c>
      <c r="H247" s="243">
        <f t="shared" si="12"/>
        <v>95.525291828793783</v>
      </c>
      <c r="I247" s="127"/>
      <c r="J247" s="222">
        <f>'MA12'!R110</f>
        <v>92.184571016582566</v>
      </c>
      <c r="K247" s="127">
        <f t="shared" si="10"/>
        <v>106.52541842640386</v>
      </c>
      <c r="L247" s="223">
        <f>'MA8'!Q110</f>
        <v>94.595326927486099</v>
      </c>
      <c r="M247" s="128">
        <f t="shared" si="11"/>
        <v>103.810624889829</v>
      </c>
      <c r="N247" s="131"/>
      <c r="O247" s="293">
        <f>'BM12'!Q98</f>
        <v>93.684757223573044</v>
      </c>
      <c r="P247" s="127">
        <f t="shared" si="14"/>
        <v>104.81961304084035</v>
      </c>
      <c r="Q247" s="218">
        <f>'BM8'!Q98</f>
        <v>96.207879466119849</v>
      </c>
      <c r="R247" s="128">
        <f t="shared" si="15"/>
        <v>102.07064176545092</v>
      </c>
      <c r="S247" s="131"/>
      <c r="T247" s="328">
        <f>'1212'!Q98</f>
        <v>92.989670740534365</v>
      </c>
      <c r="U247" s="127">
        <f t="shared" si="13"/>
        <v>105.60312690428147</v>
      </c>
      <c r="V247" s="334">
        <f>'128'!Q98</f>
        <v>94.253191767762146</v>
      </c>
      <c r="W247" s="128">
        <f t="shared" si="16"/>
        <v>104.18745313364317</v>
      </c>
      <c r="Y247" s="369"/>
      <c r="Z247" s="14"/>
      <c r="AA247" s="371"/>
      <c r="AB247" s="85"/>
    </row>
    <row r="248" spans="3:28" x14ac:dyDescent="0.55000000000000004">
      <c r="C248" s="238">
        <v>199802</v>
      </c>
      <c r="D248" s="239">
        <v>1998</v>
      </c>
      <c r="E248" s="240">
        <v>2</v>
      </c>
      <c r="F248" s="241">
        <v>109.4</v>
      </c>
      <c r="G248" s="242">
        <v>101.6</v>
      </c>
      <c r="H248" s="243">
        <f t="shared" si="12"/>
        <v>107.67716535433071</v>
      </c>
      <c r="I248" s="127"/>
      <c r="J248" s="222">
        <f>'MA12'!R111</f>
        <v>103.09444844989189</v>
      </c>
      <c r="K248" s="127">
        <f t="shared" si="10"/>
        <v>106.11628622580282</v>
      </c>
      <c r="L248" s="223">
        <f>'MA8'!Q111</f>
        <v>105.7131542197303</v>
      </c>
      <c r="M248" s="128">
        <f t="shared" si="11"/>
        <v>103.48759414803422</v>
      </c>
      <c r="N248" s="131"/>
      <c r="O248" s="293">
        <f>'BM12'!Q99</f>
        <v>104.55058380874027</v>
      </c>
      <c r="P248" s="127">
        <f t="shared" si="14"/>
        <v>104.63834444017168</v>
      </c>
      <c r="Q248" s="218">
        <f>'BM8'!Q99</f>
        <v>107.45497830250096</v>
      </c>
      <c r="R248" s="128">
        <f t="shared" si="15"/>
        <v>101.81008058279397</v>
      </c>
      <c r="S248" s="131"/>
      <c r="T248" s="328">
        <f>'1212'!Q99</f>
        <v>104.02461164652851</v>
      </c>
      <c r="U248" s="127">
        <f t="shared" si="13"/>
        <v>105.16741977536705</v>
      </c>
      <c r="V248" s="334">
        <f>'128'!Q99</f>
        <v>105.78485537643343</v>
      </c>
      <c r="W248" s="128">
        <f t="shared" si="16"/>
        <v>103.41745007893819</v>
      </c>
      <c r="Y248" s="369"/>
      <c r="Z248" s="14"/>
      <c r="AA248" s="371"/>
      <c r="AB248" s="85"/>
    </row>
    <row r="249" spans="3:28" x14ac:dyDescent="0.55000000000000004">
      <c r="C249" s="238">
        <v>199803</v>
      </c>
      <c r="D249" s="239">
        <v>1998</v>
      </c>
      <c r="E249" s="240">
        <v>3</v>
      </c>
      <c r="F249" s="241">
        <v>114.7</v>
      </c>
      <c r="G249" s="242">
        <v>97.1</v>
      </c>
      <c r="H249" s="243">
        <f t="shared" si="12"/>
        <v>118.12564366632338</v>
      </c>
      <c r="I249" s="127"/>
      <c r="J249" s="222">
        <f>'MA12'!R112</f>
        <v>113.75342465753425</v>
      </c>
      <c r="K249" s="127">
        <f t="shared" si="10"/>
        <v>100.83212909441232</v>
      </c>
      <c r="L249" s="223">
        <f>'MA8'!Q112</f>
        <v>115.8555141005065</v>
      </c>
      <c r="M249" s="128">
        <f t="shared" si="11"/>
        <v>99.00262485607368</v>
      </c>
      <c r="N249" s="131"/>
      <c r="O249" s="293">
        <f>'BM12'!Q100</f>
        <v>114.86788709004557</v>
      </c>
      <c r="P249" s="127">
        <f t="shared" si="14"/>
        <v>99.853843320096971</v>
      </c>
      <c r="Q249" s="218">
        <f>'BM8'!Q100</f>
        <v>117.43481647046362</v>
      </c>
      <c r="R249" s="128">
        <f t="shared" si="15"/>
        <v>97.671204713679231</v>
      </c>
      <c r="S249" s="131"/>
      <c r="T249" s="328">
        <f>'1212'!Q100</f>
        <v>114.59887110499542</v>
      </c>
      <c r="U249" s="127">
        <f t="shared" si="13"/>
        <v>100.08824597836738</v>
      </c>
      <c r="V249" s="334">
        <f>'128'!Q100</f>
        <v>115.96456192653631</v>
      </c>
      <c r="W249" s="128">
        <f t="shared" si="16"/>
        <v>98.909527268048151</v>
      </c>
      <c r="Y249" s="369"/>
      <c r="Z249" s="14"/>
      <c r="AA249" s="371"/>
      <c r="AB249" s="85"/>
    </row>
    <row r="250" spans="3:28" x14ac:dyDescent="0.55000000000000004">
      <c r="C250" s="238">
        <v>199804</v>
      </c>
      <c r="D250" s="239">
        <v>1998</v>
      </c>
      <c r="E250" s="240">
        <v>4</v>
      </c>
      <c r="F250" s="241">
        <v>90.2</v>
      </c>
      <c r="G250" s="242">
        <v>97</v>
      </c>
      <c r="H250" s="243">
        <f t="shared" si="12"/>
        <v>92.989690721649481</v>
      </c>
      <c r="I250" s="127"/>
      <c r="J250" s="222">
        <f>'MA12'!R113</f>
        <v>95.818312905551565</v>
      </c>
      <c r="K250" s="127">
        <f t="shared" si="10"/>
        <v>94.136493604213683</v>
      </c>
      <c r="L250" s="223">
        <f>'MA8'!Q113</f>
        <v>94.682868874669126</v>
      </c>
      <c r="M250" s="128">
        <f t="shared" si="11"/>
        <v>95.265385462070171</v>
      </c>
      <c r="N250" s="131"/>
      <c r="O250" s="293">
        <f>'BM12'!Q101</f>
        <v>96.946531561482161</v>
      </c>
      <c r="P250" s="127">
        <f t="shared" si="14"/>
        <v>93.040976863413007</v>
      </c>
      <c r="Q250" s="218">
        <f>'BM8'!Q101</f>
        <v>95.213359535084138</v>
      </c>
      <c r="R250" s="128">
        <f t="shared" si="15"/>
        <v>94.73460493405149</v>
      </c>
      <c r="S250" s="131"/>
      <c r="T250" s="328">
        <f>'1212'!Q101</f>
        <v>96.554854908201136</v>
      </c>
      <c r="U250" s="127">
        <f t="shared" si="13"/>
        <v>93.418399401829177</v>
      </c>
      <c r="V250" s="334">
        <f>'128'!Q101</f>
        <v>94.681267881804828</v>
      </c>
      <c r="W250" s="128">
        <f t="shared" si="16"/>
        <v>95.266996331947084</v>
      </c>
      <c r="Y250" s="369"/>
      <c r="Z250" s="14"/>
      <c r="AA250" s="371"/>
      <c r="AB250" s="85"/>
    </row>
    <row r="251" spans="3:28" x14ac:dyDescent="0.55000000000000004">
      <c r="C251" s="238">
        <v>199805</v>
      </c>
      <c r="D251" s="239">
        <v>1998</v>
      </c>
      <c r="E251" s="240">
        <v>5</v>
      </c>
      <c r="F251" s="241">
        <v>84.9</v>
      </c>
      <c r="G251" s="242">
        <v>97.9</v>
      </c>
      <c r="H251" s="243">
        <f t="shared" si="12"/>
        <v>86.721144024514814</v>
      </c>
      <c r="I251" s="127"/>
      <c r="J251" s="222">
        <f>'MA12'!R114</f>
        <v>89.286229271809674</v>
      </c>
      <c r="K251" s="127">
        <f t="shared" si="10"/>
        <v>95.087451550387598</v>
      </c>
      <c r="L251" s="223">
        <f>'MA8'!Q114</f>
        <v>88.967630322863045</v>
      </c>
      <c r="M251" s="128">
        <f t="shared" si="11"/>
        <v>95.427965982569589</v>
      </c>
      <c r="N251" s="131"/>
      <c r="O251" s="293">
        <f>'BM12'!Q102</f>
        <v>89.759272819190755</v>
      </c>
      <c r="P251" s="127">
        <f t="shared" si="14"/>
        <v>94.586327778101349</v>
      </c>
      <c r="Q251" s="218">
        <f>'BM8'!Q102</f>
        <v>89.362170822184297</v>
      </c>
      <c r="R251" s="128">
        <f t="shared" si="15"/>
        <v>95.006644555375388</v>
      </c>
      <c r="S251" s="131"/>
      <c r="T251" s="328">
        <f>'1212'!Q102</f>
        <v>89.417659360330305</v>
      </c>
      <c r="U251" s="127">
        <f t="shared" si="13"/>
        <v>94.947687746862968</v>
      </c>
      <c r="V251" s="334">
        <f>'128'!Q102</f>
        <v>88.868323817204583</v>
      </c>
      <c r="W251" s="128">
        <f t="shared" si="16"/>
        <v>95.534602604447542</v>
      </c>
      <c r="Y251" s="369"/>
      <c r="Z251" s="14"/>
      <c r="AA251" s="371"/>
      <c r="AB251" s="85"/>
    </row>
    <row r="252" spans="3:28" x14ac:dyDescent="0.55000000000000004">
      <c r="C252" s="238">
        <v>199806</v>
      </c>
      <c r="D252" s="239">
        <v>1998</v>
      </c>
      <c r="E252" s="240">
        <v>6</v>
      </c>
      <c r="F252" s="241">
        <v>105.5</v>
      </c>
      <c r="G252" s="242">
        <v>100.1</v>
      </c>
      <c r="H252" s="243">
        <f t="shared" si="12"/>
        <v>105.39460539460539</v>
      </c>
      <c r="I252" s="127"/>
      <c r="J252" s="222">
        <f>'MA12'!R115</f>
        <v>103.4059120403749</v>
      </c>
      <c r="K252" s="127">
        <f t="shared" si="10"/>
        <v>102.02511434627399</v>
      </c>
      <c r="L252" s="223">
        <f>'MA8'!Q115</f>
        <v>102.51162015132253</v>
      </c>
      <c r="M252" s="128">
        <f t="shared" si="11"/>
        <v>102.9151620511569</v>
      </c>
      <c r="N252" s="131"/>
      <c r="O252" s="293">
        <f>'BM12'!Q103</f>
        <v>103.79572336411248</v>
      </c>
      <c r="P252" s="127">
        <f t="shared" si="14"/>
        <v>101.64195265532182</v>
      </c>
      <c r="Q252" s="218">
        <f>'BM8'!Q103</f>
        <v>102.31019670223895</v>
      </c>
      <c r="R252" s="128">
        <f t="shared" si="15"/>
        <v>103.11777652724543</v>
      </c>
      <c r="S252" s="131"/>
      <c r="T252" s="328">
        <f>'1212'!Q103</f>
        <v>103.62679603824654</v>
      </c>
      <c r="U252" s="127">
        <f t="shared" si="13"/>
        <v>101.80764438674925</v>
      </c>
      <c r="V252" s="334">
        <f>'128'!Q103</f>
        <v>102.59385186424764</v>
      </c>
      <c r="W252" s="128">
        <f t="shared" si="16"/>
        <v>102.83267279953363</v>
      </c>
      <c r="Y252" s="369"/>
      <c r="Z252" s="14"/>
      <c r="AA252" s="371"/>
      <c r="AB252" s="85"/>
    </row>
    <row r="253" spans="3:28" x14ac:dyDescent="0.55000000000000004">
      <c r="C253" s="238">
        <v>199807</v>
      </c>
      <c r="D253" s="239">
        <v>1998</v>
      </c>
      <c r="E253" s="240">
        <v>7</v>
      </c>
      <c r="F253" s="241">
        <v>110.6</v>
      </c>
      <c r="G253" s="242">
        <v>100.8</v>
      </c>
      <c r="H253" s="243">
        <f t="shared" si="12"/>
        <v>109.72222222222221</v>
      </c>
      <c r="I253" s="127"/>
      <c r="J253" s="222">
        <f>'MA12'!R116</f>
        <v>107.55010814708004</v>
      </c>
      <c r="K253" s="127">
        <f t="shared" si="10"/>
        <v>102.83578687689376</v>
      </c>
      <c r="L253" s="223">
        <f>'MA8'!Q116</f>
        <v>108.33941263522105</v>
      </c>
      <c r="M253" s="128">
        <f t="shared" si="11"/>
        <v>102.08657893724266</v>
      </c>
      <c r="N253" s="131"/>
      <c r="O253" s="293">
        <f>'BM12'!Q104</f>
        <v>106.93875228739027</v>
      </c>
      <c r="P253" s="127">
        <f t="shared" si="14"/>
        <v>103.42368658161485</v>
      </c>
      <c r="Q253" s="218">
        <f>'BM8'!Q104</f>
        <v>107.40350459938084</v>
      </c>
      <c r="R253" s="128">
        <f t="shared" si="15"/>
        <v>102.97615558499902</v>
      </c>
      <c r="S253" s="131"/>
      <c r="T253" s="328">
        <f>'1212'!Q104</f>
        <v>107.3323617004759</v>
      </c>
      <c r="U253" s="127">
        <f t="shared" si="13"/>
        <v>103.04441106834381</v>
      </c>
      <c r="V253" s="334">
        <f>'128'!Q104</f>
        <v>108.30374132646678</v>
      </c>
      <c r="W253" s="128">
        <f t="shared" si="16"/>
        <v>102.12020253909</v>
      </c>
      <c r="Y253" s="369"/>
      <c r="Z253" s="14"/>
      <c r="AA253" s="371"/>
      <c r="AB253" s="85"/>
    </row>
    <row r="254" spans="3:28" x14ac:dyDescent="0.55000000000000004">
      <c r="C254" s="238">
        <v>199808</v>
      </c>
      <c r="D254" s="239">
        <v>1998</v>
      </c>
      <c r="E254" s="240">
        <v>8</v>
      </c>
      <c r="F254" s="241">
        <v>73.5</v>
      </c>
      <c r="G254" s="242">
        <v>98.2</v>
      </c>
      <c r="H254" s="243">
        <f t="shared" si="12"/>
        <v>74.847250509164965</v>
      </c>
      <c r="I254" s="127"/>
      <c r="J254" s="222">
        <f>'MA12'!R117</f>
        <v>78.765681326604181</v>
      </c>
      <c r="K254" s="127">
        <f t="shared" si="10"/>
        <v>93.314751757469253</v>
      </c>
      <c r="L254" s="223">
        <f>'MA8'!Q117</f>
        <v>77.099443483335776</v>
      </c>
      <c r="M254" s="128">
        <f t="shared" si="11"/>
        <v>95.331427412814264</v>
      </c>
      <c r="N254" s="131"/>
      <c r="O254" s="293">
        <f>'BM12'!Q105</f>
        <v>77.935371180943918</v>
      </c>
      <c r="P254" s="127">
        <f t="shared" si="14"/>
        <v>94.308911199452382</v>
      </c>
      <c r="Q254" s="218">
        <f>'BM8'!Q105</f>
        <v>76.302795820227729</v>
      </c>
      <c r="R254" s="128">
        <f t="shared" si="15"/>
        <v>96.326745579767191</v>
      </c>
      <c r="S254" s="131"/>
      <c r="T254" s="328">
        <f>'1212'!Q105</f>
        <v>78.492350800711961</v>
      </c>
      <c r="U254" s="127">
        <f t="shared" si="13"/>
        <v>93.639697690559316</v>
      </c>
      <c r="V254" s="334">
        <f>'128'!Q105</f>
        <v>77.196900125444117</v>
      </c>
      <c r="W254" s="128">
        <f t="shared" si="16"/>
        <v>95.211076974027847</v>
      </c>
      <c r="Y254" s="369"/>
      <c r="Z254" s="14"/>
      <c r="AA254" s="371"/>
      <c r="AB254" s="85"/>
    </row>
    <row r="255" spans="3:28" x14ac:dyDescent="0.55000000000000004">
      <c r="C255" s="238">
        <v>199809</v>
      </c>
      <c r="D255" s="239">
        <v>1998</v>
      </c>
      <c r="E255" s="240">
        <v>9</v>
      </c>
      <c r="F255" s="241">
        <v>105.9</v>
      </c>
      <c r="G255" s="242">
        <v>100.8</v>
      </c>
      <c r="H255" s="243">
        <f t="shared" si="12"/>
        <v>105.05952380952381</v>
      </c>
      <c r="I255" s="127"/>
      <c r="J255" s="222">
        <f>'MA12'!R118</f>
        <v>106.29560201874551</v>
      </c>
      <c r="K255" s="127">
        <f t="shared" si="10"/>
        <v>99.627828422594817</v>
      </c>
      <c r="L255" s="223">
        <f>'MA8'!Q118</f>
        <v>105.66313024991143</v>
      </c>
      <c r="M255" s="128">
        <f t="shared" si="11"/>
        <v>100.22417445851579</v>
      </c>
      <c r="N255" s="131"/>
      <c r="O255" s="293">
        <f>'BM12'!Q106</f>
        <v>105.83223952673495</v>
      </c>
      <c r="P255" s="127">
        <f t="shared" si="14"/>
        <v>100.0640263057534</v>
      </c>
      <c r="Q255" s="218">
        <f>'BM8'!Q106</f>
        <v>105.19135740609858</v>
      </c>
      <c r="R255" s="128">
        <f t="shared" si="15"/>
        <v>100.67366997762532</v>
      </c>
      <c r="S255" s="131"/>
      <c r="T255" s="328">
        <f>'1212'!Q106</f>
        <v>105.89188578100136</v>
      </c>
      <c r="U255" s="127">
        <f t="shared" si="13"/>
        <v>100.00766273915967</v>
      </c>
      <c r="V255" s="334">
        <f>'128'!Q106</f>
        <v>105.71167701909944</v>
      </c>
      <c r="W255" s="128">
        <f t="shared" si="16"/>
        <v>100.17814775643616</v>
      </c>
      <c r="Y255" s="369"/>
      <c r="Z255" s="14"/>
      <c r="AA255" s="371"/>
      <c r="AB255" s="85"/>
    </row>
    <row r="256" spans="3:28" x14ac:dyDescent="0.55000000000000004">
      <c r="C256" s="238">
        <v>199810</v>
      </c>
      <c r="D256" s="239">
        <v>1998</v>
      </c>
      <c r="E256" s="240">
        <v>10</v>
      </c>
      <c r="F256" s="241">
        <v>113.7</v>
      </c>
      <c r="G256" s="242">
        <v>105.2</v>
      </c>
      <c r="H256" s="243">
        <f t="shared" si="12"/>
        <v>108.07984790874525</v>
      </c>
      <c r="I256" s="127"/>
      <c r="J256" s="222">
        <f>'MA12'!R119</f>
        <v>106.81470800288395</v>
      </c>
      <c r="K256" s="127">
        <f t="shared" si="10"/>
        <v>106.44601490361248</v>
      </c>
      <c r="L256" s="223">
        <f>'MA8'!Q119</f>
        <v>105.43802238572651</v>
      </c>
      <c r="M256" s="128">
        <f t="shared" si="11"/>
        <v>107.83586170086583</v>
      </c>
      <c r="N256" s="131"/>
      <c r="O256" s="293">
        <f>'BM12'!Q107</f>
        <v>105.48469293179699</v>
      </c>
      <c r="P256" s="127">
        <f t="shared" si="14"/>
        <v>107.78815090594686</v>
      </c>
      <c r="Q256" s="218">
        <f>'BM8'!Q107</f>
        <v>104.17284025179985</v>
      </c>
      <c r="R256" s="128">
        <f t="shared" si="15"/>
        <v>109.14553133539577</v>
      </c>
      <c r="S256" s="131"/>
      <c r="T256" s="328">
        <f>'1212'!Q107</f>
        <v>105.96222705359035</v>
      </c>
      <c r="U256" s="127">
        <f t="shared" si="13"/>
        <v>107.30238799388039</v>
      </c>
      <c r="V256" s="334">
        <f>'128'!Q107</f>
        <v>105.3372196770565</v>
      </c>
      <c r="W256" s="128">
        <f t="shared" si="16"/>
        <v>107.93905549110008</v>
      </c>
      <c r="Y256" s="369"/>
      <c r="Z256" s="14"/>
      <c r="AA256" s="371"/>
      <c r="AB256" s="85"/>
    </row>
    <row r="257" spans="3:28" x14ac:dyDescent="0.55000000000000004">
      <c r="C257" s="238">
        <v>199811</v>
      </c>
      <c r="D257" s="239">
        <v>1998</v>
      </c>
      <c r="E257" s="240">
        <v>11</v>
      </c>
      <c r="F257" s="241">
        <v>105.3</v>
      </c>
      <c r="G257" s="242">
        <v>102.3</v>
      </c>
      <c r="H257" s="243">
        <f t="shared" si="12"/>
        <v>102.9325513196481</v>
      </c>
      <c r="I257" s="127"/>
      <c r="J257" s="222">
        <f>'MA12'!R120</f>
        <v>105.48233597692862</v>
      </c>
      <c r="K257" s="127">
        <f t="shared" si="10"/>
        <v>99.827140748031496</v>
      </c>
      <c r="L257" s="223">
        <f>'MA8'!Q120</f>
        <v>105.03783062717554</v>
      </c>
      <c r="M257" s="128">
        <f t="shared" si="11"/>
        <v>100.24959518990354</v>
      </c>
      <c r="N257" s="131"/>
      <c r="O257" s="293">
        <f>'BM12'!Q108</f>
        <v>104.07425344440841</v>
      </c>
      <c r="P257" s="127">
        <f t="shared" si="14"/>
        <v>101.17776156448369</v>
      </c>
      <c r="Q257" s="218">
        <f>'BM8'!Q108</f>
        <v>104.15248186889291</v>
      </c>
      <c r="R257" s="128">
        <f t="shared" si="15"/>
        <v>101.10176743800649</v>
      </c>
      <c r="S257" s="131"/>
      <c r="T257" s="328">
        <f>'1212'!Q108</f>
        <v>104.54164114549219</v>
      </c>
      <c r="U257" s="127">
        <f t="shared" si="13"/>
        <v>100.72541319057005</v>
      </c>
      <c r="V257" s="334">
        <f>'128'!Q108</f>
        <v>105.14895329074017</v>
      </c>
      <c r="W257" s="128">
        <f t="shared" si="16"/>
        <v>100.14365022621021</v>
      </c>
      <c r="Y257" s="369"/>
      <c r="Z257" s="14"/>
      <c r="AA257" s="371"/>
      <c r="AB257" s="85"/>
    </row>
    <row r="258" spans="3:28" x14ac:dyDescent="0.55000000000000004">
      <c r="C258" s="238">
        <v>199812</v>
      </c>
      <c r="D258" s="239">
        <v>1998</v>
      </c>
      <c r="E258" s="240">
        <v>12</v>
      </c>
      <c r="F258" s="241">
        <v>97.6</v>
      </c>
      <c r="G258" s="242">
        <v>102.5</v>
      </c>
      <c r="H258" s="243">
        <f t="shared" si="12"/>
        <v>95.219512195121951</v>
      </c>
      <c r="I258" s="127"/>
      <c r="J258" s="222">
        <f>'MA12'!R121</f>
        <v>97.548666186012994</v>
      </c>
      <c r="K258" s="127">
        <f t="shared" si="10"/>
        <v>100.05262379896524</v>
      </c>
      <c r="L258" s="223">
        <f>'MA8'!Q121</f>
        <v>96.096046022052263</v>
      </c>
      <c r="M258" s="128">
        <f t="shared" si="11"/>
        <v>101.56505292382437</v>
      </c>
      <c r="N258" s="131"/>
      <c r="O258" s="293">
        <f>'BM12'!Q109</f>
        <v>96.129934761581296</v>
      </c>
      <c r="P258" s="127">
        <f t="shared" si="14"/>
        <v>101.52924813905753</v>
      </c>
      <c r="Q258" s="218">
        <f>'BM8'!Q109</f>
        <v>94.793618755008168</v>
      </c>
      <c r="R258" s="128">
        <f t="shared" si="15"/>
        <v>102.96051704940695</v>
      </c>
      <c r="S258" s="131"/>
      <c r="T258" s="328">
        <f>'1212'!Q109</f>
        <v>96.567069719892061</v>
      </c>
      <c r="U258" s="127">
        <f t="shared" si="13"/>
        <v>101.06965064084901</v>
      </c>
      <c r="V258" s="334">
        <f>'128'!Q109</f>
        <v>96.155455927203974</v>
      </c>
      <c r="W258" s="128">
        <f t="shared" si="16"/>
        <v>101.50230068472624</v>
      </c>
      <c r="Y258" s="369"/>
      <c r="Z258" s="14"/>
      <c r="AA258" s="371"/>
      <c r="AB258" s="85"/>
    </row>
    <row r="259" spans="3:28" x14ac:dyDescent="0.55000000000000004">
      <c r="C259" s="238">
        <v>199901</v>
      </c>
      <c r="D259" s="239">
        <v>1999</v>
      </c>
      <c r="E259" s="240">
        <v>1</v>
      </c>
      <c r="F259" s="241">
        <v>95.3</v>
      </c>
      <c r="G259" s="242">
        <v>103.1</v>
      </c>
      <c r="H259" s="243">
        <f t="shared" si="12"/>
        <v>92.434529582929187</v>
      </c>
      <c r="I259" s="127"/>
      <c r="J259" s="222">
        <f>'MA12'!R122</f>
        <v>92.471918838205895</v>
      </c>
      <c r="K259" s="127">
        <f t="shared" si="10"/>
        <v>103.05831348297451</v>
      </c>
      <c r="L259" s="223">
        <f>'MA8'!Q122</f>
        <v>94.411912330600614</v>
      </c>
      <c r="M259" s="128">
        <f t="shared" si="11"/>
        <v>100.94065213538899</v>
      </c>
      <c r="N259" s="131"/>
      <c r="O259" s="293">
        <f>'BM12'!Q110</f>
        <v>93.613688701924573</v>
      </c>
      <c r="P259" s="127">
        <f t="shared" si="14"/>
        <v>101.80135119282055</v>
      </c>
      <c r="Q259" s="218">
        <f>'BM8'!Q110</f>
        <v>95.281644711759583</v>
      </c>
      <c r="R259" s="128">
        <f t="shared" si="15"/>
        <v>100.01926424370187</v>
      </c>
      <c r="S259" s="131"/>
      <c r="T259" s="328">
        <f>'1212'!Q110</f>
        <v>93.248643390875543</v>
      </c>
      <c r="U259" s="127">
        <f t="shared" si="13"/>
        <v>102.1998782336443</v>
      </c>
      <c r="V259" s="334">
        <f>'128'!Q110</f>
        <v>94.122323536202458</v>
      </c>
      <c r="W259" s="128">
        <f t="shared" si="16"/>
        <v>101.25121907274692</v>
      </c>
      <c r="Y259" s="369"/>
      <c r="Z259" s="14"/>
      <c r="AA259" s="371"/>
      <c r="AB259" s="85"/>
    </row>
    <row r="260" spans="3:28" x14ac:dyDescent="0.55000000000000004">
      <c r="C260" s="238">
        <v>199902</v>
      </c>
      <c r="D260" s="239">
        <v>1999</v>
      </c>
      <c r="E260" s="240">
        <v>2</v>
      </c>
      <c r="F260" s="241">
        <v>108.1</v>
      </c>
      <c r="G260" s="242">
        <v>100.7</v>
      </c>
      <c r="H260" s="243">
        <f t="shared" si="12"/>
        <v>107.34856007944389</v>
      </c>
      <c r="I260" s="127"/>
      <c r="J260" s="222">
        <f>'MA12'!R123</f>
        <v>103.69732355287589</v>
      </c>
      <c r="K260" s="127">
        <f t="shared" si="10"/>
        <v>104.24569921023965</v>
      </c>
      <c r="L260" s="223">
        <f>'MA8'!Q123</f>
        <v>106.35770453404716</v>
      </c>
      <c r="M260" s="128">
        <f t="shared" si="11"/>
        <v>101.63814692465</v>
      </c>
      <c r="N260" s="131"/>
      <c r="O260" s="293">
        <f>'BM12'!Q111</f>
        <v>104.86235614889317</v>
      </c>
      <c r="P260" s="127">
        <f t="shared" si="14"/>
        <v>103.0875177423152</v>
      </c>
      <c r="Q260" s="218">
        <f>'BM8'!Q111</f>
        <v>107.50908901754731</v>
      </c>
      <c r="R260" s="128">
        <f t="shared" si="15"/>
        <v>100.54963816348237</v>
      </c>
      <c r="S260" s="131"/>
      <c r="T260" s="328">
        <f>'1212'!Q111</f>
        <v>104.63781313698951</v>
      </c>
      <c r="U260" s="127">
        <f t="shared" si="13"/>
        <v>103.30873396453524</v>
      </c>
      <c r="V260" s="334">
        <f>'128'!Q111</f>
        <v>106.46493375758425</v>
      </c>
      <c r="W260" s="128">
        <f t="shared" si="16"/>
        <v>101.53577913845201</v>
      </c>
      <c r="Y260" s="369"/>
      <c r="Z260" s="14"/>
      <c r="AA260" s="371"/>
      <c r="AB260" s="85"/>
    </row>
    <row r="261" spans="3:28" x14ac:dyDescent="0.55000000000000004">
      <c r="C261" s="238">
        <v>199903</v>
      </c>
      <c r="D261" s="239">
        <v>1999</v>
      </c>
      <c r="E261" s="240">
        <v>3</v>
      </c>
      <c r="F261" s="241">
        <v>121.4</v>
      </c>
      <c r="G261" s="242">
        <v>102.1</v>
      </c>
      <c r="H261" s="243">
        <f t="shared" ref="H261:H324" si="17">+F261/G261*100</f>
        <v>118.9030362389814</v>
      </c>
      <c r="I261" s="127"/>
      <c r="J261" s="222">
        <f>'MA12'!R124</f>
        <v>114.63468014656566</v>
      </c>
      <c r="K261" s="127">
        <f t="shared" si="10"/>
        <v>105.9016345182667</v>
      </c>
      <c r="L261" s="223">
        <f>'MA8'!Q124</f>
        <v>118.09017901957502</v>
      </c>
      <c r="M261" s="128">
        <f t="shared" si="11"/>
        <v>102.80279106010698</v>
      </c>
      <c r="N261" s="131"/>
      <c r="O261" s="293">
        <f>'BM12'!Q112</f>
        <v>115.47435301745747</v>
      </c>
      <c r="P261" s="127">
        <f t="shared" si="14"/>
        <v>105.13156976220226</v>
      </c>
      <c r="Q261" s="218">
        <f>'BM8'!Q112</f>
        <v>119.51695650186974</v>
      </c>
      <c r="R261" s="128">
        <f t="shared" si="15"/>
        <v>101.57554505506572</v>
      </c>
      <c r="S261" s="131"/>
      <c r="T261" s="328">
        <f>'1212'!Q112</f>
        <v>115.4793423904097</v>
      </c>
      <c r="U261" s="127">
        <f t="shared" si="13"/>
        <v>105.12702747264866</v>
      </c>
      <c r="V261" s="334">
        <f>'128'!Q112</f>
        <v>118.07375632615492</v>
      </c>
      <c r="W261" s="128">
        <f t="shared" si="16"/>
        <v>102.81708973893997</v>
      </c>
      <c r="Y261" s="369"/>
      <c r="Z261" s="14"/>
      <c r="AA261" s="371"/>
      <c r="AB261" s="85"/>
    </row>
    <row r="262" spans="3:28" x14ac:dyDescent="0.55000000000000004">
      <c r="C262" s="238">
        <v>199904</v>
      </c>
      <c r="D262" s="239">
        <v>1999</v>
      </c>
      <c r="E262" s="240">
        <v>4</v>
      </c>
      <c r="F262" s="241">
        <v>86.9</v>
      </c>
      <c r="G262" s="242">
        <v>93.2</v>
      </c>
      <c r="H262" s="243">
        <f t="shared" si="17"/>
        <v>93.240343347639481</v>
      </c>
      <c r="I262" s="127"/>
      <c r="J262" s="222">
        <f>'MA12'!R125</f>
        <v>94.750887795372876</v>
      </c>
      <c r="K262" s="127">
        <f t="shared" si="10"/>
        <v>91.714180227706251</v>
      </c>
      <c r="L262" s="223">
        <f>'MA8'!Q125</f>
        <v>93.947632591601121</v>
      </c>
      <c r="M262" s="128">
        <f t="shared" si="11"/>
        <v>92.498339343751411</v>
      </c>
      <c r="N262" s="131"/>
      <c r="O262" s="293">
        <f>'BM12'!Q113</f>
        <v>95.750775163143885</v>
      </c>
      <c r="P262" s="127">
        <f t="shared" si="14"/>
        <v>90.75644541982706</v>
      </c>
      <c r="Q262" s="218">
        <f>'BM8'!Q113</f>
        <v>94.86069651976085</v>
      </c>
      <c r="R262" s="128">
        <f t="shared" si="15"/>
        <v>91.608013843644386</v>
      </c>
      <c r="S262" s="131"/>
      <c r="T262" s="328">
        <f>'1212'!Q113</f>
        <v>95.423008896879367</v>
      </c>
      <c r="U262" s="127">
        <f t="shared" si="13"/>
        <v>91.068182616113162</v>
      </c>
      <c r="V262" s="334">
        <f>'128'!Q113</f>
        <v>93.893321304118203</v>
      </c>
      <c r="W262" s="128">
        <f t="shared" si="16"/>
        <v>92.551843723296358</v>
      </c>
      <c r="Y262" s="369"/>
      <c r="Z262" s="14"/>
      <c r="AA262" s="371"/>
      <c r="AB262" s="85"/>
    </row>
    <row r="263" spans="3:28" x14ac:dyDescent="0.55000000000000004">
      <c r="C263" s="238">
        <v>199905</v>
      </c>
      <c r="D263" s="239">
        <v>1999</v>
      </c>
      <c r="E263" s="240">
        <v>5</v>
      </c>
      <c r="F263" s="241">
        <v>85.9</v>
      </c>
      <c r="G263" s="242">
        <v>101.8</v>
      </c>
      <c r="H263" s="243">
        <f t="shared" si="17"/>
        <v>84.38113948919451</v>
      </c>
      <c r="I263" s="127"/>
      <c r="J263" s="222">
        <f>'MA12'!R126</f>
        <v>88.981453372210396</v>
      </c>
      <c r="K263" s="127">
        <f t="shared" si="10"/>
        <v>96.536971182836666</v>
      </c>
      <c r="L263" s="223">
        <f>'MA8'!Q126</f>
        <v>88.087669399364216</v>
      </c>
      <c r="M263" s="128">
        <f t="shared" si="11"/>
        <v>97.516486229819591</v>
      </c>
      <c r="N263" s="131"/>
      <c r="O263" s="293">
        <f>'BM12'!Q114</f>
        <v>89.59611458456321</v>
      </c>
      <c r="P263" s="127">
        <f t="shared" si="14"/>
        <v>95.874693225592154</v>
      </c>
      <c r="Q263" s="218">
        <f>'BM8'!Q114</f>
        <v>88.850044575275817</v>
      </c>
      <c r="R263" s="128">
        <f t="shared" si="15"/>
        <v>96.679748907974414</v>
      </c>
      <c r="S263" s="131"/>
      <c r="T263" s="328">
        <f>'1212'!Q114</f>
        <v>89.165219296854332</v>
      </c>
      <c r="U263" s="127">
        <f t="shared" si="13"/>
        <v>96.338012374552065</v>
      </c>
      <c r="V263" s="334">
        <f>'128'!Q114</f>
        <v>87.986444367603625</v>
      </c>
      <c r="W263" s="128">
        <f t="shared" si="16"/>
        <v>97.628675209460056</v>
      </c>
      <c r="Y263" s="369"/>
      <c r="Z263" s="14"/>
      <c r="AA263" s="371"/>
      <c r="AB263" s="85"/>
    </row>
    <row r="264" spans="3:28" x14ac:dyDescent="0.55000000000000004">
      <c r="C264" s="238">
        <v>199906</v>
      </c>
      <c r="D264" s="239">
        <v>1999</v>
      </c>
      <c r="E264" s="240">
        <v>6</v>
      </c>
      <c r="F264" s="241">
        <v>105</v>
      </c>
      <c r="G264" s="242">
        <v>98.9</v>
      </c>
      <c r="H264" s="243">
        <f t="shared" si="17"/>
        <v>106.16784630940343</v>
      </c>
      <c r="I264" s="127"/>
      <c r="J264" s="222">
        <f>'MA12'!R127</f>
        <v>103.21441935005612</v>
      </c>
      <c r="K264" s="127">
        <f t="shared" si="10"/>
        <v>101.72997209225971</v>
      </c>
      <c r="L264" s="223">
        <f>'MA8'!Q127</f>
        <v>103.60967040321231</v>
      </c>
      <c r="M264" s="128">
        <f t="shared" si="11"/>
        <v>101.34189172823061</v>
      </c>
      <c r="N264" s="131"/>
      <c r="O264" s="293">
        <f>'BM12'!Q115</f>
        <v>103.70350642479988</v>
      </c>
      <c r="P264" s="127">
        <f t="shared" si="14"/>
        <v>101.25019261151044</v>
      </c>
      <c r="Q264" s="218">
        <f>'BM8'!Q115</f>
        <v>104.00281486967498</v>
      </c>
      <c r="R264" s="128">
        <f t="shared" si="15"/>
        <v>100.95880590498881</v>
      </c>
      <c r="S264" s="131"/>
      <c r="T264" s="328">
        <f>'1212'!Q115</f>
        <v>103.42024444635119</v>
      </c>
      <c r="U264" s="127">
        <f t="shared" si="13"/>
        <v>101.52751094537231</v>
      </c>
      <c r="V264" s="334">
        <f>'128'!Q115</f>
        <v>103.64953604102074</v>
      </c>
      <c r="W264" s="128">
        <f t="shared" si="16"/>
        <v>101.30291365553705</v>
      </c>
      <c r="Y264" s="369"/>
      <c r="Z264" s="14"/>
      <c r="AA264" s="371"/>
      <c r="AB264" s="85"/>
    </row>
    <row r="265" spans="3:28" x14ac:dyDescent="0.55000000000000004">
      <c r="C265" s="238">
        <v>199907</v>
      </c>
      <c r="D265" s="239">
        <v>1999</v>
      </c>
      <c r="E265" s="240">
        <v>7</v>
      </c>
      <c r="F265" s="241">
        <v>107.1</v>
      </c>
      <c r="G265" s="242">
        <v>100.3</v>
      </c>
      <c r="H265" s="243">
        <f t="shared" si="17"/>
        <v>106.77966101694916</v>
      </c>
      <c r="I265" s="127"/>
      <c r="J265" s="222">
        <f>'MA12'!R128</f>
        <v>107.11154098684717</v>
      </c>
      <c r="K265" s="127">
        <f t="shared" si="10"/>
        <v>99.989225262991411</v>
      </c>
      <c r="L265" s="223">
        <f>'MA8'!Q128</f>
        <v>107.37410071942445</v>
      </c>
      <c r="M265" s="128">
        <f t="shared" si="11"/>
        <v>99.744723618090461</v>
      </c>
      <c r="N265" s="131"/>
      <c r="O265" s="293">
        <f>'BM12'!Q116</f>
        <v>106.54597499609959</v>
      </c>
      <c r="P265" s="127">
        <f t="shared" si="14"/>
        <v>100.51998679811291</v>
      </c>
      <c r="Q265" s="218">
        <f>'BM8'!Q116</f>
        <v>106.77737970690487</v>
      </c>
      <c r="R265" s="128">
        <f t="shared" si="15"/>
        <v>100.30214292013973</v>
      </c>
      <c r="S265" s="131"/>
      <c r="T265" s="328">
        <f>'1212'!Q116</f>
        <v>106.89997118236886</v>
      </c>
      <c r="U265" s="127">
        <f t="shared" si="13"/>
        <v>100.18711774701032</v>
      </c>
      <c r="V265" s="334">
        <f>'128'!Q116</f>
        <v>107.4456405105223</v>
      </c>
      <c r="W265" s="128">
        <f t="shared" si="16"/>
        <v>99.678311275469142</v>
      </c>
      <c r="Y265" s="369"/>
      <c r="Z265" s="14"/>
      <c r="AA265" s="371"/>
      <c r="AB265" s="85"/>
    </row>
    <row r="266" spans="3:28" x14ac:dyDescent="0.55000000000000004">
      <c r="C266" s="238">
        <v>199908</v>
      </c>
      <c r="D266" s="239">
        <v>1999</v>
      </c>
      <c r="E266" s="240">
        <v>8</v>
      </c>
      <c r="F266" s="241">
        <v>81.3</v>
      </c>
      <c r="G266" s="242">
        <v>104.1</v>
      </c>
      <c r="H266" s="243">
        <f t="shared" si="17"/>
        <v>78.097982708933728</v>
      </c>
      <c r="I266" s="127"/>
      <c r="J266" s="222">
        <f>'MA12'!R129</f>
        <v>78.764217080971164</v>
      </c>
      <c r="K266" s="127">
        <f t="shared" si="10"/>
        <v>103.21946057868129</v>
      </c>
      <c r="L266" s="223">
        <f>'MA8'!Q129</f>
        <v>76.530868328592931</v>
      </c>
      <c r="M266" s="128">
        <f t="shared" si="11"/>
        <v>106.2316445318905</v>
      </c>
      <c r="N266" s="131"/>
      <c r="O266" s="293">
        <f>'BM12'!Q117</f>
        <v>78.045154256018023</v>
      </c>
      <c r="P266" s="127">
        <f t="shared" si="14"/>
        <v>104.17046487384063</v>
      </c>
      <c r="Q266" s="218">
        <f>'BM8'!Q117</f>
        <v>76.075727140790136</v>
      </c>
      <c r="R266" s="128">
        <f t="shared" si="15"/>
        <v>106.86720069009858</v>
      </c>
      <c r="S266" s="131"/>
      <c r="T266" s="328">
        <f>'1212'!Q117</f>
        <v>78.520221447744674</v>
      </c>
      <c r="U266" s="127">
        <f t="shared" si="13"/>
        <v>103.54020722433299</v>
      </c>
      <c r="V266" s="334">
        <f>'128'!Q117</f>
        <v>76.707780555664854</v>
      </c>
      <c r="W266" s="128">
        <f t="shared" si="16"/>
        <v>105.986641004432</v>
      </c>
      <c r="Y266" s="369"/>
      <c r="Z266" s="14"/>
      <c r="AA266" s="371"/>
      <c r="AB266" s="85"/>
    </row>
    <row r="267" spans="3:28" x14ac:dyDescent="0.55000000000000004">
      <c r="C267" s="238">
        <v>199909</v>
      </c>
      <c r="D267" s="239">
        <v>1999</v>
      </c>
      <c r="E267" s="240">
        <v>9</v>
      </c>
      <c r="F267" s="241">
        <v>116.4</v>
      </c>
      <c r="G267" s="242">
        <v>110.9</v>
      </c>
      <c r="H267" s="243">
        <f t="shared" si="17"/>
        <v>104.95942290351667</v>
      </c>
      <c r="I267" s="127"/>
      <c r="J267" s="222">
        <f>'MA12'!R130</f>
        <v>106.58627676623625</v>
      </c>
      <c r="K267" s="127">
        <f t="shared" si="10"/>
        <v>109.20730466576583</v>
      </c>
      <c r="L267" s="223">
        <f>'MA8'!Q130</f>
        <v>107.2737159109921</v>
      </c>
      <c r="M267" s="128">
        <f t="shared" si="11"/>
        <v>108.50747455842793</v>
      </c>
      <c r="N267" s="131"/>
      <c r="O267" s="293">
        <f>'BM12'!Q118</f>
        <v>106.2153699396103</v>
      </c>
      <c r="P267" s="127">
        <f t="shared" si="14"/>
        <v>109.58865940605421</v>
      </c>
      <c r="Q267" s="218">
        <f>'BM8'!Q118</f>
        <v>106.75629885812988</v>
      </c>
      <c r="R267" s="128">
        <f t="shared" si="15"/>
        <v>109.03337905586797</v>
      </c>
      <c r="S267" s="131"/>
      <c r="T267" s="328">
        <f>'1212'!Q118</f>
        <v>106.1381017633137</v>
      </c>
      <c r="U267" s="127">
        <f t="shared" si="13"/>
        <v>109.66843957655298</v>
      </c>
      <c r="V267" s="334">
        <f>'128'!Q118</f>
        <v>107.28986686292254</v>
      </c>
      <c r="W267" s="128">
        <f t="shared" si="16"/>
        <v>108.49114031310796</v>
      </c>
      <c r="Y267" s="369"/>
      <c r="Z267" s="14"/>
      <c r="AA267" s="371"/>
      <c r="AB267" s="85"/>
    </row>
    <row r="268" spans="3:28" x14ac:dyDescent="0.55000000000000004">
      <c r="C268" s="238">
        <v>199910</v>
      </c>
      <c r="D268" s="239">
        <v>1999</v>
      </c>
      <c r="E268" s="240">
        <v>10</v>
      </c>
      <c r="F268" s="241">
        <v>107.2</v>
      </c>
      <c r="G268" s="242">
        <v>104.5</v>
      </c>
      <c r="H268" s="243">
        <f t="shared" si="17"/>
        <v>102.58373205741627</v>
      </c>
      <c r="I268" s="127"/>
      <c r="J268" s="222">
        <f>'MA12'!R131</f>
        <v>106.39142068439671</v>
      </c>
      <c r="K268" s="127">
        <f t="shared" ref="K268:K331" si="18">+F268/J268*100</f>
        <v>100.76000424696075</v>
      </c>
      <c r="L268" s="223">
        <f>'MA8'!Q131</f>
        <v>104.51313367910322</v>
      </c>
      <c r="M268" s="128">
        <f t="shared" ref="M268:M331" si="19">+F268/L268*100</f>
        <v>102.57084083723538</v>
      </c>
      <c r="N268" s="131"/>
      <c r="O268" s="293">
        <f>'BM12'!Q119</f>
        <v>105.14027040301727</v>
      </c>
      <c r="P268" s="127">
        <f t="shared" si="14"/>
        <v>101.95903014999629</v>
      </c>
      <c r="Q268" s="218">
        <f>'BM8'!Q119</f>
        <v>103.01775170291083</v>
      </c>
      <c r="R268" s="128">
        <f t="shared" si="15"/>
        <v>104.05973555814944</v>
      </c>
      <c r="S268" s="131"/>
      <c r="T268" s="328">
        <f>'1212'!Q119</f>
        <v>105.5503998435228</v>
      </c>
      <c r="U268" s="127">
        <f t="shared" si="13"/>
        <v>101.56285543107626</v>
      </c>
      <c r="V268" s="334">
        <f>'128'!Q119</f>
        <v>104.48500154566656</v>
      </c>
      <c r="W268" s="128">
        <f t="shared" si="16"/>
        <v>102.59845759120442</v>
      </c>
      <c r="Y268" s="369"/>
      <c r="Z268" s="14"/>
      <c r="AA268" s="371"/>
      <c r="AB268" s="85"/>
    </row>
    <row r="269" spans="3:28" x14ac:dyDescent="0.55000000000000004">
      <c r="C269" s="238">
        <v>199911</v>
      </c>
      <c r="D269" s="239">
        <v>1999</v>
      </c>
      <c r="E269" s="240">
        <v>11</v>
      </c>
      <c r="F269" s="241">
        <v>112.6</v>
      </c>
      <c r="G269" s="242">
        <v>106.7</v>
      </c>
      <c r="H269" s="243">
        <f t="shared" si="17"/>
        <v>105.52952202436738</v>
      </c>
      <c r="I269" s="127"/>
      <c r="J269" s="222">
        <f>'MA12'!R132</f>
        <v>106.16267658832413</v>
      </c>
      <c r="K269" s="127">
        <f t="shared" si="18"/>
        <v>106.06364083738997</v>
      </c>
      <c r="L269" s="223">
        <f>'MA8'!Q132</f>
        <v>104.7891919022921</v>
      </c>
      <c r="M269" s="128">
        <f t="shared" si="19"/>
        <v>107.45382988065302</v>
      </c>
      <c r="N269" s="131"/>
      <c r="O269" s="293">
        <f>'BM12'!Q120</f>
        <v>105.15028500460632</v>
      </c>
      <c r="P269" s="127">
        <f t="shared" si="14"/>
        <v>107.0848262513671</v>
      </c>
      <c r="Q269" s="218">
        <f>'BM8'!Q120</f>
        <v>103.85870855902789</v>
      </c>
      <c r="R269" s="128">
        <f t="shared" si="15"/>
        <v>108.41652237183752</v>
      </c>
      <c r="S269" s="131"/>
      <c r="T269" s="328">
        <f>'1212'!Q120</f>
        <v>105.29342993794386</v>
      </c>
      <c r="U269" s="127">
        <f t="shared" si="13"/>
        <v>106.93924594000059</v>
      </c>
      <c r="V269" s="334">
        <f>'128'!Q120</f>
        <v>104.85753620354538</v>
      </c>
      <c r="W269" s="128">
        <f t="shared" si="16"/>
        <v>107.38379336076069</v>
      </c>
      <c r="Y269" s="369"/>
      <c r="Z269" s="14"/>
      <c r="AA269" s="371"/>
      <c r="AB269" s="85"/>
    </row>
    <row r="270" spans="3:28" x14ac:dyDescent="0.55000000000000004">
      <c r="C270" s="238">
        <v>199912</v>
      </c>
      <c r="D270" s="239">
        <v>1999</v>
      </c>
      <c r="E270" s="240">
        <v>12</v>
      </c>
      <c r="F270" s="241">
        <v>97.6</v>
      </c>
      <c r="G270" s="242">
        <v>102.9</v>
      </c>
      <c r="H270" s="243">
        <f t="shared" si="17"/>
        <v>94.849368318756063</v>
      </c>
      <c r="I270" s="127"/>
      <c r="J270" s="222">
        <f>'MA12'!R133</f>
        <v>97.233184837937614</v>
      </c>
      <c r="K270" s="127">
        <f t="shared" si="18"/>
        <v>100.37725305683833</v>
      </c>
      <c r="L270" s="223">
        <f>'MA8'!Q133</f>
        <v>95.014221181194586</v>
      </c>
      <c r="M270" s="128">
        <f t="shared" si="19"/>
        <v>102.72146504666313</v>
      </c>
      <c r="N270" s="131"/>
      <c r="O270" s="293">
        <f>'BM12'!Q121</f>
        <v>95.90215135986648</v>
      </c>
      <c r="P270" s="127">
        <f t="shared" si="14"/>
        <v>101.77039682223858</v>
      </c>
      <c r="Q270" s="218">
        <f>'BM8'!Q121</f>
        <v>93.492887836348444</v>
      </c>
      <c r="R270" s="128">
        <f t="shared" si="15"/>
        <v>104.39296748522808</v>
      </c>
      <c r="S270" s="131"/>
      <c r="T270" s="328">
        <f>'1212'!Q121</f>
        <v>96.223604266746491</v>
      </c>
      <c r="U270" s="127">
        <f t="shared" si="13"/>
        <v>101.43041381970886</v>
      </c>
      <c r="V270" s="334">
        <f>'128'!Q121</f>
        <v>95.023858988994377</v>
      </c>
      <c r="W270" s="128">
        <f t="shared" si="16"/>
        <v>102.71104650812379</v>
      </c>
      <c r="Y270" s="369"/>
      <c r="Z270" s="14"/>
      <c r="AA270" s="371"/>
      <c r="AB270" s="85"/>
    </row>
    <row r="271" spans="3:28" x14ac:dyDescent="0.55000000000000004">
      <c r="C271" s="238">
        <v>200001</v>
      </c>
      <c r="D271" s="239">
        <v>2000</v>
      </c>
      <c r="E271" s="240">
        <v>1</v>
      </c>
      <c r="F271" s="241">
        <v>94.5</v>
      </c>
      <c r="G271" s="242">
        <v>101.1</v>
      </c>
      <c r="H271" s="243">
        <f t="shared" si="17"/>
        <v>93.471810089020778</v>
      </c>
      <c r="I271" s="127"/>
      <c r="J271" s="222">
        <f>'MA12'!R134</f>
        <v>92.460199503660334</v>
      </c>
      <c r="K271" s="127">
        <f t="shared" si="18"/>
        <v>102.20613897362283</v>
      </c>
      <c r="L271" s="223">
        <f>'MA8'!Q134</f>
        <v>92.952102681832415</v>
      </c>
      <c r="M271" s="128">
        <f t="shared" si="19"/>
        <v>101.66526337060486</v>
      </c>
      <c r="N271" s="131"/>
      <c r="O271" s="293">
        <f>'BM12'!Q122</f>
        <v>93.533500025692391</v>
      </c>
      <c r="P271" s="127">
        <f t="shared" si="14"/>
        <v>101.03331958500657</v>
      </c>
      <c r="Q271" s="218">
        <f>'BM8'!Q122</f>
        <v>92.534111838561088</v>
      </c>
      <c r="R271" s="128">
        <f t="shared" si="15"/>
        <v>102.12450103251511</v>
      </c>
      <c r="S271" s="131"/>
      <c r="T271" s="328">
        <f>'1212'!Q122</f>
        <v>93.130762509222379</v>
      </c>
      <c r="U271" s="127">
        <f t="shared" si="13"/>
        <v>101.47023116088204</v>
      </c>
      <c r="V271" s="334">
        <f>'128'!Q122</f>
        <v>92.921959485403988</v>
      </c>
      <c r="W271" s="128">
        <f t="shared" si="16"/>
        <v>101.69824283015028</v>
      </c>
      <c r="Y271" s="369"/>
      <c r="Z271" s="14"/>
      <c r="AA271" s="371"/>
      <c r="AB271" s="85"/>
    </row>
    <row r="272" spans="3:28" x14ac:dyDescent="0.55000000000000004">
      <c r="C272" s="238">
        <v>200002</v>
      </c>
      <c r="D272" s="239">
        <v>2000</v>
      </c>
      <c r="E272" s="240">
        <v>2</v>
      </c>
      <c r="F272" s="241">
        <v>116.4</v>
      </c>
      <c r="G272" s="242">
        <v>104.1</v>
      </c>
      <c r="H272" s="243">
        <f t="shared" si="17"/>
        <v>111.81556195965419</v>
      </c>
      <c r="I272" s="127"/>
      <c r="J272" s="222">
        <f>'MA12'!R135</f>
        <v>104.31428393670635</v>
      </c>
      <c r="K272" s="127">
        <f t="shared" si="18"/>
        <v>111.58586878727633</v>
      </c>
      <c r="L272" s="223">
        <f>'MA8'!Q135</f>
        <v>107.4653031409788</v>
      </c>
      <c r="M272" s="128">
        <f t="shared" si="19"/>
        <v>108.3140293637847</v>
      </c>
      <c r="N272" s="131"/>
      <c r="O272" s="293">
        <f>'BM12'!Q123</f>
        <v>105.43073835612583</v>
      </c>
      <c r="P272" s="127">
        <f t="shared" si="14"/>
        <v>110.4042348701211</v>
      </c>
      <c r="Q272" s="218">
        <f>'BM8'!Q123</f>
        <v>107.79118680779095</v>
      </c>
      <c r="R272" s="128">
        <f t="shared" si="15"/>
        <v>107.98656499400082</v>
      </c>
      <c r="S272" s="131"/>
      <c r="T272" s="328">
        <f>'1212'!Q123</f>
        <v>104.97281506270272</v>
      </c>
      <c r="U272" s="127">
        <f t="shared" si="13"/>
        <v>110.88585166594946</v>
      </c>
      <c r="V272" s="334">
        <f>'128'!Q123</f>
        <v>107.57312867596399</v>
      </c>
      <c r="W272" s="128">
        <f t="shared" si="16"/>
        <v>108.20546118968491</v>
      </c>
      <c r="Y272" s="369"/>
      <c r="Z272" s="14"/>
      <c r="AA272" s="371"/>
      <c r="AB272" s="85"/>
    </row>
    <row r="273" spans="3:28" x14ac:dyDescent="0.55000000000000004">
      <c r="C273" s="238">
        <v>200003</v>
      </c>
      <c r="D273" s="239">
        <v>2000</v>
      </c>
      <c r="E273" s="240">
        <v>3</v>
      </c>
      <c r="F273" s="241">
        <v>128.4</v>
      </c>
      <c r="G273" s="242">
        <v>107.9</v>
      </c>
      <c r="H273" s="243">
        <f t="shared" si="17"/>
        <v>118.99907321594068</v>
      </c>
      <c r="I273" s="127"/>
      <c r="J273" s="222">
        <f>'MA12'!R136</f>
        <v>115.45496650744167</v>
      </c>
      <c r="K273" s="127">
        <f t="shared" si="18"/>
        <v>111.21219284379937</v>
      </c>
      <c r="L273" s="223">
        <f>'MA8'!Q136</f>
        <v>119.21110299488677</v>
      </c>
      <c r="M273" s="128">
        <f t="shared" si="19"/>
        <v>107.70808823529411</v>
      </c>
      <c r="N273" s="131"/>
      <c r="O273" s="293">
        <f>'BM12'!Q124</f>
        <v>116.32138267447665</v>
      </c>
      <c r="P273" s="127">
        <f t="shared" si="14"/>
        <v>110.38383231681929</v>
      </c>
      <c r="Q273" s="218">
        <f>'BM8'!Q124</f>
        <v>119.69653614003003</v>
      </c>
      <c r="R273" s="128">
        <f t="shared" si="15"/>
        <v>107.27127462551465</v>
      </c>
      <c r="S273" s="131"/>
      <c r="T273" s="328">
        <f>'1212'!Q124</f>
        <v>116.0632229529309</v>
      </c>
      <c r="U273" s="127">
        <f t="shared" si="13"/>
        <v>110.62935935535087</v>
      </c>
      <c r="V273" s="334">
        <f>'128'!Q124</f>
        <v>119.23055625179215</v>
      </c>
      <c r="W273" s="128">
        <f t="shared" si="16"/>
        <v>107.69051494555116</v>
      </c>
      <c r="Y273" s="369"/>
      <c r="Z273" s="14"/>
      <c r="AA273" s="371"/>
      <c r="AB273" s="85"/>
    </row>
    <row r="274" spans="3:28" x14ac:dyDescent="0.55000000000000004">
      <c r="C274" s="238">
        <v>200004</v>
      </c>
      <c r="D274" s="239">
        <v>2000</v>
      </c>
      <c r="E274" s="240">
        <v>4</v>
      </c>
      <c r="F274" s="241">
        <v>99.9</v>
      </c>
      <c r="G274" s="242">
        <v>110.1</v>
      </c>
      <c r="H274" s="243">
        <f t="shared" si="17"/>
        <v>90.735694822888291</v>
      </c>
      <c r="I274" s="127"/>
      <c r="J274" s="222">
        <f>'MA12'!R137</f>
        <v>94.251999529929037</v>
      </c>
      <c r="K274" s="127">
        <f t="shared" si="18"/>
        <v>105.99244631226894</v>
      </c>
      <c r="L274" s="223">
        <f>'MA8'!Q137</f>
        <v>93.478034018574547</v>
      </c>
      <c r="M274" s="128">
        <f t="shared" si="19"/>
        <v>106.8700267916946</v>
      </c>
      <c r="N274" s="131"/>
      <c r="O274" s="293">
        <f>'BM12'!Q125</f>
        <v>95.055071677118093</v>
      </c>
      <c r="P274" s="127">
        <f t="shared" si="14"/>
        <v>105.09696982749021</v>
      </c>
      <c r="Q274" s="218">
        <f>'BM8'!Q125</f>
        <v>94.093127005487304</v>
      </c>
      <c r="R274" s="128">
        <f t="shared" si="15"/>
        <v>106.1714103668529</v>
      </c>
      <c r="S274" s="131"/>
      <c r="T274" s="328">
        <f>'1212'!Q125</f>
        <v>94.63787109479199</v>
      </c>
      <c r="U274" s="127">
        <f t="shared" si="13"/>
        <v>105.56027818920116</v>
      </c>
      <c r="V274" s="334">
        <f>'128'!Q125</f>
        <v>93.568664762794924</v>
      </c>
      <c r="W274" s="128">
        <f t="shared" si="16"/>
        <v>106.76651232894645</v>
      </c>
      <c r="Y274" s="369"/>
      <c r="Z274" s="14"/>
      <c r="AA274" s="371"/>
      <c r="AB274" s="85"/>
    </row>
    <row r="275" spans="3:28" x14ac:dyDescent="0.55000000000000004">
      <c r="C275" s="238">
        <v>200005</v>
      </c>
      <c r="D275" s="239">
        <v>2000</v>
      </c>
      <c r="E275" s="240">
        <v>5</v>
      </c>
      <c r="F275" s="241">
        <v>94.7</v>
      </c>
      <c r="G275" s="242">
        <v>107.1</v>
      </c>
      <c r="H275" s="243">
        <f t="shared" si="17"/>
        <v>88.422035480859023</v>
      </c>
      <c r="I275" s="127"/>
      <c r="J275" s="222">
        <f>'MA12'!R138</f>
        <v>89.12546056588252</v>
      </c>
      <c r="K275" s="127">
        <f t="shared" si="18"/>
        <v>106.25471038098783</v>
      </c>
      <c r="L275" s="223">
        <f>'MA8'!Q138</f>
        <v>88.043410205572357</v>
      </c>
      <c r="M275" s="128">
        <f t="shared" si="19"/>
        <v>107.56057696866262</v>
      </c>
      <c r="N275" s="131"/>
      <c r="O275" s="293">
        <f>'BM12'!Q126</f>
        <v>89.778139519697788</v>
      </c>
      <c r="P275" s="127">
        <f t="shared" si="14"/>
        <v>105.48224824732787</v>
      </c>
      <c r="Q275" s="218">
        <f>'BM8'!Q126</f>
        <v>88.618240702807</v>
      </c>
      <c r="R275" s="128">
        <f t="shared" si="15"/>
        <v>106.86287523760372</v>
      </c>
      <c r="S275" s="131"/>
      <c r="T275" s="328">
        <f>'1212'!Q126</f>
        <v>89.216688287084452</v>
      </c>
      <c r="U275" s="127">
        <f t="shared" si="13"/>
        <v>106.14606058372304</v>
      </c>
      <c r="V275" s="334">
        <f>'128'!Q126</f>
        <v>87.971133216560517</v>
      </c>
      <c r="W275" s="128">
        <f t="shared" si="16"/>
        <v>107.64894862372057</v>
      </c>
      <c r="Y275" s="369"/>
      <c r="Z275" s="14"/>
      <c r="AA275" s="371"/>
      <c r="AB275" s="85"/>
    </row>
    <row r="276" spans="3:28" x14ac:dyDescent="0.55000000000000004">
      <c r="C276" s="238">
        <v>200006</v>
      </c>
      <c r="D276" s="239">
        <v>2000</v>
      </c>
      <c r="E276" s="240">
        <v>6</v>
      </c>
      <c r="F276" s="241">
        <v>116.6</v>
      </c>
      <c r="G276" s="242">
        <v>109.9</v>
      </c>
      <c r="H276" s="243">
        <f t="shared" si="17"/>
        <v>106.09645131938123</v>
      </c>
      <c r="I276" s="127"/>
      <c r="J276" s="222">
        <f>'MA12'!R139</f>
        <v>103.63406355636357</v>
      </c>
      <c r="K276" s="127">
        <f t="shared" si="18"/>
        <v>112.51126897729395</v>
      </c>
      <c r="L276" s="223">
        <f>'MA8'!Q139</f>
        <v>104.38484816863195</v>
      </c>
      <c r="M276" s="128">
        <f t="shared" si="19"/>
        <v>111.70203534868841</v>
      </c>
      <c r="N276" s="131"/>
      <c r="O276" s="293">
        <f>'BM12'!Q127</f>
        <v>104.08216241188241</v>
      </c>
      <c r="P276" s="127">
        <f t="shared" si="14"/>
        <v>112.02688078153199</v>
      </c>
      <c r="Q276" s="218">
        <f>'BM8'!Q127</f>
        <v>104.75981472500544</v>
      </c>
      <c r="R276" s="128">
        <f t="shared" si="15"/>
        <v>111.3022205185023</v>
      </c>
      <c r="S276" s="131"/>
      <c r="T276" s="328">
        <f>'1212'!Q127</f>
        <v>103.68764546090085</v>
      </c>
      <c r="U276" s="127">
        <f t="shared" ref="U276:U339" si="20">+F276/T276*100</f>
        <v>112.45312735350733</v>
      </c>
      <c r="V276" s="334">
        <f>'128'!Q127</f>
        <v>104.31047710044622</v>
      </c>
      <c r="W276" s="128">
        <f t="shared" si="16"/>
        <v>111.78167643478376</v>
      </c>
      <c r="Y276" s="369"/>
      <c r="Z276" s="14"/>
      <c r="AA276" s="371"/>
      <c r="AB276" s="85"/>
    </row>
    <row r="277" spans="3:28" x14ac:dyDescent="0.55000000000000004">
      <c r="C277" s="238">
        <v>200007</v>
      </c>
      <c r="D277" s="239">
        <v>2000</v>
      </c>
      <c r="E277" s="240">
        <v>7</v>
      </c>
      <c r="F277" s="241">
        <v>112.6</v>
      </c>
      <c r="G277" s="242">
        <v>108.1</v>
      </c>
      <c r="H277" s="243">
        <f t="shared" si="17"/>
        <v>104.16281221091582</v>
      </c>
      <c r="I277" s="127"/>
      <c r="J277" s="222">
        <f>'MA12'!R140</f>
        <v>107.21766360890093</v>
      </c>
      <c r="K277" s="127">
        <f t="shared" si="18"/>
        <v>105.02000902643456</v>
      </c>
      <c r="L277" s="223">
        <f>'MA8'!Q140</f>
        <v>106.76406135865595</v>
      </c>
      <c r="M277" s="128">
        <f t="shared" si="19"/>
        <v>105.46620142309797</v>
      </c>
      <c r="N277" s="131"/>
      <c r="O277" s="293">
        <f>'BM12'!Q128</f>
        <v>106.72478949337061</v>
      </c>
      <c r="P277" s="127">
        <f t="shared" si="14"/>
        <v>105.50501016166851</v>
      </c>
      <c r="Q277" s="218">
        <f>'BM8'!Q128</f>
        <v>105.83879627006435</v>
      </c>
      <c r="R277" s="128">
        <f t="shared" si="15"/>
        <v>106.38820920892125</v>
      </c>
      <c r="S277" s="131"/>
      <c r="T277" s="328">
        <f>'1212'!Q128</f>
        <v>107.02566677349229</v>
      </c>
      <c r="U277" s="127">
        <f t="shared" si="20"/>
        <v>105.20840784697482</v>
      </c>
      <c r="V277" s="334">
        <f>'128'!Q128</f>
        <v>106.68198958304326</v>
      </c>
      <c r="W277" s="128">
        <f t="shared" si="16"/>
        <v>105.5473378778243</v>
      </c>
      <c r="Y277" s="369"/>
      <c r="Z277" s="14"/>
      <c r="AA277" s="371"/>
      <c r="AB277" s="85"/>
    </row>
    <row r="278" spans="3:28" x14ac:dyDescent="0.55000000000000004">
      <c r="C278" s="238">
        <v>200008</v>
      </c>
      <c r="D278" s="239">
        <v>2000</v>
      </c>
      <c r="E278" s="240">
        <v>8</v>
      </c>
      <c r="F278" s="241">
        <v>88</v>
      </c>
      <c r="G278" s="242">
        <v>107.4</v>
      </c>
      <c r="H278" s="243">
        <f t="shared" si="17"/>
        <v>81.936685288640589</v>
      </c>
      <c r="I278" s="127"/>
      <c r="J278" s="222">
        <f>'MA12'!R141</f>
        <v>79.361809496816662</v>
      </c>
      <c r="K278" s="127">
        <f t="shared" si="18"/>
        <v>110.88456848193442</v>
      </c>
      <c r="L278" s="223">
        <f>'MA8'!Q141</f>
        <v>77.336950850464362</v>
      </c>
      <c r="M278" s="128">
        <f t="shared" si="19"/>
        <v>113.78778065630397</v>
      </c>
      <c r="N278" s="131"/>
      <c r="O278" s="293">
        <f>'BM12'!Q129</f>
        <v>78.800695879583259</v>
      </c>
      <c r="P278" s="127">
        <f t="shared" si="14"/>
        <v>111.67414071377537</v>
      </c>
      <c r="Q278" s="218">
        <f>'BM8'!Q129</f>
        <v>76.906959331146936</v>
      </c>
      <c r="R278" s="128">
        <f t="shared" si="15"/>
        <v>114.42397510619099</v>
      </c>
      <c r="S278" s="131"/>
      <c r="T278" s="328">
        <f>'1212'!Q129</f>
        <v>79.169970966963845</v>
      </c>
      <c r="U278" s="127">
        <f t="shared" si="20"/>
        <v>111.15325536335079</v>
      </c>
      <c r="V278" s="334">
        <f>'128'!Q129</f>
        <v>77.328985811723442</v>
      </c>
      <c r="W278" s="128">
        <f t="shared" si="16"/>
        <v>113.79950102314518</v>
      </c>
      <c r="Y278" s="369"/>
      <c r="Z278" s="14"/>
      <c r="AA278" s="371"/>
      <c r="AB278" s="85"/>
    </row>
    <row r="279" spans="3:28" x14ac:dyDescent="0.55000000000000004">
      <c r="C279" s="238">
        <v>200009</v>
      </c>
      <c r="D279" s="239">
        <v>2000</v>
      </c>
      <c r="E279" s="240">
        <v>9</v>
      </c>
      <c r="F279" s="241">
        <v>105.4</v>
      </c>
      <c r="G279" s="242">
        <v>101.2</v>
      </c>
      <c r="H279" s="243">
        <f t="shared" si="17"/>
        <v>104.1501976284585</v>
      </c>
      <c r="I279" s="127"/>
      <c r="J279" s="222">
        <f>'MA12'!R142</f>
        <v>105.55858951050405</v>
      </c>
      <c r="K279" s="127">
        <f t="shared" si="18"/>
        <v>99.849761624099514</v>
      </c>
      <c r="L279" s="223">
        <f>'MA8'!Q142</f>
        <v>105.91255348012102</v>
      </c>
      <c r="M279" s="128">
        <f t="shared" si="19"/>
        <v>99.51605974619693</v>
      </c>
      <c r="N279" s="131"/>
      <c r="O279" s="293">
        <f>'BM12'!Q130</f>
        <v>105.09440423649352</v>
      </c>
      <c r="P279" s="127">
        <f t="shared" si="14"/>
        <v>100.29078214556391</v>
      </c>
      <c r="Q279" s="218">
        <f>'BM8'!Q130</f>
        <v>106.09867806921694</v>
      </c>
      <c r="R279" s="128">
        <f t="shared" si="15"/>
        <v>99.34148277628762</v>
      </c>
      <c r="S279" s="131"/>
      <c r="T279" s="328">
        <f>'1212'!Q130</f>
        <v>105.19145125268814</v>
      </c>
      <c r="U279" s="127">
        <f t="shared" si="20"/>
        <v>100.19825636477901</v>
      </c>
      <c r="V279" s="334">
        <f>'128'!Q130</f>
        <v>105.94244651030782</v>
      </c>
      <c r="W279" s="128">
        <f t="shared" si="16"/>
        <v>99.48798000407227</v>
      </c>
      <c r="Y279" s="369"/>
      <c r="Z279" s="14"/>
      <c r="AA279" s="371"/>
      <c r="AB279" s="85"/>
    </row>
    <row r="280" spans="3:28" x14ac:dyDescent="0.55000000000000004">
      <c r="C280" s="238">
        <v>200010</v>
      </c>
      <c r="D280" s="239">
        <v>2000</v>
      </c>
      <c r="E280" s="240">
        <v>10</v>
      </c>
      <c r="F280" s="241">
        <v>109.5</v>
      </c>
      <c r="G280" s="242">
        <v>104.2</v>
      </c>
      <c r="H280" s="243">
        <f t="shared" si="17"/>
        <v>105.08637236084452</v>
      </c>
      <c r="I280" s="127"/>
      <c r="J280" s="222">
        <f>'MA12'!R143</f>
        <v>106.04801636953113</v>
      </c>
      <c r="K280" s="127">
        <f t="shared" si="18"/>
        <v>103.25511381414265</v>
      </c>
      <c r="L280" s="223">
        <f>'MA8'!Q143</f>
        <v>104.66033601168736</v>
      </c>
      <c r="M280" s="128">
        <f t="shared" si="19"/>
        <v>104.62416247906197</v>
      </c>
      <c r="N280" s="131"/>
      <c r="O280" s="293">
        <f>'BM12'!Q131</f>
        <v>104.90908962621421</v>
      </c>
      <c r="P280" s="127">
        <f t="shared" ref="P280:P343" si="21">+F280/O280*100</f>
        <v>104.376084465267</v>
      </c>
      <c r="Q280" s="218">
        <f>'BM8'!Q131</f>
        <v>104.28270200258034</v>
      </c>
      <c r="R280" s="128">
        <f t="shared" ref="R280:R343" si="22">+F280/Q280*100</f>
        <v>105.00303300281821</v>
      </c>
      <c r="S280" s="131"/>
      <c r="T280" s="328">
        <f>'1212'!Q131</f>
        <v>105.47078962304808</v>
      </c>
      <c r="U280" s="127">
        <f t="shared" si="20"/>
        <v>103.82021447962255</v>
      </c>
      <c r="V280" s="334">
        <f>'128'!Q131</f>
        <v>104.63221228997568</v>
      </c>
      <c r="W280" s="128">
        <f t="shared" ref="W280:W343" si="23">+F280/V280*100</f>
        <v>104.65228403709349</v>
      </c>
      <c r="Y280" s="369"/>
      <c r="Z280" s="14"/>
      <c r="AA280" s="371"/>
      <c r="AB280" s="85"/>
    </row>
    <row r="281" spans="3:28" x14ac:dyDescent="0.55000000000000004">
      <c r="C281" s="238">
        <v>200011</v>
      </c>
      <c r="D281" s="239">
        <v>2000</v>
      </c>
      <c r="E281" s="240">
        <v>11</v>
      </c>
      <c r="F281" s="241">
        <v>110.9</v>
      </c>
      <c r="G281" s="242">
        <v>105.3</v>
      </c>
      <c r="H281" s="243">
        <f t="shared" si="17"/>
        <v>105.318138651472</v>
      </c>
      <c r="I281" s="127"/>
      <c r="J281" s="222">
        <f>'MA12'!R144</f>
        <v>105.71620154985173</v>
      </c>
      <c r="K281" s="127">
        <f t="shared" si="18"/>
        <v>104.90350426344423</v>
      </c>
      <c r="L281" s="223">
        <f>'MA8'!Q144</f>
        <v>104.71042471042469</v>
      </c>
      <c r="M281" s="128">
        <f t="shared" si="19"/>
        <v>105.91113569321537</v>
      </c>
      <c r="N281" s="131"/>
      <c r="O281" s="293">
        <f>'BM12'!Q132</f>
        <v>104.72810039409599</v>
      </c>
      <c r="P281" s="127">
        <f t="shared" si="21"/>
        <v>105.89326034051885</v>
      </c>
      <c r="Q281" s="218">
        <f>'BM8'!Q132</f>
        <v>104.83577655850827</v>
      </c>
      <c r="R281" s="128">
        <f t="shared" si="22"/>
        <v>105.78449804118857</v>
      </c>
      <c r="S281" s="131"/>
      <c r="T281" s="328">
        <f>'1212'!Q132</f>
        <v>105.16870899899951</v>
      </c>
      <c r="U281" s="127">
        <f t="shared" si="20"/>
        <v>105.4496161981555</v>
      </c>
      <c r="V281" s="334">
        <f>'128'!Q132</f>
        <v>104.77140537385081</v>
      </c>
      <c r="W281" s="128">
        <f t="shared" si="23"/>
        <v>105.84949166643401</v>
      </c>
      <c r="Y281" s="369"/>
      <c r="Z281" s="14"/>
      <c r="AA281" s="371"/>
      <c r="AB281" s="85"/>
    </row>
    <row r="282" spans="3:28" x14ac:dyDescent="0.55000000000000004">
      <c r="C282" s="238">
        <v>200012</v>
      </c>
      <c r="D282" s="239">
        <v>2000</v>
      </c>
      <c r="E282" s="240">
        <v>12</v>
      </c>
      <c r="F282" s="241">
        <v>102.5</v>
      </c>
      <c r="G282" s="242">
        <v>112.2</v>
      </c>
      <c r="H282" s="243">
        <f t="shared" si="17"/>
        <v>91.354723707664888</v>
      </c>
      <c r="I282" s="127"/>
      <c r="J282" s="222">
        <f>'MA12'!R145</f>
        <v>96.856745864412176</v>
      </c>
      <c r="K282" s="127">
        <f t="shared" si="18"/>
        <v>105.82639245746259</v>
      </c>
      <c r="L282" s="223">
        <f>'MA8'!Q145</f>
        <v>95.080872378169673</v>
      </c>
      <c r="M282" s="128">
        <f t="shared" si="19"/>
        <v>107.80296545063437</v>
      </c>
      <c r="N282" s="131"/>
      <c r="O282" s="293">
        <f>'BM12'!Q133</f>
        <v>95.541925705249369</v>
      </c>
      <c r="P282" s="127">
        <f t="shared" si="21"/>
        <v>107.28274445316977</v>
      </c>
      <c r="Q282" s="218">
        <f>'BM8'!Q133</f>
        <v>94.544070548801272</v>
      </c>
      <c r="R282" s="128">
        <f t="shared" si="22"/>
        <v>108.41504856414245</v>
      </c>
      <c r="S282" s="131"/>
      <c r="T282" s="328">
        <f>'1212'!Q133</f>
        <v>96.264407017174719</v>
      </c>
      <c r="U282" s="127">
        <f t="shared" si="20"/>
        <v>106.47756858016358</v>
      </c>
      <c r="V282" s="334">
        <f>'128'!Q133</f>
        <v>95.06704093813731</v>
      </c>
      <c r="W282" s="128">
        <f t="shared" si="23"/>
        <v>107.81864985857665</v>
      </c>
      <c r="Y282" s="369"/>
      <c r="Z282" s="14"/>
      <c r="AA282" s="371"/>
      <c r="AB282" s="85"/>
    </row>
    <row r="283" spans="3:28" x14ac:dyDescent="0.55000000000000004">
      <c r="C283" s="238">
        <v>200101</v>
      </c>
      <c r="D283" s="239">
        <v>2001</v>
      </c>
      <c r="E283" s="240">
        <v>1</v>
      </c>
      <c r="F283" s="241">
        <v>94.5</v>
      </c>
      <c r="G283" s="242">
        <v>98.3</v>
      </c>
      <c r="H283" s="243">
        <f t="shared" si="17"/>
        <v>96.134282807731438</v>
      </c>
      <c r="I283" s="127"/>
      <c r="J283" s="222">
        <f>'MA12'!R146</f>
        <v>92.602758479071838</v>
      </c>
      <c r="K283" s="127">
        <f t="shared" si="18"/>
        <v>102.04879590207557</v>
      </c>
      <c r="L283" s="223">
        <f>'MA8'!Q146</f>
        <v>92.293318938670438</v>
      </c>
      <c r="M283" s="128">
        <f t="shared" si="19"/>
        <v>102.39094344715885</v>
      </c>
      <c r="N283" s="131"/>
      <c r="O283" s="293">
        <f>'BM12'!Q134</f>
        <v>93.436093355232046</v>
      </c>
      <c r="P283" s="127">
        <f t="shared" si="21"/>
        <v>101.13864632666427</v>
      </c>
      <c r="Q283" s="218">
        <f>'BM8'!Q134</f>
        <v>91.697560360398185</v>
      </c>
      <c r="R283" s="128">
        <f t="shared" si="22"/>
        <v>103.05617688037437</v>
      </c>
      <c r="S283" s="131"/>
      <c r="T283" s="328">
        <f>'1212'!Q134</f>
        <v>92.890843331382413</v>
      </c>
      <c r="U283" s="127">
        <f t="shared" si="20"/>
        <v>101.73230924696961</v>
      </c>
      <c r="V283" s="334">
        <f>'128'!Q134</f>
        <v>92.750700534005276</v>
      </c>
      <c r="W283" s="128">
        <f t="shared" si="23"/>
        <v>101.8860229151082</v>
      </c>
      <c r="Y283" s="369"/>
      <c r="Z283" s="14"/>
      <c r="AA283" s="371"/>
      <c r="AB283" s="85"/>
    </row>
    <row r="284" spans="3:28" x14ac:dyDescent="0.55000000000000004">
      <c r="C284" s="238">
        <v>200102</v>
      </c>
      <c r="D284" s="239">
        <v>2001</v>
      </c>
      <c r="E284" s="240">
        <v>2</v>
      </c>
      <c r="F284" s="241">
        <v>114.5</v>
      </c>
      <c r="G284" s="242">
        <v>106.7</v>
      </c>
      <c r="H284" s="243">
        <f t="shared" si="17"/>
        <v>107.31021555763824</v>
      </c>
      <c r="I284" s="127"/>
      <c r="J284" s="222">
        <f>'MA12'!R147</f>
        <v>105.74489202231425</v>
      </c>
      <c r="K284" s="127">
        <f t="shared" si="18"/>
        <v>108.27946183522346</v>
      </c>
      <c r="L284" s="223">
        <f>'MA8'!Q147</f>
        <v>107.19179504214593</v>
      </c>
      <c r="M284" s="128">
        <f t="shared" si="19"/>
        <v>106.81787720317644</v>
      </c>
      <c r="N284" s="131"/>
      <c r="O284" s="293">
        <f>'BM12'!Q135</f>
        <v>106.95953914971778</v>
      </c>
      <c r="P284" s="127">
        <f t="shared" si="21"/>
        <v>107.04982548562347</v>
      </c>
      <c r="Q284" s="218">
        <f>'BM8'!Q135</f>
        <v>107.45076974018254</v>
      </c>
      <c r="R284" s="128">
        <f t="shared" si="22"/>
        <v>106.56042788419533</v>
      </c>
      <c r="S284" s="131"/>
      <c r="T284" s="328">
        <f>'1212'!Q135</f>
        <v>106.14438500834093</v>
      </c>
      <c r="U284" s="127">
        <f t="shared" si="20"/>
        <v>107.87193311356269</v>
      </c>
      <c r="V284" s="334">
        <f>'128'!Q135</f>
        <v>107.7503845201565</v>
      </c>
      <c r="W284" s="128">
        <f t="shared" si="23"/>
        <v>106.26412194248908</v>
      </c>
      <c r="Y284" s="369"/>
      <c r="Z284" s="14"/>
      <c r="AA284" s="371"/>
      <c r="AB284" s="85"/>
    </row>
    <row r="285" spans="3:28" x14ac:dyDescent="0.55000000000000004">
      <c r="C285" s="238">
        <v>200103</v>
      </c>
      <c r="D285" s="239">
        <v>2001</v>
      </c>
      <c r="E285" s="240">
        <v>3</v>
      </c>
      <c r="F285" s="241">
        <v>121.2</v>
      </c>
      <c r="G285" s="242">
        <v>104.2</v>
      </c>
      <c r="H285" s="243">
        <f t="shared" si="17"/>
        <v>116.31477927063341</v>
      </c>
      <c r="I285" s="127"/>
      <c r="J285" s="222">
        <f>'MA12'!R148</f>
        <v>115.81505184982373</v>
      </c>
      <c r="K285" s="127">
        <f t="shared" si="18"/>
        <v>104.64960992907804</v>
      </c>
      <c r="L285" s="223">
        <f>'MA8'!Q148</f>
        <v>118.10405680355439</v>
      </c>
      <c r="M285" s="128">
        <f t="shared" si="19"/>
        <v>102.62136905389727</v>
      </c>
      <c r="N285" s="131"/>
      <c r="O285" s="293">
        <f>'BM12'!Q136</f>
        <v>116.74432462861721</v>
      </c>
      <c r="P285" s="127">
        <f t="shared" si="21"/>
        <v>103.81660983140468</v>
      </c>
      <c r="Q285" s="218">
        <f>'BM8'!Q136</f>
        <v>118.31188541681608</v>
      </c>
      <c r="R285" s="128">
        <f t="shared" si="22"/>
        <v>102.44110266099557</v>
      </c>
      <c r="S285" s="131"/>
      <c r="T285" s="328">
        <f>'1212'!Q136</f>
        <v>116.14621108650877</v>
      </c>
      <c r="U285" s="127">
        <f t="shared" si="20"/>
        <v>104.35123011436596</v>
      </c>
      <c r="V285" s="334">
        <f>'128'!Q136</f>
        <v>118.58316759955611</v>
      </c>
      <c r="W285" s="128">
        <f t="shared" si="23"/>
        <v>102.20674860809984</v>
      </c>
      <c r="Y285" s="369"/>
      <c r="Z285" s="14"/>
      <c r="AA285" s="371"/>
      <c r="AB285" s="85"/>
    </row>
    <row r="286" spans="3:28" x14ac:dyDescent="0.55000000000000004">
      <c r="C286" s="238">
        <v>200104</v>
      </c>
      <c r="D286" s="239">
        <v>2001</v>
      </c>
      <c r="E286" s="240">
        <v>4</v>
      </c>
      <c r="F286" s="241">
        <v>96.2</v>
      </c>
      <c r="G286" s="242">
        <v>104.8</v>
      </c>
      <c r="H286" s="243">
        <f t="shared" si="17"/>
        <v>91.793893129770993</v>
      </c>
      <c r="I286" s="127"/>
      <c r="J286" s="222">
        <f>'MA12'!R149</f>
        <v>93.744481330641037</v>
      </c>
      <c r="K286" s="127">
        <f t="shared" si="18"/>
        <v>102.61937410555213</v>
      </c>
      <c r="L286" s="223">
        <f>'MA8'!Q149</f>
        <v>92.878794170161541</v>
      </c>
      <c r="M286" s="128">
        <f t="shared" si="19"/>
        <v>103.57584942775392</v>
      </c>
      <c r="N286" s="131"/>
      <c r="O286" s="293">
        <f>'BM12'!Q137</f>
        <v>94.346043084207679</v>
      </c>
      <c r="P286" s="127">
        <f t="shared" si="21"/>
        <v>101.96506059521499</v>
      </c>
      <c r="Q286" s="218">
        <f>'BM8'!Q137</f>
        <v>93.349205440262509</v>
      </c>
      <c r="R286" s="128">
        <f t="shared" si="22"/>
        <v>103.05390340099019</v>
      </c>
      <c r="S286" s="131"/>
      <c r="T286" s="328">
        <f>'1212'!Q137</f>
        <v>93.904811371165451</v>
      </c>
      <c r="U286" s="127">
        <f t="shared" si="20"/>
        <v>102.44416510221468</v>
      </c>
      <c r="V286" s="334">
        <f>'128'!Q137</f>
        <v>93.232028782181345</v>
      </c>
      <c r="W286" s="128">
        <f t="shared" si="23"/>
        <v>103.1834244696667</v>
      </c>
      <c r="Y286" s="369"/>
      <c r="Z286" s="14"/>
      <c r="AA286" s="371"/>
      <c r="AB286" s="85"/>
    </row>
    <row r="287" spans="3:28" x14ac:dyDescent="0.55000000000000004">
      <c r="C287" s="238">
        <v>200105</v>
      </c>
      <c r="D287" s="239">
        <v>2001</v>
      </c>
      <c r="E287" s="240">
        <v>5</v>
      </c>
      <c r="F287" s="241">
        <v>93.7</v>
      </c>
      <c r="G287" s="242">
        <v>104.4</v>
      </c>
      <c r="H287" s="243">
        <f t="shared" si="17"/>
        <v>89.750957854406138</v>
      </c>
      <c r="I287" s="127"/>
      <c r="J287" s="222">
        <f>'MA12'!R150</f>
        <v>89.079023922789958</v>
      </c>
      <c r="K287" s="127">
        <f t="shared" si="18"/>
        <v>105.18750192100816</v>
      </c>
      <c r="L287" s="223">
        <f>'MA8'!Q150</f>
        <v>87.995681601129448</v>
      </c>
      <c r="M287" s="128">
        <f t="shared" si="19"/>
        <v>106.48249811249526</v>
      </c>
      <c r="N287" s="131"/>
      <c r="O287" s="293">
        <f>'BM12'!Q138</f>
        <v>89.637679607217351</v>
      </c>
      <c r="P287" s="127">
        <f t="shared" si="21"/>
        <v>104.53193390389322</v>
      </c>
      <c r="Q287" s="218">
        <f>'BM8'!Q138</f>
        <v>88.583878572799506</v>
      </c>
      <c r="R287" s="128">
        <f t="shared" si="22"/>
        <v>105.77545430345545</v>
      </c>
      <c r="S287" s="131"/>
      <c r="T287" s="328">
        <f>'1212'!Q138</f>
        <v>89.05383416983652</v>
      </c>
      <c r="U287" s="127">
        <f t="shared" si="20"/>
        <v>105.2172552405803</v>
      </c>
      <c r="V287" s="334">
        <f>'128'!Q138</f>
        <v>88.085165768258662</v>
      </c>
      <c r="W287" s="128">
        <f t="shared" si="23"/>
        <v>106.37432441974768</v>
      </c>
      <c r="Y287" s="369"/>
      <c r="Z287" s="14"/>
      <c r="AA287" s="371"/>
      <c r="AB287" s="85"/>
    </row>
    <row r="288" spans="3:28" x14ac:dyDescent="0.55000000000000004">
      <c r="C288" s="238">
        <v>200106</v>
      </c>
      <c r="D288" s="239">
        <v>2001</v>
      </c>
      <c r="E288" s="240">
        <v>6</v>
      </c>
      <c r="F288" s="241">
        <v>110.5</v>
      </c>
      <c r="G288" s="242">
        <v>106.7</v>
      </c>
      <c r="H288" s="243">
        <f t="shared" si="17"/>
        <v>103.5613870665417</v>
      </c>
      <c r="I288" s="127"/>
      <c r="J288" s="222">
        <f>'MA12'!R151</f>
        <v>103.39573565145963</v>
      </c>
      <c r="K288" s="127">
        <f t="shared" si="18"/>
        <v>106.87094521237161</v>
      </c>
      <c r="L288" s="223">
        <f>'MA8'!Q151</f>
        <v>104.78760951708676</v>
      </c>
      <c r="M288" s="128">
        <f t="shared" si="19"/>
        <v>105.45139879537166</v>
      </c>
      <c r="N288" s="131"/>
      <c r="O288" s="293">
        <f>'BM12'!Q139</f>
        <v>103.66195854331171</v>
      </c>
      <c r="P288" s="127">
        <f t="shared" si="21"/>
        <v>106.59648105513196</v>
      </c>
      <c r="Q288" s="218">
        <f>'BM8'!Q139</f>
        <v>105.32217130596553</v>
      </c>
      <c r="R288" s="128">
        <f t="shared" si="22"/>
        <v>104.91618111346438</v>
      </c>
      <c r="S288" s="131"/>
      <c r="T288" s="328">
        <f>'1212'!Q139</f>
        <v>103.41653817534693</v>
      </c>
      <c r="U288" s="127">
        <f t="shared" si="20"/>
        <v>106.84944782491439</v>
      </c>
      <c r="V288" s="334">
        <f>'128'!Q139</f>
        <v>104.86707946597927</v>
      </c>
      <c r="W288" s="128">
        <f t="shared" si="23"/>
        <v>105.37148603995226</v>
      </c>
      <c r="Y288" s="369"/>
      <c r="Z288" s="14"/>
      <c r="AA288" s="371"/>
      <c r="AB288" s="85"/>
    </row>
    <row r="289" spans="3:28" x14ac:dyDescent="0.55000000000000004">
      <c r="C289" s="238">
        <v>200107</v>
      </c>
      <c r="D289" s="239">
        <v>2001</v>
      </c>
      <c r="E289" s="240">
        <v>7</v>
      </c>
      <c r="F289" s="241">
        <v>115.5</v>
      </c>
      <c r="G289" s="242">
        <v>108.3</v>
      </c>
      <c r="H289" s="243">
        <f t="shared" si="17"/>
        <v>106.64819944598338</v>
      </c>
      <c r="I289" s="127"/>
      <c r="J289" s="222">
        <f>'MA12'!R152</f>
        <v>107.77370888805227</v>
      </c>
      <c r="K289" s="127">
        <f t="shared" si="18"/>
        <v>107.16899436018599</v>
      </c>
      <c r="L289" s="223">
        <f>'MA8'!Q152</f>
        <v>107.20425196196489</v>
      </c>
      <c r="M289" s="128">
        <f t="shared" si="19"/>
        <v>107.73826400185915</v>
      </c>
      <c r="N289" s="131"/>
      <c r="O289" s="293">
        <f>'BM12'!Q140</f>
        <v>107.24281440165542</v>
      </c>
      <c r="P289" s="127">
        <f t="shared" si="21"/>
        <v>107.69952340808497</v>
      </c>
      <c r="Q289" s="218">
        <f>'BM8'!Q140</f>
        <v>106.41647440615051</v>
      </c>
      <c r="R289" s="128">
        <f t="shared" si="22"/>
        <v>108.5358264728647</v>
      </c>
      <c r="S289" s="131"/>
      <c r="T289" s="328">
        <f>'1212'!Q140</f>
        <v>107.68307666175357</v>
      </c>
      <c r="U289" s="127">
        <f t="shared" si="20"/>
        <v>107.25919390546426</v>
      </c>
      <c r="V289" s="334">
        <f>'128'!Q140</f>
        <v>107.15915940291973</v>
      </c>
      <c r="W289" s="128">
        <f t="shared" si="23"/>
        <v>107.78360024803723</v>
      </c>
      <c r="Y289" s="369"/>
      <c r="Z289" s="14"/>
      <c r="AA289" s="371"/>
      <c r="AB289" s="85"/>
    </row>
    <row r="290" spans="3:28" x14ac:dyDescent="0.55000000000000004">
      <c r="C290" s="238">
        <v>200108</v>
      </c>
      <c r="D290" s="239">
        <v>2001</v>
      </c>
      <c r="E290" s="240">
        <v>8</v>
      </c>
      <c r="F290" s="241">
        <v>92.6</v>
      </c>
      <c r="G290" s="242">
        <v>111.5</v>
      </c>
      <c r="H290" s="243">
        <f t="shared" si="17"/>
        <v>83.049327354260086</v>
      </c>
      <c r="I290" s="127"/>
      <c r="J290" s="222">
        <f>'MA12'!R153</f>
        <v>79.550977103939204</v>
      </c>
      <c r="K290" s="127">
        <f t="shared" si="18"/>
        <v>116.40334710032698</v>
      </c>
      <c r="L290" s="223">
        <f>'MA8'!Q153</f>
        <v>78.578250217996114</v>
      </c>
      <c r="M290" s="128">
        <f t="shared" si="19"/>
        <v>117.84431409849923</v>
      </c>
      <c r="N290" s="131"/>
      <c r="O290" s="293">
        <f>'BM12'!Q141</f>
        <v>79.045277630758861</v>
      </c>
      <c r="P290" s="127">
        <f t="shared" si="21"/>
        <v>117.14804827754391</v>
      </c>
      <c r="Q290" s="218">
        <f>'BM8'!Q141</f>
        <v>78.084665024261724</v>
      </c>
      <c r="R290" s="128">
        <f t="shared" si="22"/>
        <v>118.58922615756653</v>
      </c>
      <c r="S290" s="131"/>
      <c r="T290" s="328">
        <f>'1212'!Q141</f>
        <v>79.392337746126429</v>
      </c>
      <c r="U290" s="127">
        <f t="shared" si="20"/>
        <v>116.63594073285488</v>
      </c>
      <c r="V290" s="334">
        <f>'128'!Q141</f>
        <v>78.412635086998208</v>
      </c>
      <c r="W290" s="128">
        <f t="shared" si="23"/>
        <v>118.09321278039057</v>
      </c>
      <c r="Y290" s="369"/>
      <c r="Z290" s="14"/>
      <c r="AA290" s="371"/>
      <c r="AB290" s="85"/>
    </row>
    <row r="291" spans="3:28" x14ac:dyDescent="0.55000000000000004">
      <c r="C291" s="238">
        <v>200109</v>
      </c>
      <c r="D291" s="239">
        <v>2001</v>
      </c>
      <c r="E291" s="240">
        <v>9</v>
      </c>
      <c r="F291" s="241">
        <v>108</v>
      </c>
      <c r="G291" s="242">
        <v>106.3</v>
      </c>
      <c r="H291" s="243">
        <f t="shared" si="17"/>
        <v>101.59924741298212</v>
      </c>
      <c r="I291" s="127"/>
      <c r="J291" s="222">
        <f>'MA12'!R154</f>
        <v>105.1124268455457</v>
      </c>
      <c r="K291" s="127">
        <f t="shared" si="18"/>
        <v>102.74712823317967</v>
      </c>
      <c r="L291" s="223">
        <f>'MA8'!Q154</f>
        <v>105.16131711165552</v>
      </c>
      <c r="M291" s="128">
        <f t="shared" si="19"/>
        <v>102.69936034115139</v>
      </c>
      <c r="N291" s="131"/>
      <c r="O291" s="293">
        <f>'BM12'!Q142</f>
        <v>104.78142550137353</v>
      </c>
      <c r="P291" s="127">
        <f t="shared" si="21"/>
        <v>103.0717032940006</v>
      </c>
      <c r="Q291" s="218">
        <f>'BM8'!Q142</f>
        <v>105.35713870091904</v>
      </c>
      <c r="R291" s="128">
        <f t="shared" si="22"/>
        <v>102.50847862011831</v>
      </c>
      <c r="S291" s="131"/>
      <c r="T291" s="328">
        <f>'1212'!Q142</f>
        <v>104.97997022371266</v>
      </c>
      <c r="U291" s="127">
        <f t="shared" si="20"/>
        <v>102.87676760609826</v>
      </c>
      <c r="V291" s="334">
        <f>'128'!Q142</f>
        <v>104.94627472994702</v>
      </c>
      <c r="W291" s="128">
        <f t="shared" si="23"/>
        <v>102.90979863545513</v>
      </c>
      <c r="Y291" s="369"/>
      <c r="Z291" s="14"/>
      <c r="AA291" s="371"/>
      <c r="AB291" s="85"/>
    </row>
    <row r="292" spans="3:28" x14ac:dyDescent="0.55000000000000004">
      <c r="C292" s="238">
        <v>200110</v>
      </c>
      <c r="D292" s="239">
        <v>2001</v>
      </c>
      <c r="E292" s="240">
        <v>10</v>
      </c>
      <c r="F292" s="241">
        <v>114.5</v>
      </c>
      <c r="G292" s="242">
        <v>106.7</v>
      </c>
      <c r="H292" s="243">
        <f t="shared" si="17"/>
        <v>107.31021555763824</v>
      </c>
      <c r="I292" s="127"/>
      <c r="J292" s="222">
        <f>'MA12'!R155</f>
        <v>106.17201136246963</v>
      </c>
      <c r="K292" s="127">
        <f t="shared" si="18"/>
        <v>107.84386443344162</v>
      </c>
      <c r="L292" s="223">
        <f>'MA8'!Q155</f>
        <v>105.8838184611552</v>
      </c>
      <c r="M292" s="128">
        <f t="shared" si="19"/>
        <v>108.13739215686272</v>
      </c>
      <c r="N292" s="131"/>
      <c r="O292" s="293">
        <f>'BM12'!Q143</f>
        <v>105.27626883415171</v>
      </c>
      <c r="P292" s="127">
        <f t="shared" si="21"/>
        <v>108.7614533341593</v>
      </c>
      <c r="Q292" s="218">
        <f>'BM8'!Q143</f>
        <v>105.98780762440697</v>
      </c>
      <c r="R292" s="128">
        <f t="shared" si="22"/>
        <v>108.03129394444879</v>
      </c>
      <c r="S292" s="131"/>
      <c r="T292" s="328">
        <f>'1212'!Q143</f>
        <v>105.8588455428834</v>
      </c>
      <c r="U292" s="127">
        <f t="shared" si="20"/>
        <v>108.16290260185775</v>
      </c>
      <c r="V292" s="334">
        <f>'128'!Q143</f>
        <v>105.43503464344334</v>
      </c>
      <c r="W292" s="128">
        <f t="shared" si="23"/>
        <v>108.59767854889246</v>
      </c>
      <c r="Y292" s="369"/>
      <c r="Z292" s="14"/>
      <c r="AA292" s="371"/>
      <c r="AB292" s="85"/>
    </row>
    <row r="293" spans="3:28" x14ac:dyDescent="0.55000000000000004">
      <c r="C293" s="238">
        <v>200111</v>
      </c>
      <c r="D293" s="239">
        <v>2001</v>
      </c>
      <c r="E293" s="240">
        <v>11</v>
      </c>
      <c r="F293" s="241">
        <v>108.8</v>
      </c>
      <c r="G293" s="242">
        <v>101.2</v>
      </c>
      <c r="H293" s="243">
        <f t="shared" si="17"/>
        <v>107.50988142292491</v>
      </c>
      <c r="I293" s="127"/>
      <c r="J293" s="222">
        <f>'MA12'!R156</f>
        <v>105.2356343475136</v>
      </c>
      <c r="K293" s="127">
        <f t="shared" si="18"/>
        <v>103.38703298990531</v>
      </c>
      <c r="L293" s="223">
        <f>'MA8'!Q156</f>
        <v>104.63812647925923</v>
      </c>
      <c r="M293" s="128">
        <f t="shared" si="19"/>
        <v>103.97739682539682</v>
      </c>
      <c r="N293" s="131"/>
      <c r="O293" s="293">
        <f>'BM12'!Q144</f>
        <v>104.39521430823275</v>
      </c>
      <c r="P293" s="127">
        <f t="shared" si="21"/>
        <v>104.21933679714652</v>
      </c>
      <c r="Q293" s="218">
        <f>'BM8'!Q144</f>
        <v>104.85029322893745</v>
      </c>
      <c r="R293" s="128">
        <f t="shared" si="22"/>
        <v>103.76699639975111</v>
      </c>
      <c r="S293" s="131"/>
      <c r="T293" s="328">
        <f>'1212'!Q144</f>
        <v>105.00079196793625</v>
      </c>
      <c r="U293" s="127">
        <f t="shared" si="20"/>
        <v>103.61826607291104</v>
      </c>
      <c r="V293" s="334">
        <f>'128'!Q144</f>
        <v>104.09721772613041</v>
      </c>
      <c r="W293" s="128">
        <f t="shared" si="23"/>
        <v>104.51768296655356</v>
      </c>
      <c r="Y293" s="369"/>
      <c r="Z293" s="14"/>
      <c r="AA293" s="371"/>
      <c r="AB293" s="85"/>
    </row>
    <row r="294" spans="3:28" x14ac:dyDescent="0.55000000000000004">
      <c r="C294" s="238">
        <v>200112</v>
      </c>
      <c r="D294" s="239">
        <v>2001</v>
      </c>
      <c r="E294" s="240">
        <v>12</v>
      </c>
      <c r="F294" s="241">
        <v>94.5</v>
      </c>
      <c r="G294" s="242">
        <v>105.7</v>
      </c>
      <c r="H294" s="243">
        <f t="shared" si="17"/>
        <v>89.403973509933778</v>
      </c>
      <c r="I294" s="127"/>
      <c r="J294" s="222">
        <f>'MA12'!R157</f>
        <v>95.773298196379073</v>
      </c>
      <c r="K294" s="127">
        <f t="shared" si="18"/>
        <v>98.670508147512862</v>
      </c>
      <c r="L294" s="223">
        <f>'MA8'!Q157</f>
        <v>95.282979695220718</v>
      </c>
      <c r="M294" s="128">
        <f t="shared" si="19"/>
        <v>99.17825859589486</v>
      </c>
      <c r="N294" s="131"/>
      <c r="O294" s="293">
        <f>'BM12'!Q145</f>
        <v>94.473360955524072</v>
      </c>
      <c r="P294" s="127">
        <f t="shared" si="21"/>
        <v>100.028197413754</v>
      </c>
      <c r="Q294" s="218">
        <f>'BM8'!Q145</f>
        <v>94.588150178899994</v>
      </c>
      <c r="R294" s="128">
        <f t="shared" si="22"/>
        <v>99.906806319043909</v>
      </c>
      <c r="S294" s="131"/>
      <c r="T294" s="328">
        <f>'1212'!Q145</f>
        <v>95.528354715006671</v>
      </c>
      <c r="U294" s="127">
        <f t="shared" si="20"/>
        <v>98.923508399077321</v>
      </c>
      <c r="V294" s="334">
        <f>'128'!Q145</f>
        <v>94.681151740423743</v>
      </c>
      <c r="W294" s="128">
        <f t="shared" si="23"/>
        <v>99.808671803105668</v>
      </c>
      <c r="Y294" s="369"/>
      <c r="Z294" s="14"/>
      <c r="AA294" s="371"/>
      <c r="AB294" s="85"/>
    </row>
    <row r="295" spans="3:28" x14ac:dyDescent="0.55000000000000004">
      <c r="C295" s="238">
        <v>200201</v>
      </c>
      <c r="D295" s="239">
        <v>2002</v>
      </c>
      <c r="E295" s="240">
        <v>1</v>
      </c>
      <c r="F295" s="241">
        <v>101.8</v>
      </c>
      <c r="G295" s="242">
        <v>106.4</v>
      </c>
      <c r="H295" s="243">
        <f t="shared" si="17"/>
        <v>95.676691729323309</v>
      </c>
      <c r="I295" s="127"/>
      <c r="J295" s="222">
        <f>'MA12'!R158</f>
        <v>93.224084588447269</v>
      </c>
      <c r="K295" s="127">
        <f t="shared" si="18"/>
        <v>109.19924872355946</v>
      </c>
      <c r="L295" s="223">
        <f>'MA8'!Q158</f>
        <v>92.174478637342958</v>
      </c>
      <c r="M295" s="128">
        <f t="shared" si="19"/>
        <v>110.4427185322396</v>
      </c>
      <c r="N295" s="131"/>
      <c r="O295" s="293">
        <f>'BM12'!Q146</f>
        <v>94.208963217935874</v>
      </c>
      <c r="P295" s="127">
        <f t="shared" si="21"/>
        <v>108.05765876491347</v>
      </c>
      <c r="Q295" s="218">
        <f>'BM8'!Q146</f>
        <v>91.146997833861178</v>
      </c>
      <c r="R295" s="128">
        <f t="shared" si="22"/>
        <v>111.68771590870898</v>
      </c>
      <c r="S295" s="131"/>
      <c r="T295" s="328">
        <f>'1212'!Q146</f>
        <v>93.483970114658774</v>
      </c>
      <c r="U295" s="127">
        <f t="shared" si="20"/>
        <v>108.8956747078045</v>
      </c>
      <c r="V295" s="334">
        <f>'128'!Q146</f>
        <v>93.121153613091622</v>
      </c>
      <c r="W295" s="128">
        <f t="shared" si="23"/>
        <v>109.31995153643396</v>
      </c>
      <c r="Y295" s="369"/>
      <c r="Z295" s="14"/>
      <c r="AA295" s="371"/>
      <c r="AB295" s="85"/>
    </row>
    <row r="296" spans="3:28" x14ac:dyDescent="0.55000000000000004">
      <c r="C296" s="238">
        <v>200202</v>
      </c>
      <c r="D296" s="239">
        <v>2002</v>
      </c>
      <c r="E296" s="240">
        <v>2</v>
      </c>
      <c r="F296" s="241">
        <v>116</v>
      </c>
      <c r="G296" s="242">
        <v>108.3</v>
      </c>
      <c r="H296" s="243">
        <f t="shared" si="17"/>
        <v>107.10987996306555</v>
      </c>
      <c r="I296" s="127"/>
      <c r="J296" s="222">
        <f>'MA12'!R159</f>
        <v>106.10002379900044</v>
      </c>
      <c r="K296" s="127">
        <f t="shared" si="18"/>
        <v>109.33079545745854</v>
      </c>
      <c r="L296" s="223">
        <f>'MA8'!Q159</f>
        <v>107.05313224114799</v>
      </c>
      <c r="M296" s="128">
        <f t="shared" si="19"/>
        <v>108.35740867319817</v>
      </c>
      <c r="N296" s="131"/>
      <c r="O296" s="293">
        <f>'BM12'!Q147</f>
        <v>107.37840027967864</v>
      </c>
      <c r="P296" s="127">
        <f t="shared" si="21"/>
        <v>108.02917504625276</v>
      </c>
      <c r="Q296" s="218">
        <f>'BM8'!Q147</f>
        <v>106.86159772914955</v>
      </c>
      <c r="R296" s="128">
        <f t="shared" si="22"/>
        <v>108.55162421772184</v>
      </c>
      <c r="S296" s="131"/>
      <c r="T296" s="328">
        <f>'1212'!Q147</f>
        <v>106.5281625713676</v>
      </c>
      <c r="U296" s="127">
        <f t="shared" si="20"/>
        <v>108.89139284861579</v>
      </c>
      <c r="V296" s="334">
        <f>'128'!Q147</f>
        <v>108.10442545730191</v>
      </c>
      <c r="W296" s="128">
        <f t="shared" si="23"/>
        <v>107.30365524750567</v>
      </c>
      <c r="Y296" s="369"/>
      <c r="Z296" s="14"/>
      <c r="AA296" s="371"/>
      <c r="AB296" s="85"/>
    </row>
    <row r="297" spans="3:28" x14ac:dyDescent="0.55000000000000004">
      <c r="C297" s="238">
        <v>200203</v>
      </c>
      <c r="D297" s="239">
        <v>2002</v>
      </c>
      <c r="E297" s="240">
        <v>3</v>
      </c>
      <c r="F297" s="241">
        <v>123.1</v>
      </c>
      <c r="G297" s="242">
        <v>108.7</v>
      </c>
      <c r="H297" s="243">
        <f t="shared" si="17"/>
        <v>113.24747010119593</v>
      </c>
      <c r="I297" s="127"/>
      <c r="J297" s="222">
        <f>'MA12'!R160</f>
        <v>115.90793186686159</v>
      </c>
      <c r="K297" s="127">
        <f t="shared" si="18"/>
        <v>106.20498357385897</v>
      </c>
      <c r="L297" s="223">
        <f>'MA8'!Q160</f>
        <v>116.5657140534168</v>
      </c>
      <c r="M297" s="128">
        <f t="shared" si="19"/>
        <v>105.60566715491386</v>
      </c>
      <c r="N297" s="131"/>
      <c r="O297" s="293">
        <f>'BM12'!Q148</f>
        <v>116.87076973193996</v>
      </c>
      <c r="P297" s="127">
        <f t="shared" si="21"/>
        <v>105.33001560813511</v>
      </c>
      <c r="Q297" s="218">
        <f>'BM8'!Q148</f>
        <v>115.74822815960611</v>
      </c>
      <c r="R297" s="128">
        <f t="shared" si="22"/>
        <v>106.35151998202208</v>
      </c>
      <c r="S297" s="131"/>
      <c r="T297" s="328">
        <f>'1212'!Q148</f>
        <v>116.29946028946006</v>
      </c>
      <c r="U297" s="127">
        <f t="shared" si="20"/>
        <v>105.84743875303802</v>
      </c>
      <c r="V297" s="334">
        <f>'128'!Q148</f>
        <v>117.41465229017872</v>
      </c>
      <c r="W297" s="128">
        <f t="shared" si="23"/>
        <v>104.84211092817488</v>
      </c>
      <c r="Y297" s="369"/>
      <c r="Z297" s="14"/>
      <c r="AA297" s="371"/>
      <c r="AB297" s="85"/>
    </row>
    <row r="298" spans="3:28" x14ac:dyDescent="0.55000000000000004">
      <c r="C298" s="238">
        <v>200204</v>
      </c>
      <c r="D298" s="239">
        <v>2002</v>
      </c>
      <c r="E298" s="240">
        <v>4</v>
      </c>
      <c r="F298" s="241">
        <v>102.5</v>
      </c>
      <c r="G298" s="242">
        <v>108.7</v>
      </c>
      <c r="H298" s="243">
        <f t="shared" si="17"/>
        <v>94.296228150873958</v>
      </c>
      <c r="I298" s="127"/>
      <c r="J298" s="222">
        <f>'MA12'!R161</f>
        <v>93.232244245741668</v>
      </c>
      <c r="K298" s="127">
        <f t="shared" si="18"/>
        <v>109.9405048427563</v>
      </c>
      <c r="L298" s="223">
        <f>'MA8'!Q161</f>
        <v>92.65010772795641</v>
      </c>
      <c r="M298" s="128">
        <f t="shared" si="19"/>
        <v>110.63127989118513</v>
      </c>
      <c r="N298" s="131"/>
      <c r="O298" s="293">
        <f>'BM12'!Q149</f>
        <v>93.744242421629693</v>
      </c>
      <c r="P298" s="127">
        <f t="shared" si="21"/>
        <v>109.34004836157285</v>
      </c>
      <c r="Q298" s="218">
        <f>'BM8'!Q149</f>
        <v>92.437135449368142</v>
      </c>
      <c r="R298" s="128">
        <f t="shared" si="22"/>
        <v>110.88617091141226</v>
      </c>
      <c r="S298" s="131"/>
      <c r="T298" s="328">
        <f>'1212'!Q149</f>
        <v>93.439742035488209</v>
      </c>
      <c r="U298" s="127">
        <f t="shared" si="20"/>
        <v>109.6963644881112</v>
      </c>
      <c r="V298" s="334">
        <f>'128'!Q149</f>
        <v>93.136416458898864</v>
      </c>
      <c r="W298" s="128">
        <f t="shared" si="23"/>
        <v>110.05362230705246</v>
      </c>
      <c r="Y298" s="369"/>
      <c r="Z298" s="14"/>
      <c r="AA298" s="371"/>
      <c r="AB298" s="85"/>
    </row>
    <row r="299" spans="3:28" x14ac:dyDescent="0.55000000000000004">
      <c r="C299" s="238">
        <v>200205</v>
      </c>
      <c r="D299" s="239">
        <v>2002</v>
      </c>
      <c r="E299" s="240">
        <v>5</v>
      </c>
      <c r="F299" s="241">
        <v>104.9</v>
      </c>
      <c r="G299" s="242">
        <v>116.8</v>
      </c>
      <c r="H299" s="243">
        <f t="shared" si="17"/>
        <v>89.811643835616451</v>
      </c>
      <c r="I299" s="127"/>
      <c r="J299" s="222">
        <f>'MA12'!R162</f>
        <v>88.989222452656989</v>
      </c>
      <c r="K299" s="127">
        <f t="shared" si="18"/>
        <v>117.87944327281619</v>
      </c>
      <c r="L299" s="223">
        <f>'MA8'!Q162</f>
        <v>89.430464653034676</v>
      </c>
      <c r="M299" s="128">
        <f t="shared" si="19"/>
        <v>117.29783626528479</v>
      </c>
      <c r="N299" s="131"/>
      <c r="O299" s="293">
        <f>'BM12'!Q150</f>
        <v>89.359815709076557</v>
      </c>
      <c r="P299" s="127">
        <f t="shared" si="21"/>
        <v>117.39057334397008</v>
      </c>
      <c r="Q299" s="218">
        <f>'BM8'!Q150</f>
        <v>89.642151179398496</v>
      </c>
      <c r="R299" s="128">
        <f t="shared" si="22"/>
        <v>117.02084189174174</v>
      </c>
      <c r="S299" s="131"/>
      <c r="T299" s="328">
        <f>'1212'!Q150</f>
        <v>88.991258831952052</v>
      </c>
      <c r="U299" s="127">
        <f t="shared" si="20"/>
        <v>117.8767458476899</v>
      </c>
      <c r="V299" s="334">
        <f>'128'!Q150</f>
        <v>89.52388098705562</v>
      </c>
      <c r="W299" s="128">
        <f t="shared" si="23"/>
        <v>117.17543837846758</v>
      </c>
      <c r="Y299" s="369"/>
      <c r="Z299" s="14"/>
      <c r="AA299" s="371"/>
      <c r="AB299" s="85"/>
    </row>
    <row r="300" spans="3:28" x14ac:dyDescent="0.55000000000000004">
      <c r="C300" s="238">
        <v>200206</v>
      </c>
      <c r="D300" s="239">
        <v>2002</v>
      </c>
      <c r="E300" s="240">
        <v>6</v>
      </c>
      <c r="F300" s="241">
        <v>108.7</v>
      </c>
      <c r="G300" s="242">
        <v>107.8</v>
      </c>
      <c r="H300" s="243">
        <f t="shared" si="17"/>
        <v>100.83487940630798</v>
      </c>
      <c r="I300" s="127"/>
      <c r="J300" s="222">
        <f>'MA12'!R163</f>
        <v>102.85248019583177</v>
      </c>
      <c r="K300" s="127">
        <f t="shared" si="18"/>
        <v>105.68534642337697</v>
      </c>
      <c r="L300" s="223">
        <f>'MA8'!Q163</f>
        <v>103.30907760478067</v>
      </c>
      <c r="M300" s="128">
        <f t="shared" si="19"/>
        <v>105.21824656671784</v>
      </c>
      <c r="N300" s="131"/>
      <c r="O300" s="293">
        <f>'BM12'!Q151</f>
        <v>102.94764194848062</v>
      </c>
      <c r="P300" s="127">
        <f t="shared" si="21"/>
        <v>105.58765401775605</v>
      </c>
      <c r="Q300" s="218">
        <f>'BM8'!Q151</f>
        <v>103.97938218036531</v>
      </c>
      <c r="R300" s="128">
        <f t="shared" si="22"/>
        <v>104.53995563413349</v>
      </c>
      <c r="S300" s="131"/>
      <c r="T300" s="328">
        <f>'1212'!Q151</f>
        <v>102.93654254193092</v>
      </c>
      <c r="U300" s="127">
        <f t="shared" si="20"/>
        <v>105.59903928745358</v>
      </c>
      <c r="V300" s="334">
        <f>'128'!Q151</f>
        <v>103.30216679160894</v>
      </c>
      <c r="W300" s="128">
        <f t="shared" si="23"/>
        <v>105.22528556373855</v>
      </c>
      <c r="Y300" s="369"/>
      <c r="Z300" s="14"/>
      <c r="AA300" s="371"/>
      <c r="AB300" s="85"/>
    </row>
    <row r="301" spans="3:28" x14ac:dyDescent="0.55000000000000004">
      <c r="C301" s="238">
        <v>200207</v>
      </c>
      <c r="D301" s="239">
        <v>2002</v>
      </c>
      <c r="E301" s="240">
        <v>7</v>
      </c>
      <c r="F301" s="241">
        <v>120.4</v>
      </c>
      <c r="G301" s="242">
        <v>107.9</v>
      </c>
      <c r="H301" s="243">
        <f t="shared" si="17"/>
        <v>111.58480074142724</v>
      </c>
      <c r="I301" s="127"/>
      <c r="J301" s="222">
        <f>'MA12'!R164</f>
        <v>107.86250977458947</v>
      </c>
      <c r="K301" s="127">
        <f t="shared" si="18"/>
        <v>111.62358473913811</v>
      </c>
      <c r="L301" s="223">
        <f>'MA8'!Q164</f>
        <v>107.68730436196591</v>
      </c>
      <c r="M301" s="128">
        <f t="shared" si="19"/>
        <v>111.80519441298607</v>
      </c>
      <c r="N301" s="131"/>
      <c r="O301" s="293">
        <f>'BM12'!Q152</f>
        <v>107.26219569804206</v>
      </c>
      <c r="P301" s="127">
        <f t="shared" si="21"/>
        <v>112.24830819139922</v>
      </c>
      <c r="Q301" s="218">
        <f>'BM8'!Q152</f>
        <v>107.5087539109178</v>
      </c>
      <c r="R301" s="128">
        <f t="shared" si="22"/>
        <v>111.99088038892531</v>
      </c>
      <c r="S301" s="131"/>
      <c r="T301" s="328">
        <f>'1212'!Q152</f>
        <v>107.77182103255595</v>
      </c>
      <c r="U301" s="127">
        <f t="shared" si="20"/>
        <v>111.71751469582138</v>
      </c>
      <c r="V301" s="334">
        <f>'128'!Q152</f>
        <v>107.40878240752851</v>
      </c>
      <c r="W301" s="128">
        <f t="shared" si="23"/>
        <v>112.09511671325019</v>
      </c>
      <c r="Y301" s="369"/>
      <c r="Z301" s="14"/>
      <c r="AA301" s="371"/>
      <c r="AB301" s="85"/>
    </row>
    <row r="302" spans="3:28" x14ac:dyDescent="0.55000000000000004">
      <c r="C302" s="238">
        <v>200208</v>
      </c>
      <c r="D302" s="239">
        <v>2002</v>
      </c>
      <c r="E302" s="240">
        <v>8</v>
      </c>
      <c r="F302" s="241">
        <v>92.6</v>
      </c>
      <c r="G302" s="242">
        <v>113.7</v>
      </c>
      <c r="H302" s="243">
        <f t="shared" si="17"/>
        <v>81.442392260334202</v>
      </c>
      <c r="I302" s="127"/>
      <c r="J302" s="222">
        <f>'MA12'!R165</f>
        <v>79.230272328562208</v>
      </c>
      <c r="K302" s="127">
        <f t="shared" si="18"/>
        <v>116.87451939581186</v>
      </c>
      <c r="L302" s="223">
        <f>'MA8'!Q165</f>
        <v>79.149558925159539</v>
      </c>
      <c r="M302" s="128">
        <f t="shared" si="19"/>
        <v>116.99370313302519</v>
      </c>
      <c r="N302" s="131"/>
      <c r="O302" s="293">
        <f>'BM12'!Q153</f>
        <v>78.711118335459943</v>
      </c>
      <c r="P302" s="127">
        <f t="shared" si="21"/>
        <v>117.64538728232377</v>
      </c>
      <c r="Q302" s="218">
        <f>'BM8'!Q153</f>
        <v>79.063096293733665</v>
      </c>
      <c r="R302" s="128">
        <f t="shared" si="22"/>
        <v>117.12164630635549</v>
      </c>
      <c r="S302" s="131"/>
      <c r="T302" s="328">
        <f>'1212'!Q153</f>
        <v>79.073074697445236</v>
      </c>
      <c r="U302" s="127">
        <f t="shared" si="20"/>
        <v>117.10686647042927</v>
      </c>
      <c r="V302" s="334">
        <f>'128'!Q153</f>
        <v>78.698060153178488</v>
      </c>
      <c r="W302" s="128">
        <f t="shared" si="23"/>
        <v>117.66490790212956</v>
      </c>
      <c r="Y302" s="369"/>
      <c r="Z302" s="14"/>
      <c r="AA302" s="371"/>
      <c r="AB302" s="85"/>
    </row>
    <row r="303" spans="3:28" x14ac:dyDescent="0.55000000000000004">
      <c r="C303" s="238">
        <v>200209</v>
      </c>
      <c r="D303" s="239">
        <v>2002</v>
      </c>
      <c r="E303" s="240">
        <v>9</v>
      </c>
      <c r="F303" s="241">
        <v>119.2</v>
      </c>
      <c r="G303" s="242">
        <v>116.3</v>
      </c>
      <c r="H303" s="243">
        <f t="shared" si="17"/>
        <v>102.49355116079106</v>
      </c>
      <c r="I303" s="127"/>
      <c r="J303" s="222">
        <f>'MA12'!R166</f>
        <v>105.57780573215925</v>
      </c>
      <c r="K303" s="127">
        <f t="shared" si="18"/>
        <v>112.90251693845481</v>
      </c>
      <c r="L303" s="223">
        <f>'MA8'!Q166</f>
        <v>105.07744217244601</v>
      </c>
      <c r="M303" s="128">
        <f t="shared" si="19"/>
        <v>113.44014237078306</v>
      </c>
      <c r="N303" s="131"/>
      <c r="O303" s="293">
        <f>'BM12'!Q154</f>
        <v>105.28630069965421</v>
      </c>
      <c r="P303" s="127">
        <f t="shared" si="21"/>
        <v>113.21510890579852</v>
      </c>
      <c r="Q303" s="218">
        <f>'BM8'!Q154</f>
        <v>105.61434454583762</v>
      </c>
      <c r="R303" s="128">
        <f t="shared" si="22"/>
        <v>112.86345667587425</v>
      </c>
      <c r="S303" s="131"/>
      <c r="T303" s="328">
        <f>'1212'!Q154</f>
        <v>105.4328558316171</v>
      </c>
      <c r="U303" s="127">
        <f t="shared" si="20"/>
        <v>113.05773618649759</v>
      </c>
      <c r="V303" s="334">
        <f>'128'!Q154</f>
        <v>104.55260335015645</v>
      </c>
      <c r="W303" s="128">
        <f t="shared" si="23"/>
        <v>114.00959534291847</v>
      </c>
      <c r="Y303" s="369"/>
      <c r="Z303" s="14"/>
      <c r="AA303" s="371"/>
      <c r="AB303" s="85"/>
    </row>
    <row r="304" spans="3:28" x14ac:dyDescent="0.55000000000000004">
      <c r="C304" s="238">
        <v>200210</v>
      </c>
      <c r="D304" s="239">
        <v>2002</v>
      </c>
      <c r="E304" s="240">
        <v>10</v>
      </c>
      <c r="F304" s="241">
        <v>121.3</v>
      </c>
      <c r="G304" s="242">
        <v>113.5</v>
      </c>
      <c r="H304" s="243">
        <f t="shared" si="17"/>
        <v>106.87224669603523</v>
      </c>
      <c r="I304" s="127"/>
      <c r="J304" s="222">
        <f>'MA12'!R167</f>
        <v>105.71651990616395</v>
      </c>
      <c r="K304" s="127">
        <f t="shared" si="18"/>
        <v>114.74081828239167</v>
      </c>
      <c r="L304" s="223">
        <f>'MA8'!Q167</f>
        <v>106.71165494532296</v>
      </c>
      <c r="M304" s="128">
        <f t="shared" si="19"/>
        <v>113.67080761904764</v>
      </c>
      <c r="N304" s="131"/>
      <c r="O304" s="293">
        <f>'BM12'!Q155</f>
        <v>104.88449549817734</v>
      </c>
      <c r="P304" s="127">
        <f t="shared" si="21"/>
        <v>115.65103061596737</v>
      </c>
      <c r="Q304" s="218">
        <f>'BM8'!Q155</f>
        <v>107.50213710402876</v>
      </c>
      <c r="R304" s="128">
        <f t="shared" si="22"/>
        <v>112.83496613897003</v>
      </c>
      <c r="S304" s="131"/>
      <c r="T304" s="328">
        <f>'1212'!Q155</f>
        <v>105.37559060456472</v>
      </c>
      <c r="U304" s="127">
        <f t="shared" si="20"/>
        <v>115.11204758528343</v>
      </c>
      <c r="V304" s="334">
        <f>'128'!Q155</f>
        <v>106.06604658081928</v>
      </c>
      <c r="W304" s="128">
        <f t="shared" si="23"/>
        <v>114.36270504112068</v>
      </c>
      <c r="Y304" s="369"/>
      <c r="Z304" s="14"/>
      <c r="AA304" s="371"/>
      <c r="AB304" s="85"/>
    </row>
    <row r="305" spans="3:28" x14ac:dyDescent="0.55000000000000004">
      <c r="C305" s="238">
        <v>200211</v>
      </c>
      <c r="D305" s="239">
        <v>2002</v>
      </c>
      <c r="E305" s="240">
        <v>11</v>
      </c>
      <c r="F305" s="241">
        <v>121.6</v>
      </c>
      <c r="G305" s="242">
        <v>116.3</v>
      </c>
      <c r="H305" s="243">
        <f t="shared" si="17"/>
        <v>104.55717970765261</v>
      </c>
      <c r="I305" s="127"/>
      <c r="J305" s="222">
        <f>'MA12'!R168</f>
        <v>105.56964607486485</v>
      </c>
      <c r="K305" s="127">
        <f t="shared" si="18"/>
        <v>115.1846241047045</v>
      </c>
      <c r="L305" s="223">
        <f>'MA8'!Q168</f>
        <v>104.8457254359933</v>
      </c>
      <c r="M305" s="128">
        <f t="shared" si="19"/>
        <v>115.97993098367651</v>
      </c>
      <c r="N305" s="131"/>
      <c r="O305" s="293">
        <f>'BM12'!Q156</f>
        <v>104.85346053703962</v>
      </c>
      <c r="P305" s="127">
        <f t="shared" si="21"/>
        <v>115.9713750764045</v>
      </c>
      <c r="Q305" s="218">
        <f>'BM8'!Q156</f>
        <v>105.49391514418959</v>
      </c>
      <c r="R305" s="128">
        <f t="shared" si="22"/>
        <v>115.26731170588988</v>
      </c>
      <c r="S305" s="131"/>
      <c r="T305" s="328">
        <f>'1212'!Q156</f>
        <v>105.26728538852419</v>
      </c>
      <c r="U305" s="127">
        <f t="shared" si="20"/>
        <v>115.51547050082507</v>
      </c>
      <c r="V305" s="334">
        <f>'128'!Q156</f>
        <v>104.11635584067696</v>
      </c>
      <c r="W305" s="128">
        <f t="shared" si="23"/>
        <v>116.79240885656546</v>
      </c>
      <c r="Y305" s="369"/>
      <c r="Z305" s="14"/>
      <c r="AA305" s="371"/>
      <c r="AB305" s="85"/>
    </row>
    <row r="306" spans="3:28" x14ac:dyDescent="0.55000000000000004">
      <c r="C306" s="238">
        <v>200212</v>
      </c>
      <c r="D306" s="239">
        <v>2002</v>
      </c>
      <c r="E306" s="240">
        <v>12</v>
      </c>
      <c r="F306" s="241">
        <v>110.3</v>
      </c>
      <c r="G306" s="242">
        <v>119.9</v>
      </c>
      <c r="H306" s="243">
        <f t="shared" si="17"/>
        <v>91.993327773144287</v>
      </c>
      <c r="I306" s="127"/>
      <c r="J306" s="222">
        <f>'MA12'!R169</f>
        <v>95.737259035120516</v>
      </c>
      <c r="K306" s="127">
        <f t="shared" si="18"/>
        <v>115.21115301571068</v>
      </c>
      <c r="L306" s="223">
        <f>'MA8'!Q169</f>
        <v>95.345339241432555</v>
      </c>
      <c r="M306" s="128">
        <f t="shared" si="19"/>
        <v>115.68473181546861</v>
      </c>
      <c r="N306" s="131"/>
      <c r="O306" s="293">
        <f>'BM12'!Q157</f>
        <v>94.492595922885357</v>
      </c>
      <c r="P306" s="127">
        <f t="shared" si="21"/>
        <v>116.72872241759021</v>
      </c>
      <c r="Q306" s="218">
        <f>'BM8'!Q157</f>
        <v>95.002260469543657</v>
      </c>
      <c r="R306" s="128">
        <f t="shared" si="22"/>
        <v>116.10250056666871</v>
      </c>
      <c r="S306" s="131"/>
      <c r="T306" s="328">
        <f>'1212'!Q157</f>
        <v>95.400236060435091</v>
      </c>
      <c r="U306" s="127">
        <f t="shared" si="20"/>
        <v>115.61816254849313</v>
      </c>
      <c r="V306" s="334">
        <f>'128'!Q157</f>
        <v>94.555456069504459</v>
      </c>
      <c r="W306" s="128">
        <f t="shared" si="23"/>
        <v>116.65112155867799</v>
      </c>
      <c r="Y306" s="369"/>
      <c r="Z306" s="14"/>
      <c r="AA306" s="371"/>
      <c r="AB306" s="85"/>
    </row>
    <row r="307" spans="3:28" x14ac:dyDescent="0.55000000000000004">
      <c r="C307" s="238">
        <v>200301</v>
      </c>
      <c r="D307" s="239">
        <v>2003</v>
      </c>
      <c r="E307" s="240">
        <v>1</v>
      </c>
      <c r="F307" s="241">
        <v>112.1</v>
      </c>
      <c r="G307" s="242">
        <v>114.9</v>
      </c>
      <c r="H307" s="243">
        <f t="shared" si="17"/>
        <v>97.563098346388159</v>
      </c>
      <c r="I307" s="127"/>
      <c r="J307" s="222">
        <f>'MA12'!R170</f>
        <v>93.750253587416623</v>
      </c>
      <c r="K307" s="127">
        <f t="shared" si="18"/>
        <v>119.57300989641944</v>
      </c>
      <c r="L307" s="223">
        <f>'MA8'!Q170</f>
        <v>93.605696183676116</v>
      </c>
      <c r="M307" s="128">
        <f t="shared" si="19"/>
        <v>119.75766921281559</v>
      </c>
      <c r="N307" s="131"/>
      <c r="O307" s="293">
        <f>'BM12'!Q158</f>
        <v>94.468803117575774</v>
      </c>
      <c r="P307" s="127">
        <f t="shared" si="21"/>
        <v>118.66351250420782</v>
      </c>
      <c r="Q307" s="218">
        <f>'BM8'!Q158</f>
        <v>93.733543282883332</v>
      </c>
      <c r="R307" s="128">
        <f t="shared" si="22"/>
        <v>119.5943267200383</v>
      </c>
      <c r="S307" s="131"/>
      <c r="T307" s="328">
        <f>'1212'!Q158</f>
        <v>93.839431576439978</v>
      </c>
      <c r="U307" s="127">
        <f t="shared" si="20"/>
        <v>119.45937663602031</v>
      </c>
      <c r="V307" s="334">
        <f>'128'!Q158</f>
        <v>94.779719596917531</v>
      </c>
      <c r="W307" s="128">
        <f t="shared" si="23"/>
        <v>118.27424735665262</v>
      </c>
      <c r="Y307" s="369"/>
      <c r="Z307" s="14"/>
      <c r="AA307" s="371"/>
      <c r="AB307" s="85"/>
    </row>
    <row r="308" spans="3:28" x14ac:dyDescent="0.55000000000000004">
      <c r="C308" s="238">
        <v>200302</v>
      </c>
      <c r="D308" s="239">
        <v>2003</v>
      </c>
      <c r="E308" s="240">
        <v>2</v>
      </c>
      <c r="F308" s="241">
        <v>117.1</v>
      </c>
      <c r="G308" s="242">
        <v>109.7</v>
      </c>
      <c r="H308" s="243">
        <f t="shared" si="17"/>
        <v>106.74567000911577</v>
      </c>
      <c r="I308" s="127"/>
      <c r="J308" s="222">
        <f>'MA12'!R171</f>
        <v>106.43368181879654</v>
      </c>
      <c r="K308" s="127">
        <f t="shared" si="18"/>
        <v>110.02156272237474</v>
      </c>
      <c r="L308" s="223">
        <f>'MA8'!Q171</f>
        <v>106.22548386776434</v>
      </c>
      <c r="M308" s="128">
        <f t="shared" si="19"/>
        <v>110.23720084511255</v>
      </c>
      <c r="N308" s="131"/>
      <c r="O308" s="293">
        <f>'BM12'!Q159</f>
        <v>107.4784120077685</v>
      </c>
      <c r="P308" s="127">
        <f t="shared" si="21"/>
        <v>108.95211216140414</v>
      </c>
      <c r="Q308" s="218">
        <f>'BM8'!Q159</f>
        <v>106.94446423807565</v>
      </c>
      <c r="R308" s="128">
        <f t="shared" si="22"/>
        <v>109.49608363020687</v>
      </c>
      <c r="S308" s="131"/>
      <c r="T308" s="328">
        <f>'1212'!Q159</f>
        <v>106.77498688994621</v>
      </c>
      <c r="U308" s="127">
        <f t="shared" si="20"/>
        <v>109.66988000728659</v>
      </c>
      <c r="V308" s="334">
        <f>'128'!Q159</f>
        <v>107.54331966914799</v>
      </c>
      <c r="W308" s="128">
        <f t="shared" si="23"/>
        <v>108.88635422474653</v>
      </c>
      <c r="Y308" s="369"/>
      <c r="Z308" s="14"/>
      <c r="AA308" s="371"/>
      <c r="AB308" s="85"/>
    </row>
    <row r="309" spans="3:28" x14ac:dyDescent="0.55000000000000004">
      <c r="C309" s="238">
        <v>200303</v>
      </c>
      <c r="D309" s="239">
        <v>2003</v>
      </c>
      <c r="E309" s="240">
        <v>3</v>
      </c>
      <c r="F309" s="241">
        <v>121.3</v>
      </c>
      <c r="G309" s="242">
        <v>108.8</v>
      </c>
      <c r="H309" s="243">
        <f t="shared" si="17"/>
        <v>111.4889705882353</v>
      </c>
      <c r="I309" s="127"/>
      <c r="J309" s="222">
        <f>'MA12'!R172</f>
        <v>116.45545652497324</v>
      </c>
      <c r="K309" s="127">
        <f t="shared" si="18"/>
        <v>104.15999698046599</v>
      </c>
      <c r="L309" s="223">
        <f>'MA8'!Q172</f>
        <v>114.37650820762867</v>
      </c>
      <c r="M309" s="128">
        <f t="shared" si="19"/>
        <v>106.05324633604224</v>
      </c>
      <c r="N309" s="131"/>
      <c r="O309" s="293">
        <f>'BM12'!Q160</f>
        <v>117.26033109036574</v>
      </c>
      <c r="P309" s="127">
        <f t="shared" si="21"/>
        <v>103.44504306961331</v>
      </c>
      <c r="Q309" s="218">
        <f>'BM8'!Q160</f>
        <v>114.10836399444041</v>
      </c>
      <c r="R309" s="128">
        <f t="shared" si="22"/>
        <v>106.30246175986713</v>
      </c>
      <c r="S309" s="131"/>
      <c r="T309" s="328">
        <f>'1212'!Q160</f>
        <v>116.79834436211553</v>
      </c>
      <c r="U309" s="127">
        <f t="shared" si="20"/>
        <v>103.85421185759942</v>
      </c>
      <c r="V309" s="334">
        <f>'128'!Q160</f>
        <v>115.45112675703673</v>
      </c>
      <c r="W309" s="128">
        <f t="shared" si="23"/>
        <v>105.0661032137625</v>
      </c>
      <c r="Y309" s="369"/>
      <c r="Z309" s="14"/>
      <c r="AA309" s="371"/>
      <c r="AB309" s="85"/>
    </row>
    <row r="310" spans="3:28" x14ac:dyDescent="0.55000000000000004">
      <c r="C310" s="238">
        <v>200304</v>
      </c>
      <c r="D310" s="239">
        <v>2003</v>
      </c>
      <c r="E310" s="240">
        <v>4</v>
      </c>
      <c r="F310" s="241">
        <v>101</v>
      </c>
      <c r="G310" s="242">
        <v>106.4</v>
      </c>
      <c r="H310" s="243">
        <f t="shared" si="17"/>
        <v>94.924812030075174</v>
      </c>
      <c r="I310" s="127"/>
      <c r="J310" s="222">
        <f>'MA12'!R173</f>
        <v>93.182217774111066</v>
      </c>
      <c r="K310" s="127">
        <f t="shared" si="18"/>
        <v>108.3897790937328</v>
      </c>
      <c r="L310" s="223">
        <f>'MA8'!Q173</f>
        <v>91.162772222167064</v>
      </c>
      <c r="M310" s="128">
        <f t="shared" si="19"/>
        <v>110.79083877995642</v>
      </c>
      <c r="N310" s="131"/>
      <c r="O310" s="293">
        <f>'BM12'!Q161</f>
        <v>93.633049893943337</v>
      </c>
      <c r="P310" s="127">
        <f t="shared" si="21"/>
        <v>107.86789505885056</v>
      </c>
      <c r="Q310" s="218">
        <f>'BM8'!Q161</f>
        <v>91.445433880296719</v>
      </c>
      <c r="R310" s="128">
        <f t="shared" si="22"/>
        <v>110.44837966673147</v>
      </c>
      <c r="S310" s="131"/>
      <c r="T310" s="328">
        <f>'1212'!Q161</f>
        <v>93.323436127543459</v>
      </c>
      <c r="U310" s="127">
        <f t="shared" si="20"/>
        <v>108.2257621354245</v>
      </c>
      <c r="V310" s="334">
        <f>'128'!Q161</f>
        <v>91.664538988833101</v>
      </c>
      <c r="W310" s="128">
        <f t="shared" si="23"/>
        <v>110.18437567476795</v>
      </c>
      <c r="Y310" s="369"/>
      <c r="Z310" s="14"/>
      <c r="AA310" s="371"/>
      <c r="AB310" s="85"/>
    </row>
    <row r="311" spans="3:28" x14ac:dyDescent="0.55000000000000004">
      <c r="C311" s="238">
        <v>200305</v>
      </c>
      <c r="D311" s="239">
        <v>2003</v>
      </c>
      <c r="E311" s="240">
        <v>5</v>
      </c>
      <c r="F311" s="241">
        <v>101.3</v>
      </c>
      <c r="G311" s="242">
        <v>112.6</v>
      </c>
      <c r="H311" s="243">
        <f t="shared" si="17"/>
        <v>89.964476021314383</v>
      </c>
      <c r="I311" s="127"/>
      <c r="J311" s="222">
        <f>'MA12'!R174</f>
        <v>88.986867552982844</v>
      </c>
      <c r="K311" s="127">
        <f t="shared" si="18"/>
        <v>113.83702200741688</v>
      </c>
      <c r="L311" s="223">
        <f>'MA8'!Q174</f>
        <v>89.756601356517933</v>
      </c>
      <c r="M311" s="128">
        <f t="shared" si="19"/>
        <v>112.86077956275446</v>
      </c>
      <c r="N311" s="131"/>
      <c r="O311" s="293">
        <f>'BM12'!Q162</f>
        <v>89.281513321544793</v>
      </c>
      <c r="P311" s="127">
        <f t="shared" si="21"/>
        <v>113.46133844659529</v>
      </c>
      <c r="Q311" s="218">
        <f>'BM8'!Q162</f>
        <v>89.617103515277591</v>
      </c>
      <c r="R311" s="128">
        <f t="shared" si="22"/>
        <v>113.03645847327653</v>
      </c>
      <c r="S311" s="131"/>
      <c r="T311" s="328">
        <f>'1212'!Q162</f>
        <v>88.931371510798343</v>
      </c>
      <c r="U311" s="127">
        <f t="shared" si="20"/>
        <v>113.90805997824943</v>
      </c>
      <c r="V311" s="334">
        <f>'128'!Q162</f>
        <v>89.949003035874341</v>
      </c>
      <c r="W311" s="128">
        <f t="shared" si="23"/>
        <v>112.61936939934569</v>
      </c>
      <c r="Y311" s="369"/>
      <c r="Z311" s="14"/>
      <c r="AA311" s="371"/>
      <c r="AB311" s="85"/>
    </row>
    <row r="312" spans="3:28" x14ac:dyDescent="0.55000000000000004">
      <c r="C312" s="238">
        <v>200306</v>
      </c>
      <c r="D312" s="239">
        <v>2003</v>
      </c>
      <c r="E312" s="240">
        <v>6</v>
      </c>
      <c r="F312" s="241">
        <v>112.4</v>
      </c>
      <c r="G312" s="242">
        <v>110</v>
      </c>
      <c r="H312" s="243">
        <f t="shared" si="17"/>
        <v>102.1818181818182</v>
      </c>
      <c r="I312" s="127"/>
      <c r="J312" s="222">
        <f>'MA12'!R175</f>
        <v>103.37440322427946</v>
      </c>
      <c r="K312" s="127">
        <f t="shared" si="18"/>
        <v>108.73097836041555</v>
      </c>
      <c r="L312" s="223">
        <f>'MA8'!Q175</f>
        <v>102.84114042840545</v>
      </c>
      <c r="M312" s="128">
        <f t="shared" si="19"/>
        <v>109.29478176902279</v>
      </c>
      <c r="N312" s="131"/>
      <c r="O312" s="293">
        <f>'BM12'!Q163</f>
        <v>103.48633241222754</v>
      </c>
      <c r="P312" s="127">
        <f t="shared" si="21"/>
        <v>108.61337664597654</v>
      </c>
      <c r="Q312" s="218">
        <f>'BM8'!Q163</f>
        <v>102.82123190127497</v>
      </c>
      <c r="R312" s="128">
        <f t="shared" si="22"/>
        <v>109.31594372252047</v>
      </c>
      <c r="S312" s="131"/>
      <c r="T312" s="328">
        <f>'1212'!Q163</f>
        <v>103.48952457622646</v>
      </c>
      <c r="U312" s="127">
        <f t="shared" si="20"/>
        <v>108.61002643529436</v>
      </c>
      <c r="V312" s="334">
        <f>'128'!Q163</f>
        <v>102.90934105257178</v>
      </c>
      <c r="W312" s="128">
        <f t="shared" si="23"/>
        <v>109.22234935172685</v>
      </c>
      <c r="Y312" s="369"/>
      <c r="Z312" s="14"/>
      <c r="AA312" s="371"/>
      <c r="AB312" s="85"/>
    </row>
    <row r="313" spans="3:28" x14ac:dyDescent="0.55000000000000004">
      <c r="C313" s="238">
        <v>200307</v>
      </c>
      <c r="D313" s="239">
        <v>2003</v>
      </c>
      <c r="E313" s="240">
        <v>7</v>
      </c>
      <c r="F313" s="241">
        <v>118.2</v>
      </c>
      <c r="G313" s="242">
        <v>110.8</v>
      </c>
      <c r="H313" s="243">
        <f t="shared" si="17"/>
        <v>106.67870036101084</v>
      </c>
      <c r="I313" s="127"/>
      <c r="J313" s="222">
        <f>'MA12'!R176</f>
        <v>107.31007993075373</v>
      </c>
      <c r="K313" s="127">
        <f t="shared" si="18"/>
        <v>110.14808681185724</v>
      </c>
      <c r="L313" s="223">
        <f>'MA8'!Q176</f>
        <v>108.17982303697158</v>
      </c>
      <c r="M313" s="128">
        <f t="shared" si="19"/>
        <v>109.26251927737385</v>
      </c>
      <c r="N313" s="131"/>
      <c r="O313" s="293">
        <f>'BM12'!Q164</f>
        <v>106.71441415136245</v>
      </c>
      <c r="P313" s="127">
        <f t="shared" si="21"/>
        <v>110.76291889898448</v>
      </c>
      <c r="Q313" s="218">
        <f>'BM8'!Q164</f>
        <v>107.73978922268395</v>
      </c>
      <c r="R313" s="128">
        <f t="shared" si="22"/>
        <v>109.70877226768671</v>
      </c>
      <c r="S313" s="131"/>
      <c r="T313" s="328">
        <f>'1212'!Q164</f>
        <v>107.32545660986636</v>
      </c>
      <c r="U313" s="127">
        <f t="shared" si="20"/>
        <v>110.13230573028277</v>
      </c>
      <c r="V313" s="334">
        <f>'128'!Q164</f>
        <v>108.07742913835226</v>
      </c>
      <c r="W313" s="128">
        <f t="shared" si="23"/>
        <v>109.36603594510896</v>
      </c>
      <c r="Y313" s="369"/>
      <c r="Z313" s="14"/>
      <c r="AA313" s="371"/>
      <c r="AB313" s="85"/>
    </row>
    <row r="314" spans="3:28" x14ac:dyDescent="0.55000000000000004">
      <c r="C314" s="238">
        <v>200308</v>
      </c>
      <c r="D314" s="239">
        <v>2003</v>
      </c>
      <c r="E314" s="240">
        <v>8</v>
      </c>
      <c r="F314" s="241">
        <v>88.3</v>
      </c>
      <c r="G314" s="242">
        <v>111.8</v>
      </c>
      <c r="H314" s="243">
        <f t="shared" si="17"/>
        <v>78.980322003577825</v>
      </c>
      <c r="I314" s="127"/>
      <c r="J314" s="222">
        <f>'MA12'!R177</f>
        <v>78.827141292146209</v>
      </c>
      <c r="K314" s="127">
        <f t="shared" si="18"/>
        <v>112.0172551643676</v>
      </c>
      <c r="L314" s="223">
        <f>'MA8'!Q177</f>
        <v>79.186486459647071</v>
      </c>
      <c r="M314" s="128">
        <f t="shared" si="19"/>
        <v>111.50892525708551</v>
      </c>
      <c r="N314" s="131"/>
      <c r="O314" s="293">
        <f>'BM12'!Q165</f>
        <v>78.311535766920173</v>
      </c>
      <c r="P314" s="127">
        <f t="shared" si="21"/>
        <v>112.75478016777585</v>
      </c>
      <c r="Q314" s="218">
        <f>'BM8'!Q165</f>
        <v>78.653684817494423</v>
      </c>
      <c r="R314" s="128">
        <f t="shared" si="22"/>
        <v>112.26428895847485</v>
      </c>
      <c r="S314" s="131"/>
      <c r="T314" s="328">
        <f>'1212'!Q165</f>
        <v>78.751913005243225</v>
      </c>
      <c r="U314" s="127">
        <f t="shared" si="20"/>
        <v>112.12426038986642</v>
      </c>
      <c r="V314" s="334">
        <f>'128'!Q165</f>
        <v>78.790810580946811</v>
      </c>
      <c r="W314" s="128">
        <f t="shared" si="23"/>
        <v>112.06890670236702</v>
      </c>
      <c r="Y314" s="369"/>
      <c r="Z314" s="14"/>
      <c r="AA314" s="371"/>
      <c r="AB314" s="85"/>
    </row>
    <row r="315" spans="3:28" x14ac:dyDescent="0.55000000000000004">
      <c r="C315" s="238">
        <v>200309</v>
      </c>
      <c r="D315" s="239">
        <v>2003</v>
      </c>
      <c r="E315" s="240">
        <v>9</v>
      </c>
      <c r="F315" s="241">
        <v>120.6</v>
      </c>
      <c r="G315" s="242">
        <v>112.3</v>
      </c>
      <c r="H315" s="243">
        <f t="shared" si="17"/>
        <v>107.39091718610862</v>
      </c>
      <c r="I315" s="127"/>
      <c r="J315" s="222">
        <f>'MA12'!R178</f>
        <v>106.14966391214374</v>
      </c>
      <c r="K315" s="127">
        <f t="shared" si="18"/>
        <v>113.61317177585816</v>
      </c>
      <c r="L315" s="223">
        <f>'MA8'!Q178</f>
        <v>105.91564960923149</v>
      </c>
      <c r="M315" s="128">
        <f t="shared" si="19"/>
        <v>113.8641932943294</v>
      </c>
      <c r="N315" s="131"/>
      <c r="O315" s="293">
        <f>'BM12'!Q166</f>
        <v>105.96289368406352</v>
      </c>
      <c r="P315" s="127">
        <f t="shared" si="21"/>
        <v>113.81342638638969</v>
      </c>
      <c r="Q315" s="218">
        <f>'BM8'!Q166</f>
        <v>106.14850662702864</v>
      </c>
      <c r="R315" s="128">
        <f t="shared" si="22"/>
        <v>113.6144104445569</v>
      </c>
      <c r="S315" s="131"/>
      <c r="T315" s="328">
        <f>'1212'!Q166</f>
        <v>106.05223525513952</v>
      </c>
      <c r="U315" s="127">
        <f t="shared" si="20"/>
        <v>113.71754655605474</v>
      </c>
      <c r="V315" s="334">
        <f>'128'!Q166</f>
        <v>105.33452477231795</v>
      </c>
      <c r="W315" s="128">
        <f t="shared" si="23"/>
        <v>114.49237584797443</v>
      </c>
      <c r="Y315" s="369"/>
      <c r="Z315" s="14"/>
      <c r="AA315" s="371"/>
      <c r="AB315" s="85"/>
    </row>
    <row r="316" spans="3:28" x14ac:dyDescent="0.55000000000000004">
      <c r="C316" s="238">
        <v>200310</v>
      </c>
      <c r="D316" s="239">
        <v>2003</v>
      </c>
      <c r="E316" s="240">
        <v>10</v>
      </c>
      <c r="F316" s="241">
        <v>124</v>
      </c>
      <c r="G316" s="242">
        <v>115.5</v>
      </c>
      <c r="H316" s="243">
        <f t="shared" si="17"/>
        <v>107.35930735930737</v>
      </c>
      <c r="I316" s="127"/>
      <c r="J316" s="222">
        <f>'MA12'!R179</f>
        <v>105.6708908695005</v>
      </c>
      <c r="K316" s="127">
        <f t="shared" si="18"/>
        <v>117.34546664618854</v>
      </c>
      <c r="L316" s="223">
        <f>'MA8'!Q179</f>
        <v>108.23940654822789</v>
      </c>
      <c r="M316" s="128">
        <f t="shared" si="19"/>
        <v>114.56086461888508</v>
      </c>
      <c r="N316" s="131"/>
      <c r="O316" s="293">
        <f>'BM12'!Q167</f>
        <v>105.07889329470642</v>
      </c>
      <c r="P316" s="127">
        <f t="shared" si="21"/>
        <v>118.00657212122235</v>
      </c>
      <c r="Q316" s="218">
        <f>'BM8'!Q167</f>
        <v>109.05159572873826</v>
      </c>
      <c r="R316" s="128">
        <f t="shared" si="22"/>
        <v>113.70764377299469</v>
      </c>
      <c r="S316" s="131"/>
      <c r="T316" s="328">
        <f>'1212'!Q167</f>
        <v>105.35518391956985</v>
      </c>
      <c r="U316" s="127">
        <f t="shared" si="20"/>
        <v>117.69710363247428</v>
      </c>
      <c r="V316" s="334">
        <f>'128'!Q167</f>
        <v>107.33406708830088</v>
      </c>
      <c r="W316" s="128">
        <f t="shared" si="23"/>
        <v>115.52716054073353</v>
      </c>
      <c r="Y316" s="369"/>
      <c r="Z316" s="14"/>
      <c r="AA316" s="371"/>
      <c r="AB316" s="85"/>
    </row>
    <row r="317" spans="3:28" x14ac:dyDescent="0.55000000000000004">
      <c r="C317" s="238">
        <v>200311</v>
      </c>
      <c r="D317" s="239">
        <v>2003</v>
      </c>
      <c r="E317" s="240">
        <v>11</v>
      </c>
      <c r="F317" s="241">
        <v>114.1</v>
      </c>
      <c r="G317" s="242">
        <v>113.2</v>
      </c>
      <c r="H317" s="243">
        <f t="shared" si="17"/>
        <v>100.79505300353355</v>
      </c>
      <c r="I317" s="127"/>
      <c r="J317" s="222">
        <f>'MA12'!R180</f>
        <v>104.7214595815469</v>
      </c>
      <c r="K317" s="127">
        <f t="shared" si="18"/>
        <v>108.95570063282972</v>
      </c>
      <c r="L317" s="223">
        <f>'MA8'!Q180</f>
        <v>104.74781278860765</v>
      </c>
      <c r="M317" s="128">
        <f t="shared" si="19"/>
        <v>108.92828877512322</v>
      </c>
      <c r="N317" s="131"/>
      <c r="O317" s="293">
        <f>'BM12'!Q168</f>
        <v>104.21254885425913</v>
      </c>
      <c r="P317" s="127">
        <f t="shared" si="21"/>
        <v>109.48777402956378</v>
      </c>
      <c r="Q317" s="218">
        <f>'BM8'!Q168</f>
        <v>104.75172573265888</v>
      </c>
      <c r="R317" s="128">
        <f t="shared" si="22"/>
        <v>108.92421981781877</v>
      </c>
      <c r="S317" s="131"/>
      <c r="T317" s="328">
        <f>'1212'!Q168</f>
        <v>104.50644103390474</v>
      </c>
      <c r="U317" s="127">
        <f t="shared" si="20"/>
        <v>109.17987338501256</v>
      </c>
      <c r="V317" s="334">
        <f>'128'!Q168</f>
        <v>103.63805609208701</v>
      </c>
      <c r="W317" s="128">
        <f t="shared" si="23"/>
        <v>110.09469330321777</v>
      </c>
      <c r="Y317" s="369"/>
      <c r="Z317" s="14"/>
      <c r="AA317" s="371"/>
      <c r="AB317" s="85"/>
    </row>
    <row r="318" spans="3:28" x14ac:dyDescent="0.55000000000000004">
      <c r="C318" s="238">
        <v>200312</v>
      </c>
      <c r="D318" s="239">
        <v>2003</v>
      </c>
      <c r="E318" s="240">
        <v>12</v>
      </c>
      <c r="F318" s="241">
        <v>107.9</v>
      </c>
      <c r="G318" s="242">
        <v>111.7</v>
      </c>
      <c r="H318" s="243">
        <f t="shared" si="17"/>
        <v>96.598030438675025</v>
      </c>
      <c r="I318" s="127"/>
      <c r="J318" s="222">
        <f>'MA12'!R181</f>
        <v>95.13788393134881</v>
      </c>
      <c r="K318" s="127">
        <f t="shared" si="18"/>
        <v>113.41433668827479</v>
      </c>
      <c r="L318" s="223">
        <f>'MA8'!Q181</f>
        <v>95.76261929115482</v>
      </c>
      <c r="M318" s="128">
        <f t="shared" si="19"/>
        <v>112.67444520491125</v>
      </c>
      <c r="N318" s="131"/>
      <c r="O318" s="293">
        <f>'BM12'!Q169</f>
        <v>94.111272405262397</v>
      </c>
      <c r="P318" s="127">
        <f t="shared" si="21"/>
        <v>114.65151542671799</v>
      </c>
      <c r="Q318" s="218">
        <f>'BM8'!Q169</f>
        <v>94.984557059146965</v>
      </c>
      <c r="R318" s="128">
        <f t="shared" si="22"/>
        <v>113.59741345407399</v>
      </c>
      <c r="S318" s="131"/>
      <c r="T318" s="328">
        <f>'1212'!Q169</f>
        <v>94.851675133206456</v>
      </c>
      <c r="U318" s="127">
        <f t="shared" si="20"/>
        <v>113.75655711769869</v>
      </c>
      <c r="V318" s="334">
        <f>'128'!Q169</f>
        <v>94.52806322761343</v>
      </c>
      <c r="W318" s="128">
        <f t="shared" si="23"/>
        <v>114.14599677154962</v>
      </c>
      <c r="Y318" s="369"/>
      <c r="Z318" s="14"/>
      <c r="AA318" s="371"/>
      <c r="AB318" s="85"/>
    </row>
    <row r="319" spans="3:28" x14ac:dyDescent="0.55000000000000004">
      <c r="C319" s="238">
        <v>200401</v>
      </c>
      <c r="D319" s="239">
        <v>2004</v>
      </c>
      <c r="E319" s="240">
        <v>1</v>
      </c>
      <c r="F319" s="241">
        <v>109.7</v>
      </c>
      <c r="G319" s="242">
        <v>114.8</v>
      </c>
      <c r="H319" s="243">
        <f t="shared" si="17"/>
        <v>95.557491289198609</v>
      </c>
      <c r="I319" s="127"/>
      <c r="J319" s="222">
        <f>'MA12'!R182</f>
        <v>93.323503786609493</v>
      </c>
      <c r="K319" s="127">
        <f t="shared" si="18"/>
        <v>117.5480940480294</v>
      </c>
      <c r="L319" s="223">
        <f>'MA8'!Q182</f>
        <v>94.302074351099193</v>
      </c>
      <c r="M319" s="128">
        <f t="shared" si="19"/>
        <v>116.32830004520609</v>
      </c>
      <c r="N319" s="131"/>
      <c r="O319" s="293">
        <f>'BM12'!Q170</f>
        <v>93.74377683309892</v>
      </c>
      <c r="P319" s="127">
        <f t="shared" si="21"/>
        <v>117.02110124633604</v>
      </c>
      <c r="Q319" s="218">
        <f>'BM8'!Q170</f>
        <v>94.0513575327372</v>
      </c>
      <c r="R319" s="128">
        <f t="shared" si="22"/>
        <v>116.63840148380193</v>
      </c>
      <c r="S319" s="131"/>
      <c r="T319" s="328">
        <f>'1212'!Q170</f>
        <v>93.645116232247574</v>
      </c>
      <c r="U319" s="127">
        <f t="shared" si="20"/>
        <v>117.14438981306297</v>
      </c>
      <c r="V319" s="334">
        <f>'128'!Q170</f>
        <v>95.099266231070786</v>
      </c>
      <c r="W319" s="128">
        <f t="shared" si="23"/>
        <v>115.35315081554107</v>
      </c>
      <c r="Y319" s="369"/>
      <c r="Z319" s="14"/>
      <c r="AA319" s="371"/>
      <c r="AB319" s="85"/>
    </row>
    <row r="320" spans="3:28" x14ac:dyDescent="0.55000000000000004">
      <c r="C320" s="238">
        <v>200402</v>
      </c>
      <c r="D320" s="239">
        <v>2004</v>
      </c>
      <c r="E320" s="240">
        <v>2</v>
      </c>
      <c r="F320" s="241">
        <v>121</v>
      </c>
      <c r="G320" s="242">
        <v>115.3</v>
      </c>
      <c r="H320" s="243">
        <f t="shared" si="17"/>
        <v>104.94362532523851</v>
      </c>
      <c r="I320" s="127"/>
      <c r="J320" s="222">
        <f>'MA12'!R183</f>
        <v>106.70598485356209</v>
      </c>
      <c r="K320" s="127">
        <f t="shared" si="18"/>
        <v>113.39570143704152</v>
      </c>
      <c r="L320" s="223">
        <f>'MA8'!Q183</f>
        <v>105.63785569647234</v>
      </c>
      <c r="M320" s="128">
        <f t="shared" si="19"/>
        <v>114.54227199354318</v>
      </c>
      <c r="N320" s="131"/>
      <c r="O320" s="293">
        <f>'BM12'!Q171</f>
        <v>107.50786384741535</v>
      </c>
      <c r="P320" s="127">
        <f t="shared" si="21"/>
        <v>112.54990627637609</v>
      </c>
      <c r="Q320" s="218">
        <f>'BM8'!Q171</f>
        <v>105.29793949856929</v>
      </c>
      <c r="R320" s="128">
        <f t="shared" si="22"/>
        <v>114.91203016526647</v>
      </c>
      <c r="S320" s="131"/>
      <c r="T320" s="328">
        <f>'1212'!Q171</f>
        <v>107.2449878205107</v>
      </c>
      <c r="U320" s="127">
        <f t="shared" si="20"/>
        <v>112.82578557658118</v>
      </c>
      <c r="V320" s="334">
        <f>'128'!Q171</f>
        <v>106.38735078633071</v>
      </c>
      <c r="W320" s="128">
        <f t="shared" si="23"/>
        <v>113.73532577478827</v>
      </c>
      <c r="Y320" s="369"/>
      <c r="Z320" s="14"/>
      <c r="AA320" s="371"/>
      <c r="AB320" s="85"/>
    </row>
    <row r="321" spans="3:28" x14ac:dyDescent="0.55000000000000004">
      <c r="C321" s="238">
        <v>200403</v>
      </c>
      <c r="D321" s="239">
        <v>2004</v>
      </c>
      <c r="E321" s="240">
        <v>3</v>
      </c>
      <c r="F321" s="241">
        <v>135.1</v>
      </c>
      <c r="G321" s="242">
        <v>114.3</v>
      </c>
      <c r="H321" s="243">
        <f t="shared" si="17"/>
        <v>118.19772528433946</v>
      </c>
      <c r="I321" s="127"/>
      <c r="J321" s="222">
        <f>'MA12'!R184</f>
        <v>116.83131157429128</v>
      </c>
      <c r="K321" s="127">
        <f t="shared" si="18"/>
        <v>115.63680847158165</v>
      </c>
      <c r="L321" s="223">
        <f>'MA8'!Q184</f>
        <v>115.11340625696376</v>
      </c>
      <c r="M321" s="128">
        <f t="shared" si="19"/>
        <v>117.36252482914182</v>
      </c>
      <c r="N321" s="131"/>
      <c r="O321" s="293">
        <f>'BM12'!Q172</f>
        <v>117.35607383749824</v>
      </c>
      <c r="P321" s="127">
        <f t="shared" si="21"/>
        <v>115.11973397054129</v>
      </c>
      <c r="Q321" s="218">
        <f>'BM8'!Q172</f>
        <v>113.76091940113332</v>
      </c>
      <c r="R321" s="128">
        <f t="shared" si="22"/>
        <v>118.75783064272079</v>
      </c>
      <c r="S321" s="131"/>
      <c r="T321" s="328">
        <f>'1212'!Q172</f>
        <v>117.33107016231037</v>
      </c>
      <c r="U321" s="127">
        <f t="shared" si="20"/>
        <v>115.14426640199302</v>
      </c>
      <c r="V321" s="334">
        <f>'128'!Q172</f>
        <v>115.67378518717921</v>
      </c>
      <c r="W321" s="128">
        <f t="shared" si="23"/>
        <v>116.7939648394716</v>
      </c>
      <c r="Y321" s="369"/>
      <c r="Z321" s="14"/>
      <c r="AA321" s="371"/>
      <c r="AB321" s="85"/>
    </row>
    <row r="322" spans="3:28" x14ac:dyDescent="0.55000000000000004">
      <c r="C322" s="238">
        <v>200404</v>
      </c>
      <c r="D322" s="239">
        <v>2004</v>
      </c>
      <c r="E322" s="240">
        <v>4</v>
      </c>
      <c r="F322" s="241">
        <v>113.1</v>
      </c>
      <c r="G322" s="242">
        <v>118.2</v>
      </c>
      <c r="H322" s="243">
        <f t="shared" si="17"/>
        <v>95.685279187817258</v>
      </c>
      <c r="I322" s="127"/>
      <c r="J322" s="222">
        <f>'MA12'!R185</f>
        <v>93.235037866094785</v>
      </c>
      <c r="K322" s="127">
        <f t="shared" si="18"/>
        <v>121.30632709393596</v>
      </c>
      <c r="L322" s="223">
        <f>'MA8'!Q185</f>
        <v>92.162808948485164</v>
      </c>
      <c r="M322" s="128">
        <f t="shared" si="19"/>
        <v>122.71761385139396</v>
      </c>
      <c r="N322" s="131"/>
      <c r="O322" s="293">
        <f>'BM12'!Q173</f>
        <v>93.709501029087505</v>
      </c>
      <c r="P322" s="127">
        <f t="shared" si="21"/>
        <v>120.69213767864761</v>
      </c>
      <c r="Q322" s="218">
        <f>'BM8'!Q173</f>
        <v>91.502453739775007</v>
      </c>
      <c r="R322" s="128">
        <f t="shared" si="22"/>
        <v>123.60324273013106</v>
      </c>
      <c r="S322" s="131"/>
      <c r="T322" s="328">
        <f>'1212'!Q173</f>
        <v>93.462006035755678</v>
      </c>
      <c r="U322" s="127">
        <f t="shared" si="20"/>
        <v>121.01174027522094</v>
      </c>
      <c r="V322" s="334">
        <f>'128'!Q173</f>
        <v>92.310203418644164</v>
      </c>
      <c r="W322" s="128">
        <f t="shared" si="23"/>
        <v>122.5216669570862</v>
      </c>
      <c r="Y322" s="369"/>
      <c r="Z322" s="14"/>
      <c r="AA322" s="371"/>
      <c r="AB322" s="85"/>
    </row>
    <row r="323" spans="3:28" x14ac:dyDescent="0.55000000000000004">
      <c r="C323" s="238">
        <v>200405</v>
      </c>
      <c r="D323" s="239">
        <v>2004</v>
      </c>
      <c r="E323" s="240">
        <v>5</v>
      </c>
      <c r="F323" s="241">
        <v>98.9</v>
      </c>
      <c r="G323" s="242">
        <v>116.8</v>
      </c>
      <c r="H323" s="243">
        <f t="shared" si="17"/>
        <v>84.674657534246577</v>
      </c>
      <c r="I323" s="127"/>
      <c r="J323" s="222">
        <f>'MA12'!R186</f>
        <v>88.618725286508962</v>
      </c>
      <c r="K323" s="127">
        <f t="shared" si="18"/>
        <v>111.60169555616055</v>
      </c>
      <c r="L323" s="223">
        <f>'MA8'!Q186</f>
        <v>89.291077674323958</v>
      </c>
      <c r="M323" s="128">
        <f t="shared" si="19"/>
        <v>110.76134657118058</v>
      </c>
      <c r="N323" s="131"/>
      <c r="O323" s="293">
        <f>'BM12'!Q174</f>
        <v>88.959752742123811</v>
      </c>
      <c r="P323" s="127">
        <f t="shared" si="21"/>
        <v>111.17387015079836</v>
      </c>
      <c r="Q323" s="218">
        <f>'BM8'!Q174</f>
        <v>89.011959920326362</v>
      </c>
      <c r="R323" s="128">
        <f t="shared" si="22"/>
        <v>111.10866459802067</v>
      </c>
      <c r="S323" s="131"/>
      <c r="T323" s="328">
        <f>'1212'!Q174</f>
        <v>88.651140658139127</v>
      </c>
      <c r="U323" s="127">
        <f t="shared" si="20"/>
        <v>111.56088829289071</v>
      </c>
      <c r="V323" s="334">
        <f>'128'!Q174</f>
        <v>89.377393701629202</v>
      </c>
      <c r="W323" s="128">
        <f t="shared" si="23"/>
        <v>110.65437903700834</v>
      </c>
      <c r="Y323" s="369"/>
      <c r="Z323" s="14"/>
      <c r="AA323" s="371"/>
      <c r="AB323" s="85"/>
    </row>
    <row r="324" spans="3:28" x14ac:dyDescent="0.55000000000000004">
      <c r="C324" s="238">
        <v>200406</v>
      </c>
      <c r="D324" s="239">
        <v>2004</v>
      </c>
      <c r="E324" s="240">
        <v>6</v>
      </c>
      <c r="F324" s="241">
        <v>124.2</v>
      </c>
      <c r="G324" s="242">
        <v>119.1</v>
      </c>
      <c r="H324" s="243">
        <f t="shared" si="17"/>
        <v>104.28211586901763</v>
      </c>
      <c r="I324" s="127"/>
      <c r="J324" s="222">
        <f>'MA12'!R187</f>
        <v>103.69814355606195</v>
      </c>
      <c r="K324" s="127">
        <f t="shared" si="18"/>
        <v>119.77070730572356</v>
      </c>
      <c r="L324" s="223">
        <f>'MA8'!Q187</f>
        <v>104.33569414705514</v>
      </c>
      <c r="M324" s="128">
        <f t="shared" si="19"/>
        <v>119.03883998217071</v>
      </c>
      <c r="N324" s="131"/>
      <c r="O324" s="293">
        <f>'BM12'!Q175</f>
        <v>103.95026099279876</v>
      </c>
      <c r="P324" s="127">
        <f t="shared" si="21"/>
        <v>119.48021949517189</v>
      </c>
      <c r="Q324" s="218">
        <f>'BM8'!Q175</f>
        <v>104.70966815352125</v>
      </c>
      <c r="R324" s="128">
        <f t="shared" si="22"/>
        <v>118.61368886959205</v>
      </c>
      <c r="S324" s="131"/>
      <c r="T324" s="328">
        <f>'1212'!Q175</f>
        <v>103.76379824010958</v>
      </c>
      <c r="U324" s="127">
        <f t="shared" si="20"/>
        <v>119.69492453678403</v>
      </c>
      <c r="V324" s="334">
        <f>'128'!Q175</f>
        <v>104.3826381979148</v>
      </c>
      <c r="W324" s="128">
        <f t="shared" si="23"/>
        <v>118.98530459108581</v>
      </c>
      <c r="Y324" s="369"/>
      <c r="Z324" s="14"/>
      <c r="AA324" s="371"/>
      <c r="AB324" s="85"/>
    </row>
    <row r="325" spans="3:28" x14ac:dyDescent="0.55000000000000004">
      <c r="C325" s="238">
        <v>200407</v>
      </c>
      <c r="D325" s="239">
        <v>2004</v>
      </c>
      <c r="E325" s="240">
        <v>7</v>
      </c>
      <c r="F325" s="241">
        <v>122.6</v>
      </c>
      <c r="G325" s="242">
        <v>118.3</v>
      </c>
      <c r="H325" s="243">
        <f t="shared" ref="H325:H388" si="24">+F325/G325*100</f>
        <v>103.6348267117498</v>
      </c>
      <c r="I325" s="127"/>
      <c r="J325" s="222">
        <f>'MA12'!R188</f>
        <v>106.90704376382281</v>
      </c>
      <c r="K325" s="127">
        <f t="shared" si="18"/>
        <v>114.67906667669698</v>
      </c>
      <c r="L325" s="223">
        <f>'MA8'!Q188</f>
        <v>107.69573600224778</v>
      </c>
      <c r="M325" s="128">
        <f t="shared" si="19"/>
        <v>113.83923314980746</v>
      </c>
      <c r="N325" s="131"/>
      <c r="O325" s="293">
        <f>'BM12'!Q176</f>
        <v>106.39301589692401</v>
      </c>
      <c r="P325" s="127">
        <f t="shared" si="21"/>
        <v>115.23312781994794</v>
      </c>
      <c r="Q325" s="218">
        <f>'BM8'!Q176</f>
        <v>107.62456175605732</v>
      </c>
      <c r="R325" s="128">
        <f t="shared" si="22"/>
        <v>113.91451728081006</v>
      </c>
      <c r="S325" s="131"/>
      <c r="T325" s="328">
        <f>'1212'!Q176</f>
        <v>106.86315254850822</v>
      </c>
      <c r="U325" s="127">
        <f t="shared" si="20"/>
        <v>114.72616807215037</v>
      </c>
      <c r="V325" s="334">
        <f>'128'!Q176</f>
        <v>107.66293997065178</v>
      </c>
      <c r="W325" s="128">
        <f t="shared" si="23"/>
        <v>113.87391058930767</v>
      </c>
      <c r="Y325" s="369"/>
      <c r="Z325" s="14"/>
      <c r="AA325" s="371"/>
      <c r="AB325" s="85"/>
    </row>
    <row r="326" spans="3:28" x14ac:dyDescent="0.55000000000000004">
      <c r="C326" s="238">
        <v>200408</v>
      </c>
      <c r="D326" s="239">
        <v>2004</v>
      </c>
      <c r="E326" s="240">
        <v>8</v>
      </c>
      <c r="F326" s="241">
        <v>92.8</v>
      </c>
      <c r="G326" s="242">
        <v>115.9</v>
      </c>
      <c r="H326" s="243">
        <f t="shared" si="24"/>
        <v>80.069025021570312</v>
      </c>
      <c r="I326" s="127"/>
      <c r="J326" s="222">
        <f>'MA12'!R189</f>
        <v>79.128744722203606</v>
      </c>
      <c r="K326" s="127">
        <f t="shared" si="18"/>
        <v>117.27723007080667</v>
      </c>
      <c r="L326" s="223">
        <f>'MA8'!Q189</f>
        <v>79.838779998643574</v>
      </c>
      <c r="M326" s="128">
        <f t="shared" si="19"/>
        <v>116.23424105625941</v>
      </c>
      <c r="N326" s="131"/>
      <c r="O326" s="293">
        <f>'BM12'!Q177</f>
        <v>78.741919524484771</v>
      </c>
      <c r="P326" s="127">
        <f t="shared" si="21"/>
        <v>117.85336268205128</v>
      </c>
      <c r="Q326" s="218">
        <f>'BM8'!Q177</f>
        <v>79.97573846960104</v>
      </c>
      <c r="R326" s="128">
        <f t="shared" si="22"/>
        <v>116.03518989108615</v>
      </c>
      <c r="S326" s="131"/>
      <c r="T326" s="328">
        <f>'1212'!Q177</f>
        <v>78.953047981406357</v>
      </c>
      <c r="U326" s="127">
        <f t="shared" si="20"/>
        <v>117.53821083874385</v>
      </c>
      <c r="V326" s="334">
        <f>'128'!Q177</f>
        <v>79.601020119191915</v>
      </c>
      <c r="W326" s="128">
        <f t="shared" si="23"/>
        <v>116.58142051577276</v>
      </c>
      <c r="Y326" s="369"/>
      <c r="Z326" s="14"/>
      <c r="AA326" s="371"/>
      <c r="AB326" s="85"/>
    </row>
    <row r="327" spans="3:28" x14ac:dyDescent="0.55000000000000004">
      <c r="C327" s="238">
        <v>200409</v>
      </c>
      <c r="D327" s="239">
        <v>2004</v>
      </c>
      <c r="E327" s="240">
        <v>9</v>
      </c>
      <c r="F327" s="241">
        <v>128.5</v>
      </c>
      <c r="G327" s="242">
        <v>119.6</v>
      </c>
      <c r="H327" s="243">
        <f t="shared" si="24"/>
        <v>107.44147157190636</v>
      </c>
      <c r="I327" s="127"/>
      <c r="J327" s="222">
        <f>'MA12'!R190</f>
        <v>106.32799410227196</v>
      </c>
      <c r="K327" s="127">
        <f t="shared" si="18"/>
        <v>120.85246325290572</v>
      </c>
      <c r="L327" s="223">
        <f>'MA8'!Q190</f>
        <v>106.19592493193689</v>
      </c>
      <c r="M327" s="128">
        <f t="shared" si="19"/>
        <v>121.00275983504851</v>
      </c>
      <c r="N327" s="131"/>
      <c r="O327" s="293">
        <f>'BM12'!Q178</f>
        <v>106.22221556429675</v>
      </c>
      <c r="P327" s="127">
        <f t="shared" si="21"/>
        <v>120.97281092976114</v>
      </c>
      <c r="Q327" s="218">
        <f>'BM8'!Q178</f>
        <v>107.18797941163326</v>
      </c>
      <c r="R327" s="128">
        <f t="shared" si="22"/>
        <v>119.88284573079069</v>
      </c>
      <c r="S327" s="131"/>
      <c r="T327" s="328">
        <f>'1212'!Q178</f>
        <v>106.08410380065796</v>
      </c>
      <c r="U327" s="127">
        <f t="shared" si="20"/>
        <v>121.13030642315989</v>
      </c>
      <c r="V327" s="334">
        <f>'128'!Q178</f>
        <v>105.74280899330877</v>
      </c>
      <c r="W327" s="128">
        <f t="shared" si="23"/>
        <v>121.52126581783094</v>
      </c>
      <c r="Y327" s="369"/>
      <c r="Z327" s="14"/>
      <c r="AA327" s="371"/>
      <c r="AB327" s="85"/>
    </row>
    <row r="328" spans="3:28" x14ac:dyDescent="0.55000000000000004">
      <c r="C328" s="238">
        <v>200410</v>
      </c>
      <c r="D328" s="239">
        <v>2004</v>
      </c>
      <c r="E328" s="240">
        <v>10</v>
      </c>
      <c r="F328" s="241">
        <v>119.2</v>
      </c>
      <c r="G328" s="242">
        <v>115.6</v>
      </c>
      <c r="H328" s="243">
        <f t="shared" si="24"/>
        <v>103.11418685121107</v>
      </c>
      <c r="I328" s="127"/>
      <c r="J328" s="222">
        <f>'MA12'!R191</f>
        <v>105.74090208431073</v>
      </c>
      <c r="K328" s="127">
        <f t="shared" si="18"/>
        <v>112.72837440421861</v>
      </c>
      <c r="L328" s="223">
        <f>'MA8'!Q191</f>
        <v>106.77724705221242</v>
      </c>
      <c r="M328" s="128">
        <f t="shared" si="19"/>
        <v>111.63426974448316</v>
      </c>
      <c r="N328" s="131"/>
      <c r="O328" s="293">
        <f>'BM12'!Q179</f>
        <v>105.30032846494757</v>
      </c>
      <c r="P328" s="127">
        <f t="shared" si="21"/>
        <v>113.2000267593461</v>
      </c>
      <c r="Q328" s="218">
        <f>'BM8'!Q179</f>
        <v>107.94208035527562</v>
      </c>
      <c r="R328" s="128">
        <f t="shared" si="22"/>
        <v>110.4295929888238</v>
      </c>
      <c r="S328" s="131"/>
      <c r="T328" s="328">
        <f>'1212'!Q179</f>
        <v>105.33695814842628</v>
      </c>
      <c r="U328" s="127">
        <f t="shared" si="20"/>
        <v>113.16066278659751</v>
      </c>
      <c r="V328" s="334">
        <f>'128'!Q179</f>
        <v>106.26929713226821</v>
      </c>
      <c r="W328" s="128">
        <f t="shared" si="23"/>
        <v>112.16786335910133</v>
      </c>
      <c r="Y328" s="369"/>
      <c r="Z328" s="14"/>
      <c r="AA328" s="371"/>
      <c r="AB328" s="85"/>
    </row>
    <row r="329" spans="3:28" x14ac:dyDescent="0.55000000000000004">
      <c r="C329" s="238">
        <v>200411</v>
      </c>
      <c r="D329" s="239">
        <v>2004</v>
      </c>
      <c r="E329" s="240">
        <v>11</v>
      </c>
      <c r="F329" s="241">
        <v>122.3</v>
      </c>
      <c r="G329" s="242">
        <v>115.9</v>
      </c>
      <c r="H329" s="243">
        <f t="shared" si="24"/>
        <v>105.52200172562553</v>
      </c>
      <c r="I329" s="127"/>
      <c r="J329" s="222">
        <f>'MA12'!R192</f>
        <v>104.79190402788016</v>
      </c>
      <c r="K329" s="127">
        <f t="shared" si="18"/>
        <v>116.70748912765414</v>
      </c>
      <c r="L329" s="223">
        <f>'MA8'!Q192</f>
        <v>104.02178020210631</v>
      </c>
      <c r="M329" s="128">
        <f t="shared" si="19"/>
        <v>117.57153142580381</v>
      </c>
      <c r="N329" s="131"/>
      <c r="O329" s="293">
        <f>'BM12'!Q180</f>
        <v>104.39009687211265</v>
      </c>
      <c r="P329" s="127">
        <f t="shared" si="21"/>
        <v>117.15670706755699</v>
      </c>
      <c r="Q329" s="218">
        <f>'BM8'!Q180</f>
        <v>104.56220717186409</v>
      </c>
      <c r="R329" s="128">
        <f t="shared" si="22"/>
        <v>116.96386611175977</v>
      </c>
      <c r="S329" s="131"/>
      <c r="T329" s="328">
        <f>'1212'!Q180</f>
        <v>104.40329707989065</v>
      </c>
      <c r="U329" s="127">
        <f t="shared" si="20"/>
        <v>117.14189438520756</v>
      </c>
      <c r="V329" s="334">
        <f>'128'!Q180</f>
        <v>103.38884289386078</v>
      </c>
      <c r="W329" s="128">
        <f t="shared" si="23"/>
        <v>118.29129389285598</v>
      </c>
      <c r="Y329" s="369"/>
      <c r="Z329" s="14"/>
      <c r="AA329" s="371"/>
      <c r="AB329" s="85"/>
    </row>
    <row r="330" spans="3:28" x14ac:dyDescent="0.55000000000000004">
      <c r="C330" s="238">
        <v>200412</v>
      </c>
      <c r="D330" s="239">
        <v>2004</v>
      </c>
      <c r="E330" s="240">
        <v>12</v>
      </c>
      <c r="F330" s="241">
        <v>105.4</v>
      </c>
      <c r="G330" s="242">
        <v>108.4</v>
      </c>
      <c r="H330" s="243">
        <f t="shared" si="24"/>
        <v>97.232472324723247</v>
      </c>
      <c r="I330" s="127"/>
      <c r="J330" s="222">
        <f>'MA12'!R193</f>
        <v>94.6907043763823</v>
      </c>
      <c r="K330" s="127">
        <f t="shared" si="18"/>
        <v>111.30976445274898</v>
      </c>
      <c r="L330" s="223">
        <f>'MA8'!Q193</f>
        <v>94.627614738453474</v>
      </c>
      <c r="M330" s="128">
        <f t="shared" si="19"/>
        <v>111.38397632796824</v>
      </c>
      <c r="N330" s="131"/>
      <c r="O330" s="293">
        <f>'BM12'!Q181</f>
        <v>93.725194395211574</v>
      </c>
      <c r="P330" s="127">
        <f t="shared" si="21"/>
        <v>112.45642186193736</v>
      </c>
      <c r="Q330" s="218">
        <f>'BM8'!Q181</f>
        <v>94.373134589506236</v>
      </c>
      <c r="R330" s="128">
        <f t="shared" si="22"/>
        <v>111.6843267508886</v>
      </c>
      <c r="S330" s="131"/>
      <c r="T330" s="328">
        <f>'1212'!Q181</f>
        <v>94.261321292037721</v>
      </c>
      <c r="U330" s="127">
        <f t="shared" si="20"/>
        <v>111.81680731320618</v>
      </c>
      <c r="V330" s="334">
        <f>'128'!Q181</f>
        <v>94.104453367949588</v>
      </c>
      <c r="W330" s="128">
        <f t="shared" si="23"/>
        <v>112.00320094085738</v>
      </c>
      <c r="Y330" s="369"/>
      <c r="Z330" s="14"/>
      <c r="AA330" s="371"/>
      <c r="AB330" s="85"/>
    </row>
    <row r="331" spans="3:28" x14ac:dyDescent="0.55000000000000004">
      <c r="C331" s="238">
        <v>200501</v>
      </c>
      <c r="D331" s="239">
        <v>2005</v>
      </c>
      <c r="E331" s="240">
        <v>1</v>
      </c>
      <c r="F331" s="241">
        <v>113.4</v>
      </c>
      <c r="G331" s="242">
        <v>119.2</v>
      </c>
      <c r="H331" s="243">
        <f t="shared" si="24"/>
        <v>95.134228187919462</v>
      </c>
      <c r="I331" s="127"/>
      <c r="J331" s="222">
        <f>'MA12'!R194</f>
        <v>93.308864302500595</v>
      </c>
      <c r="K331" s="127">
        <f t="shared" si="18"/>
        <v>121.53186178792768</v>
      </c>
      <c r="L331" s="223">
        <f>'MA8'!Q194</f>
        <v>93.716050088627142</v>
      </c>
      <c r="M331" s="128">
        <f t="shared" si="19"/>
        <v>121.00381940207443</v>
      </c>
      <c r="N331" s="131"/>
      <c r="O331" s="293">
        <f>'BM12'!Q182</f>
        <v>93.733672112127138</v>
      </c>
      <c r="P331" s="127">
        <f t="shared" si="21"/>
        <v>120.98107056378564</v>
      </c>
      <c r="Q331" s="218">
        <f>'BM8'!Q182</f>
        <v>93.351792978748705</v>
      </c>
      <c r="R331" s="128">
        <f t="shared" si="22"/>
        <v>121.47597424916651</v>
      </c>
      <c r="S331" s="131"/>
      <c r="T331" s="328">
        <f>'1212'!Q182</f>
        <v>94.018126677778255</v>
      </c>
      <c r="U331" s="127">
        <f t="shared" si="20"/>
        <v>120.61503883038202</v>
      </c>
      <c r="V331" s="334">
        <f>'128'!Q182</f>
        <v>94.695255380288998</v>
      </c>
      <c r="W331" s="128">
        <f t="shared" si="23"/>
        <v>119.75256790278897</v>
      </c>
      <c r="Y331" s="369"/>
      <c r="Z331" s="14"/>
      <c r="AA331" s="371"/>
      <c r="AB331" s="85"/>
    </row>
    <row r="332" spans="3:28" x14ac:dyDescent="0.55000000000000004">
      <c r="C332" s="238">
        <v>200502</v>
      </c>
      <c r="D332" s="239">
        <v>2005</v>
      </c>
      <c r="E332" s="240">
        <v>2</v>
      </c>
      <c r="F332" s="241">
        <v>127.4</v>
      </c>
      <c r="G332" s="242">
        <v>120</v>
      </c>
      <c r="H332" s="243">
        <f t="shared" si="24"/>
        <v>106.16666666666667</v>
      </c>
      <c r="I332" s="127"/>
      <c r="J332" s="222">
        <f>'MA12'!R195</f>
        <v>106.3082569776346</v>
      </c>
      <c r="K332" s="127">
        <f t="shared" ref="K332:K395" si="25">+F332/J332*100</f>
        <v>119.840173869846</v>
      </c>
      <c r="L332" s="223">
        <f>'MA8'!Q195</f>
        <v>106.34112870947452</v>
      </c>
      <c r="M332" s="128">
        <f t="shared" ref="M332:M395" si="26">+F332/L332*100</f>
        <v>119.80312936874935</v>
      </c>
      <c r="N332" s="131"/>
      <c r="O332" s="293">
        <f>'BM12'!Q183</f>
        <v>107.06221677974099</v>
      </c>
      <c r="P332" s="127">
        <f t="shared" si="21"/>
        <v>118.99622839129131</v>
      </c>
      <c r="Q332" s="218">
        <f>'BM8'!Q183</f>
        <v>105.73619020476207</v>
      </c>
      <c r="R332" s="128">
        <f t="shared" si="22"/>
        <v>120.48854772740076</v>
      </c>
      <c r="S332" s="131"/>
      <c r="T332" s="328">
        <f>'1212'!Q183</f>
        <v>107.27073904628847</v>
      </c>
      <c r="U332" s="127">
        <f t="shared" si="20"/>
        <v>118.76491309062907</v>
      </c>
      <c r="V332" s="334">
        <f>'128'!Q183</f>
        <v>107.45992841620831</v>
      </c>
      <c r="W332" s="128">
        <f t="shared" si="23"/>
        <v>118.55582064652121</v>
      </c>
      <c r="Y332" s="369"/>
      <c r="Z332" s="14"/>
      <c r="AA332" s="371"/>
      <c r="AB332" s="85"/>
    </row>
    <row r="333" spans="3:28" x14ac:dyDescent="0.55000000000000004">
      <c r="C333" s="238">
        <v>200503</v>
      </c>
      <c r="D333" s="239">
        <v>2005</v>
      </c>
      <c r="E333" s="240">
        <v>3</v>
      </c>
      <c r="F333" s="241">
        <v>139.19999999999999</v>
      </c>
      <c r="G333" s="242">
        <v>119.9</v>
      </c>
      <c r="H333" s="243">
        <f t="shared" si="24"/>
        <v>116.09674728940782</v>
      </c>
      <c r="I333" s="127"/>
      <c r="J333" s="222">
        <f>'MA12'!R196</f>
        <v>116.1944495788334</v>
      </c>
      <c r="K333" s="127">
        <f t="shared" si="25"/>
        <v>119.79918189255523</v>
      </c>
      <c r="L333" s="223">
        <f>'MA8'!Q196</f>
        <v>114.86076962662243</v>
      </c>
      <c r="M333" s="128">
        <f t="shared" si="26"/>
        <v>121.19020310633215</v>
      </c>
      <c r="N333" s="131"/>
      <c r="O333" s="293">
        <f>'BM12'!Q184</f>
        <v>116.63135324790592</v>
      </c>
      <c r="P333" s="127">
        <f t="shared" si="21"/>
        <v>119.35041146622321</v>
      </c>
      <c r="Q333" s="218">
        <f>'BM8'!Q184</f>
        <v>113.70079539609965</v>
      </c>
      <c r="R333" s="128">
        <f t="shared" si="22"/>
        <v>122.42658418973123</v>
      </c>
      <c r="S333" s="131"/>
      <c r="T333" s="328">
        <f>'1212'!Q184</f>
        <v>117.11620421751842</v>
      </c>
      <c r="U333" s="127">
        <f t="shared" si="20"/>
        <v>118.8563110715795</v>
      </c>
      <c r="V333" s="334">
        <f>'128'!Q184</f>
        <v>115.82680098998314</v>
      </c>
      <c r="W333" s="128">
        <f t="shared" si="23"/>
        <v>120.17943930959312</v>
      </c>
      <c r="Y333" s="369"/>
      <c r="Z333" s="14"/>
      <c r="AA333" s="371"/>
      <c r="AB333" s="85"/>
    </row>
    <row r="334" spans="3:28" x14ac:dyDescent="0.55000000000000004">
      <c r="C334" s="238">
        <v>200504</v>
      </c>
      <c r="D334" s="239">
        <v>2005</v>
      </c>
      <c r="E334" s="240">
        <v>4</v>
      </c>
      <c r="F334" s="241">
        <v>116.8</v>
      </c>
      <c r="G334" s="242">
        <v>123.8</v>
      </c>
      <c r="H334" s="243">
        <f t="shared" si="24"/>
        <v>94.345718901453949</v>
      </c>
      <c r="I334" s="127"/>
      <c r="J334" s="222">
        <f>'MA12'!R197</f>
        <v>93.396002218056026</v>
      </c>
      <c r="K334" s="127">
        <f t="shared" si="25"/>
        <v>125.05888606163415</v>
      </c>
      <c r="L334" s="223">
        <f>'MA8'!Q197</f>
        <v>92.240837097604214</v>
      </c>
      <c r="M334" s="128">
        <f t="shared" si="26"/>
        <v>126.62504339201585</v>
      </c>
      <c r="N334" s="131"/>
      <c r="O334" s="293">
        <f>'BM12'!Q185</f>
        <v>93.83888578240304</v>
      </c>
      <c r="P334" s="127">
        <f t="shared" si="21"/>
        <v>124.46865606529047</v>
      </c>
      <c r="Q334" s="218">
        <f>'BM8'!Q185</f>
        <v>91.704996580235033</v>
      </c>
      <c r="R334" s="128">
        <f t="shared" si="22"/>
        <v>127.36492487386846</v>
      </c>
      <c r="S334" s="131"/>
      <c r="T334" s="328">
        <f>'1212'!Q185</f>
        <v>93.875129060018978</v>
      </c>
      <c r="U334" s="127">
        <f t="shared" si="20"/>
        <v>124.42060124926596</v>
      </c>
      <c r="V334" s="334">
        <f>'128'!Q185</f>
        <v>92.676156840481298</v>
      </c>
      <c r="W334" s="128">
        <f t="shared" si="23"/>
        <v>126.0302584633951</v>
      </c>
      <c r="Y334" s="369"/>
      <c r="Z334" s="14"/>
      <c r="AA334" s="371"/>
      <c r="AB334" s="85"/>
    </row>
    <row r="335" spans="3:28" x14ac:dyDescent="0.55000000000000004">
      <c r="C335" s="238">
        <v>200505</v>
      </c>
      <c r="D335" s="239">
        <v>2005</v>
      </c>
      <c r="E335" s="240">
        <v>5</v>
      </c>
      <c r="F335" s="241">
        <v>102.8</v>
      </c>
      <c r="G335" s="242">
        <v>119.6</v>
      </c>
      <c r="H335" s="243">
        <f t="shared" si="24"/>
        <v>85.953177257525084</v>
      </c>
      <c r="I335" s="127"/>
      <c r="J335" s="222">
        <f>'MA12'!R198</f>
        <v>88.270708457658898</v>
      </c>
      <c r="K335" s="127">
        <f t="shared" si="25"/>
        <v>116.45992401806812</v>
      </c>
      <c r="L335" s="223">
        <f>'MA8'!Q198</f>
        <v>87.723712047572747</v>
      </c>
      <c r="M335" s="128">
        <f t="shared" si="26"/>
        <v>117.18610350671361</v>
      </c>
      <c r="N335" s="131"/>
      <c r="O335" s="293">
        <f>'BM12'!Q186</f>
        <v>88.607392417468304</v>
      </c>
      <c r="P335" s="127">
        <f t="shared" si="21"/>
        <v>116.01740802354739</v>
      </c>
      <c r="Q335" s="218">
        <f>'BM8'!Q186</f>
        <v>87.266723949351928</v>
      </c>
      <c r="R335" s="128">
        <f t="shared" si="22"/>
        <v>117.79976988670195</v>
      </c>
      <c r="S335" s="131"/>
      <c r="T335" s="328">
        <f>'1212'!Q186</f>
        <v>88.566295071871352</v>
      </c>
      <c r="U335" s="127">
        <f t="shared" si="20"/>
        <v>116.07124348667629</v>
      </c>
      <c r="V335" s="334">
        <f>'128'!Q186</f>
        <v>88.099619457090967</v>
      </c>
      <c r="W335" s="128">
        <f t="shared" si="23"/>
        <v>116.68608858187959</v>
      </c>
      <c r="Y335" s="369"/>
      <c r="Z335" s="14"/>
      <c r="AA335" s="371"/>
      <c r="AB335" s="85"/>
    </row>
    <row r="336" spans="3:28" x14ac:dyDescent="0.55000000000000004">
      <c r="C336" s="238">
        <v>200506</v>
      </c>
      <c r="D336" s="239">
        <v>2005</v>
      </c>
      <c r="E336" s="240">
        <v>6</v>
      </c>
      <c r="F336" s="241">
        <v>124.9</v>
      </c>
      <c r="G336" s="242">
        <v>119.7</v>
      </c>
      <c r="H336" s="243">
        <f t="shared" si="24"/>
        <v>104.34419381787802</v>
      </c>
      <c r="I336" s="127"/>
      <c r="J336" s="222">
        <f>'MA12'!R199</f>
        <v>103.88423859945607</v>
      </c>
      <c r="K336" s="127">
        <f t="shared" si="25"/>
        <v>120.22998068222255</v>
      </c>
      <c r="L336" s="223">
        <f>'MA8'!Q199</f>
        <v>103.81382583338099</v>
      </c>
      <c r="M336" s="128">
        <f t="shared" si="26"/>
        <v>120.3115278695748</v>
      </c>
      <c r="N336" s="131"/>
      <c r="O336" s="293">
        <f>'BM12'!Q187</f>
        <v>104.21521360400961</v>
      </c>
      <c r="P336" s="127">
        <f t="shared" si="21"/>
        <v>119.84814470043419</v>
      </c>
      <c r="Q336" s="218">
        <f>'BM8'!Q187</f>
        <v>104.2615910354281</v>
      </c>
      <c r="R336" s="128">
        <f t="shared" si="22"/>
        <v>119.79483408953445</v>
      </c>
      <c r="S336" s="131"/>
      <c r="T336" s="328">
        <f>'1212'!Q187</f>
        <v>104.09429473795107</v>
      </c>
      <c r="U336" s="127">
        <f t="shared" si="20"/>
        <v>119.98736368253957</v>
      </c>
      <c r="V336" s="334">
        <f>'128'!Q187</f>
        <v>104.0484947355161</v>
      </c>
      <c r="W336" s="128">
        <f t="shared" si="23"/>
        <v>120.04017964650711</v>
      </c>
      <c r="Y336" s="369"/>
      <c r="Z336" s="14"/>
      <c r="AA336" s="371"/>
      <c r="AB336" s="85"/>
    </row>
    <row r="337" spans="3:28" x14ac:dyDescent="0.55000000000000004">
      <c r="C337" s="238">
        <v>200507</v>
      </c>
      <c r="D337" s="239">
        <v>2005</v>
      </c>
      <c r="E337" s="240">
        <v>7</v>
      </c>
      <c r="F337" s="241">
        <v>121.6</v>
      </c>
      <c r="G337" s="242">
        <v>121</v>
      </c>
      <c r="H337" s="243">
        <f t="shared" si="24"/>
        <v>100.49586776859502</v>
      </c>
      <c r="I337" s="127"/>
      <c r="J337" s="222">
        <f>'MA12'!R200</f>
        <v>106.41915977925061</v>
      </c>
      <c r="K337" s="127">
        <f t="shared" si="25"/>
        <v>114.26513820654063</v>
      </c>
      <c r="L337" s="223">
        <f>'MA8'!Q200</f>
        <v>106.1924638344102</v>
      </c>
      <c r="M337" s="128">
        <f t="shared" si="26"/>
        <v>114.50906741331035</v>
      </c>
      <c r="N337" s="131"/>
      <c r="O337" s="293">
        <f>'BM12'!Q188</f>
        <v>105.92622204033307</v>
      </c>
      <c r="P337" s="127">
        <f t="shared" si="21"/>
        <v>114.79688188416546</v>
      </c>
      <c r="Q337" s="218">
        <f>'BM8'!Q188</f>
        <v>105.98164309411658</v>
      </c>
      <c r="R337" s="128">
        <f t="shared" si="22"/>
        <v>114.73685107147622</v>
      </c>
      <c r="S337" s="131"/>
      <c r="T337" s="328">
        <f>'1212'!Q188</f>
        <v>106.44595902303581</v>
      </c>
      <c r="U337" s="127">
        <f t="shared" si="20"/>
        <v>114.23637037614995</v>
      </c>
      <c r="V337" s="334">
        <f>'128'!Q188</f>
        <v>106.29823391232489</v>
      </c>
      <c r="W337" s="128">
        <f t="shared" si="23"/>
        <v>114.39512729844228</v>
      </c>
      <c r="Y337" s="369"/>
      <c r="Z337" s="14"/>
      <c r="AA337" s="371"/>
      <c r="AB337" s="85"/>
    </row>
    <row r="338" spans="3:28" x14ac:dyDescent="0.55000000000000004">
      <c r="C338" s="238">
        <v>200508</v>
      </c>
      <c r="D338" s="239">
        <v>2005</v>
      </c>
      <c r="E338" s="240">
        <v>8</v>
      </c>
      <c r="F338" s="241">
        <v>94.8</v>
      </c>
      <c r="G338" s="242">
        <v>116.3</v>
      </c>
      <c r="H338" s="243">
        <f t="shared" si="24"/>
        <v>81.513327601031818</v>
      </c>
      <c r="I338" s="127"/>
      <c r="J338" s="222">
        <f>'MA12'!R201</f>
        <v>79.160835467772159</v>
      </c>
      <c r="K338" s="127">
        <f t="shared" si="25"/>
        <v>119.75618933253278</v>
      </c>
      <c r="L338" s="223">
        <f>'MA8'!Q201</f>
        <v>80.496311967522431</v>
      </c>
      <c r="M338" s="128">
        <f t="shared" si="26"/>
        <v>117.76937064923996</v>
      </c>
      <c r="N338" s="131"/>
      <c r="O338" s="293">
        <f>'BM12'!Q189</f>
        <v>78.828840078001875</v>
      </c>
      <c r="P338" s="127">
        <f t="shared" si="21"/>
        <v>120.26055426693392</v>
      </c>
      <c r="Q338" s="218">
        <f>'BM8'!Q189</f>
        <v>80.778130030902673</v>
      </c>
      <c r="R338" s="128">
        <f t="shared" si="22"/>
        <v>117.35849785546297</v>
      </c>
      <c r="S338" s="131"/>
      <c r="T338" s="328">
        <f>'1212'!Q189</f>
        <v>78.890437638340742</v>
      </c>
      <c r="U338" s="127">
        <f t="shared" si="20"/>
        <v>120.16665496849419</v>
      </c>
      <c r="V338" s="334">
        <f>'128'!Q189</f>
        <v>80.288194853772211</v>
      </c>
      <c r="W338" s="128">
        <f t="shared" si="23"/>
        <v>118.0746436915887</v>
      </c>
      <c r="Y338" s="369"/>
      <c r="Z338" s="14"/>
      <c r="AA338" s="371"/>
      <c r="AB338" s="85"/>
    </row>
    <row r="339" spans="3:28" x14ac:dyDescent="0.55000000000000004">
      <c r="C339" s="238">
        <v>200509</v>
      </c>
      <c r="D339" s="239">
        <v>2005</v>
      </c>
      <c r="E339" s="240">
        <v>9</v>
      </c>
      <c r="F339" s="241">
        <v>131.5</v>
      </c>
      <c r="G339" s="242">
        <v>122.4</v>
      </c>
      <c r="H339" s="243">
        <f t="shared" si="24"/>
        <v>107.43464052287581</v>
      </c>
      <c r="I339" s="127"/>
      <c r="J339" s="222">
        <f>'MA12'!R202</f>
        <v>106.46668955137176</v>
      </c>
      <c r="K339" s="127">
        <f t="shared" si="25"/>
        <v>123.51281001984127</v>
      </c>
      <c r="L339" s="223">
        <f>'MA8'!Q202</f>
        <v>106.98153124821317</v>
      </c>
      <c r="M339" s="128">
        <f t="shared" si="26"/>
        <v>122.91841261357561</v>
      </c>
      <c r="N339" s="131"/>
      <c r="O339" s="293">
        <f>'BM12'!Q190</f>
        <v>106.39266746002886</v>
      </c>
      <c r="P339" s="127">
        <f t="shared" si="21"/>
        <v>123.59874335268812</v>
      </c>
      <c r="Q339" s="218">
        <f>'BM8'!Q190</f>
        <v>107.9596170127481</v>
      </c>
      <c r="R339" s="128">
        <f t="shared" si="22"/>
        <v>121.80480409121144</v>
      </c>
      <c r="S339" s="131"/>
      <c r="T339" s="328">
        <f>'1212'!Q190</f>
        <v>105.87863603918969</v>
      </c>
      <c r="U339" s="127">
        <f t="shared" si="20"/>
        <v>124.19880432850201</v>
      </c>
      <c r="V339" s="334">
        <f>'128'!Q190</f>
        <v>106.33666866423229</v>
      </c>
      <c r="W339" s="128">
        <f t="shared" si="23"/>
        <v>123.66383266643722</v>
      </c>
      <c r="Y339" s="369"/>
      <c r="Z339" s="14"/>
      <c r="AA339" s="371"/>
      <c r="AB339" s="85"/>
    </row>
    <row r="340" spans="3:28" x14ac:dyDescent="0.55000000000000004">
      <c r="C340" s="238">
        <v>200510</v>
      </c>
      <c r="D340" s="239">
        <v>2005</v>
      </c>
      <c r="E340" s="240">
        <v>10</v>
      </c>
      <c r="F340" s="241">
        <v>117.6</v>
      </c>
      <c r="G340" s="242">
        <v>114.1</v>
      </c>
      <c r="H340" s="243">
        <f t="shared" si="24"/>
        <v>103.06748466257669</v>
      </c>
      <c r="I340" s="127"/>
      <c r="J340" s="222">
        <f>'MA12'!R203</f>
        <v>105.52401573763566</v>
      </c>
      <c r="K340" s="127">
        <f t="shared" si="25"/>
        <v>111.44382553862322</v>
      </c>
      <c r="L340" s="223">
        <f>'MA8'!Q203</f>
        <v>106.00949168048487</v>
      </c>
      <c r="M340" s="128">
        <f t="shared" si="26"/>
        <v>110.93346278317151</v>
      </c>
      <c r="N340" s="131"/>
      <c r="O340" s="293">
        <f>'BM12'!Q191</f>
        <v>105.46930103356435</v>
      </c>
      <c r="P340" s="127">
        <f t="shared" si="21"/>
        <v>111.5016396691348</v>
      </c>
      <c r="Q340" s="218">
        <f>'BM8'!Q191</f>
        <v>107.368743881284</v>
      </c>
      <c r="R340" s="128">
        <f t="shared" si="22"/>
        <v>109.52908243951194</v>
      </c>
      <c r="S340" s="131"/>
      <c r="T340" s="328">
        <f>'1212'!Q191</f>
        <v>104.84026142505199</v>
      </c>
      <c r="U340" s="127">
        <f t="shared" ref="U340:U403" si="27">+F340/T340*100</f>
        <v>112.17064742257405</v>
      </c>
      <c r="V340" s="334">
        <f>'128'!Q191</f>
        <v>105.27897578142613</v>
      </c>
      <c r="W340" s="128">
        <f t="shared" si="23"/>
        <v>111.70321436651705</v>
      </c>
      <c r="Y340" s="369"/>
      <c r="Z340" s="14"/>
      <c r="AA340" s="371"/>
      <c r="AB340" s="85"/>
    </row>
    <row r="341" spans="3:28" x14ac:dyDescent="0.55000000000000004">
      <c r="C341" s="238">
        <v>200511</v>
      </c>
      <c r="D341" s="239">
        <v>2005</v>
      </c>
      <c r="E341" s="240">
        <v>11</v>
      </c>
      <c r="F341" s="241">
        <v>130.9</v>
      </c>
      <c r="G341" s="242">
        <v>123.3</v>
      </c>
      <c r="H341" s="243">
        <f t="shared" si="24"/>
        <v>106.16382806163828</v>
      </c>
      <c r="I341" s="127"/>
      <c r="J341" s="222">
        <f>'MA12'!R204</f>
        <v>105.27052361965619</v>
      </c>
      <c r="K341" s="127">
        <f t="shared" si="25"/>
        <v>124.34629894398878</v>
      </c>
      <c r="L341" s="223">
        <f>'MA8'!Q204</f>
        <v>105.9523128823832</v>
      </c>
      <c r="M341" s="128">
        <f t="shared" si="26"/>
        <v>123.54614678899085</v>
      </c>
      <c r="N341" s="131"/>
      <c r="O341" s="293">
        <f>'BM12'!Q192</f>
        <v>104.67618368862415</v>
      </c>
      <c r="P341" s="127">
        <f t="shared" si="21"/>
        <v>125.05232363971422</v>
      </c>
      <c r="Q341" s="218">
        <f>'BM8'!Q192</f>
        <v>106.32670345741371</v>
      </c>
      <c r="R341" s="128">
        <f t="shared" si="22"/>
        <v>123.11112424587532</v>
      </c>
      <c r="S341" s="131"/>
      <c r="T341" s="328">
        <f>'1212'!Q192</f>
        <v>104.27727137707134</v>
      </c>
      <c r="U341" s="127">
        <f t="shared" si="27"/>
        <v>125.53071083597851</v>
      </c>
      <c r="V341" s="334">
        <f>'128'!Q192</f>
        <v>104.70908259509865</v>
      </c>
      <c r="W341" s="128">
        <f t="shared" si="23"/>
        <v>125.01303302043002</v>
      </c>
      <c r="Y341" s="369"/>
      <c r="Z341" s="14"/>
      <c r="AA341" s="371"/>
      <c r="AB341" s="85"/>
    </row>
    <row r="342" spans="3:28" x14ac:dyDescent="0.55000000000000004">
      <c r="C342" s="238">
        <v>200512</v>
      </c>
      <c r="D342" s="239">
        <v>2005</v>
      </c>
      <c r="E342" s="240">
        <v>12</v>
      </c>
      <c r="F342" s="241">
        <v>120.8</v>
      </c>
      <c r="G342" s="242">
        <v>125.7</v>
      </c>
      <c r="H342" s="243">
        <f t="shared" si="24"/>
        <v>96.101829753381068</v>
      </c>
      <c r="I342" s="127"/>
      <c r="J342" s="222">
        <f>'MA12'!R205</f>
        <v>95.796255710173995</v>
      </c>
      <c r="K342" s="127">
        <f t="shared" si="25"/>
        <v>126.10096198902949</v>
      </c>
      <c r="L342" s="223">
        <f>'MA8'!Q205</f>
        <v>95.67156498370403</v>
      </c>
      <c r="M342" s="128">
        <f t="shared" si="26"/>
        <v>126.26531197704998</v>
      </c>
      <c r="N342" s="131"/>
      <c r="O342" s="293">
        <f>'BM12'!Q193</f>
        <v>94.618051755792791</v>
      </c>
      <c r="P342" s="127">
        <f t="shared" si="21"/>
        <v>127.67119778769305</v>
      </c>
      <c r="Q342" s="218">
        <f>'BM8'!Q193</f>
        <v>95.563072378909538</v>
      </c>
      <c r="R342" s="128">
        <f t="shared" si="22"/>
        <v>126.40866078585829</v>
      </c>
      <c r="S342" s="131"/>
      <c r="T342" s="328">
        <f>'1212'!Q193</f>
        <v>94.726645685884066</v>
      </c>
      <c r="U342" s="127">
        <f t="shared" si="27"/>
        <v>127.52483646531287</v>
      </c>
      <c r="V342" s="334">
        <f>'128'!Q193</f>
        <v>94.282588373576957</v>
      </c>
      <c r="W342" s="128">
        <f t="shared" si="23"/>
        <v>128.12545994320055</v>
      </c>
      <c r="Y342" s="369"/>
      <c r="Z342" s="14"/>
      <c r="AA342" s="371"/>
      <c r="AB342" s="85"/>
    </row>
    <row r="343" spans="3:28" x14ac:dyDescent="0.55000000000000004">
      <c r="C343" s="238">
        <v>200601</v>
      </c>
      <c r="D343" s="239">
        <v>2006</v>
      </c>
      <c r="E343" s="240">
        <v>1</v>
      </c>
      <c r="F343" s="241">
        <v>120.7</v>
      </c>
      <c r="G343" s="242">
        <v>127.2</v>
      </c>
      <c r="H343" s="243">
        <f t="shared" si="24"/>
        <v>94.889937106918239</v>
      </c>
      <c r="I343" s="127"/>
      <c r="J343" s="222">
        <f>'MA12'!R206</f>
        <v>93.155740068038995</v>
      </c>
      <c r="K343" s="127">
        <f t="shared" si="25"/>
        <v>129.56796855657339</v>
      </c>
      <c r="L343" s="223">
        <f>'MA8'!Q206</f>
        <v>92.865939964338892</v>
      </c>
      <c r="M343" s="128">
        <f t="shared" si="26"/>
        <v>129.97230205859066</v>
      </c>
      <c r="N343" s="131"/>
      <c r="O343" s="293">
        <f>'BM12'!Q194</f>
        <v>93.564783241090325</v>
      </c>
      <c r="P343" s="127">
        <f t="shared" si="21"/>
        <v>129.00152794560512</v>
      </c>
      <c r="Q343" s="218">
        <f>'BM8'!Q194</f>
        <v>93.116393718480452</v>
      </c>
      <c r="R343" s="128">
        <f t="shared" si="22"/>
        <v>129.62271752588839</v>
      </c>
      <c r="S343" s="131"/>
      <c r="T343" s="328">
        <f>'1212'!Q194</f>
        <v>94.39229779102989</v>
      </c>
      <c r="U343" s="127">
        <f t="shared" si="27"/>
        <v>127.87060260701708</v>
      </c>
      <c r="V343" s="334">
        <f>'128'!Q194</f>
        <v>94.440985851279393</v>
      </c>
      <c r="W343" s="128">
        <f t="shared" si="23"/>
        <v>127.80468025828522</v>
      </c>
      <c r="Y343" s="369"/>
      <c r="Z343" s="14"/>
      <c r="AA343" s="371"/>
      <c r="AB343" s="85"/>
    </row>
    <row r="344" spans="3:28" x14ac:dyDescent="0.55000000000000004">
      <c r="C344" s="238">
        <v>200602</v>
      </c>
      <c r="D344" s="239">
        <v>2006</v>
      </c>
      <c r="E344" s="240">
        <v>2</v>
      </c>
      <c r="F344" s="241">
        <v>137</v>
      </c>
      <c r="G344" s="242">
        <v>126.9</v>
      </c>
      <c r="H344" s="243">
        <f t="shared" si="24"/>
        <v>107.95902285263988</v>
      </c>
      <c r="I344" s="127"/>
      <c r="J344" s="222">
        <f>'MA12'!R207</f>
        <v>106.11774202848414</v>
      </c>
      <c r="K344" s="127">
        <f t="shared" si="25"/>
        <v>129.10188002608126</v>
      </c>
      <c r="L344" s="223">
        <f>'MA8'!Q207</f>
        <v>105.60467638462526</v>
      </c>
      <c r="M344" s="128">
        <f t="shared" si="26"/>
        <v>129.72910356832031</v>
      </c>
      <c r="N344" s="131"/>
      <c r="O344" s="293">
        <f>'BM12'!Q195</f>
        <v>106.86239411205081</v>
      </c>
      <c r="P344" s="127">
        <f t="shared" ref="P344:P407" si="28">+F344/O344*100</f>
        <v>128.20225593705896</v>
      </c>
      <c r="Q344" s="218">
        <f>'BM8'!Q195</f>
        <v>105.79392396918995</v>
      </c>
      <c r="R344" s="128">
        <f t="shared" ref="R344:R407" si="29">+F344/Q344*100</f>
        <v>129.4970399622365</v>
      </c>
      <c r="S344" s="131"/>
      <c r="T344" s="328">
        <f>'1212'!Q195</f>
        <v>107.55362702940421</v>
      </c>
      <c r="U344" s="127">
        <f t="shared" si="27"/>
        <v>127.37831701625963</v>
      </c>
      <c r="V344" s="334">
        <f>'128'!Q195</f>
        <v>107.23213579052762</v>
      </c>
      <c r="W344" s="128">
        <f t="shared" ref="W344:W407" si="30">+F344/V344*100</f>
        <v>127.76020825289012</v>
      </c>
      <c r="Y344" s="369"/>
      <c r="Z344" s="14"/>
      <c r="AA344" s="371"/>
      <c r="AB344" s="85"/>
    </row>
    <row r="345" spans="3:28" x14ac:dyDescent="0.55000000000000004">
      <c r="C345" s="238">
        <v>200603</v>
      </c>
      <c r="D345" s="239">
        <v>2006</v>
      </c>
      <c r="E345" s="240">
        <v>3</v>
      </c>
      <c r="F345" s="241">
        <v>153</v>
      </c>
      <c r="G345" s="242">
        <v>131.80000000000001</v>
      </c>
      <c r="H345" s="243">
        <f t="shared" si="24"/>
        <v>116.08497723823974</v>
      </c>
      <c r="I345" s="127"/>
      <c r="J345" s="222">
        <f>'MA12'!R208</f>
        <v>115.65857502546659</v>
      </c>
      <c r="K345" s="127">
        <f t="shared" si="25"/>
        <v>132.28591132677477</v>
      </c>
      <c r="L345" s="223">
        <f>'MA8'!Q208</f>
        <v>115.00156247127809</v>
      </c>
      <c r="M345" s="128">
        <f t="shared" si="26"/>
        <v>133.04167066270261</v>
      </c>
      <c r="N345" s="131"/>
      <c r="O345" s="293">
        <f>'BM12'!Q196</f>
        <v>115.85605087891339</v>
      </c>
      <c r="P345" s="127">
        <f t="shared" si="28"/>
        <v>132.06043088755675</v>
      </c>
      <c r="Q345" s="218">
        <f>'BM8'!Q196</f>
        <v>114.96261831030817</v>
      </c>
      <c r="R345" s="128">
        <f t="shared" si="29"/>
        <v>133.08673919292701</v>
      </c>
      <c r="S345" s="131"/>
      <c r="T345" s="328">
        <f>'1212'!Q196</f>
        <v>116.85238135241686</v>
      </c>
      <c r="U345" s="127">
        <f t="shared" si="27"/>
        <v>130.93443045766006</v>
      </c>
      <c r="V345" s="334">
        <f>'128'!Q196</f>
        <v>116.34781204764239</v>
      </c>
      <c r="W345" s="128">
        <f t="shared" si="30"/>
        <v>131.50225802041655</v>
      </c>
      <c r="Y345" s="369"/>
      <c r="Z345" s="14"/>
      <c r="AA345" s="371"/>
      <c r="AB345" s="85"/>
    </row>
    <row r="346" spans="3:28" x14ac:dyDescent="0.55000000000000004">
      <c r="C346" s="238">
        <v>200604</v>
      </c>
      <c r="D346" s="239">
        <v>2006</v>
      </c>
      <c r="E346" s="240">
        <v>4</v>
      </c>
      <c r="F346" s="241">
        <v>124.9</v>
      </c>
      <c r="G346" s="242">
        <v>132.30000000000001</v>
      </c>
      <c r="H346" s="243">
        <f t="shared" si="24"/>
        <v>94.406651549508695</v>
      </c>
      <c r="I346" s="127"/>
      <c r="J346" s="222">
        <f>'MA12'!R209</f>
        <v>93.447884833458289</v>
      </c>
      <c r="K346" s="127">
        <f t="shared" si="25"/>
        <v>133.65738584944464</v>
      </c>
      <c r="L346" s="223">
        <f>'MA8'!Q209</f>
        <v>92.788735501185627</v>
      </c>
      <c r="M346" s="128">
        <f t="shared" si="26"/>
        <v>134.6068564523159</v>
      </c>
      <c r="N346" s="131"/>
      <c r="O346" s="293">
        <f>'BM12'!Q197</f>
        <v>93.79539213604177</v>
      </c>
      <c r="P346" s="127">
        <f t="shared" si="28"/>
        <v>133.16219182584555</v>
      </c>
      <c r="Q346" s="218">
        <f>'BM8'!Q197</f>
        <v>93.293870546569593</v>
      </c>
      <c r="R346" s="128">
        <f t="shared" si="29"/>
        <v>133.8780342891375</v>
      </c>
      <c r="S346" s="131"/>
      <c r="T346" s="328">
        <f>'1212'!Q197</f>
        <v>94.050169226943709</v>
      </c>
      <c r="U346" s="127">
        <f t="shared" si="27"/>
        <v>132.80146226915917</v>
      </c>
      <c r="V346" s="334">
        <f>'128'!Q197</f>
        <v>93.418494404674888</v>
      </c>
      <c r="W346" s="128">
        <f t="shared" si="30"/>
        <v>133.69943585148349</v>
      </c>
      <c r="Y346" s="369"/>
      <c r="Z346" s="14"/>
      <c r="AA346" s="371"/>
      <c r="AB346" s="85"/>
    </row>
    <row r="347" spans="3:28" x14ac:dyDescent="0.55000000000000004">
      <c r="C347" s="238">
        <v>200605</v>
      </c>
      <c r="D347" s="239">
        <v>2006</v>
      </c>
      <c r="E347" s="240">
        <v>5</v>
      </c>
      <c r="F347" s="241">
        <v>111.6</v>
      </c>
      <c r="G347" s="242">
        <v>127.8</v>
      </c>
      <c r="H347" s="243">
        <f t="shared" si="24"/>
        <v>87.323943661971825</v>
      </c>
      <c r="I347" s="127"/>
      <c r="J347" s="222">
        <f>'MA12'!R210</f>
        <v>88.250783217052017</v>
      </c>
      <c r="K347" s="127">
        <f t="shared" si="25"/>
        <v>126.45780120219531</v>
      </c>
      <c r="L347" s="223">
        <f>'MA8'!Q210</f>
        <v>87.549861215786478</v>
      </c>
      <c r="M347" s="128">
        <f t="shared" si="26"/>
        <v>127.47021919879063</v>
      </c>
      <c r="N347" s="131"/>
      <c r="O347" s="293">
        <f>'BM12'!Q198</f>
        <v>88.670556951666612</v>
      </c>
      <c r="P347" s="127">
        <f t="shared" si="28"/>
        <v>125.85913953470708</v>
      </c>
      <c r="Q347" s="218">
        <f>'BM8'!Q198</f>
        <v>88.039855718830339</v>
      </c>
      <c r="R347" s="128">
        <f t="shared" si="29"/>
        <v>126.76077111758659</v>
      </c>
      <c r="S347" s="131"/>
      <c r="T347" s="328">
        <f>'1212'!Q198</f>
        <v>88.687584951872552</v>
      </c>
      <c r="U347" s="127">
        <f t="shared" si="27"/>
        <v>125.83497460277124</v>
      </c>
      <c r="V347" s="334">
        <f>'128'!Q198</f>
        <v>88.12569787185258</v>
      </c>
      <c r="W347" s="128">
        <f t="shared" si="30"/>
        <v>126.6372950172632</v>
      </c>
      <c r="Y347" s="369"/>
      <c r="Z347" s="14"/>
      <c r="AA347" s="371"/>
      <c r="AB347" s="85"/>
    </row>
    <row r="348" spans="3:28" x14ac:dyDescent="0.55000000000000004">
      <c r="C348" s="238">
        <v>200606</v>
      </c>
      <c r="D348" s="239">
        <v>2006</v>
      </c>
      <c r="E348" s="240">
        <v>6</v>
      </c>
      <c r="F348" s="241">
        <v>139</v>
      </c>
      <c r="G348" s="242">
        <v>132.80000000000001</v>
      </c>
      <c r="H348" s="243">
        <f t="shared" si="24"/>
        <v>104.66867469879517</v>
      </c>
      <c r="I348" s="127"/>
      <c r="J348" s="222">
        <f>'MA12'!R211</f>
        <v>103.60375944184976</v>
      </c>
      <c r="K348" s="127">
        <f t="shared" si="25"/>
        <v>134.16501558325911</v>
      </c>
      <c r="L348" s="223">
        <f>'MA8'!Q211</f>
        <v>103.81794452307861</v>
      </c>
      <c r="M348" s="128">
        <f t="shared" si="26"/>
        <v>133.88822196253409</v>
      </c>
      <c r="N348" s="131"/>
      <c r="O348" s="293">
        <f>'BM12'!Q199</f>
        <v>104.19862557885594</v>
      </c>
      <c r="P348" s="127">
        <f t="shared" si="28"/>
        <v>133.39907242327962</v>
      </c>
      <c r="Q348" s="218">
        <f>'BM8'!Q199</f>
        <v>105.22738006997017</v>
      </c>
      <c r="R348" s="128">
        <f t="shared" si="29"/>
        <v>132.09489764695553</v>
      </c>
      <c r="S348" s="131"/>
      <c r="T348" s="328">
        <f>'1212'!Q199</f>
        <v>103.6614019036567</v>
      </c>
      <c r="U348" s="127">
        <f t="shared" si="27"/>
        <v>134.09041113411445</v>
      </c>
      <c r="V348" s="334">
        <f>'128'!Q199</f>
        <v>104.00048715357494</v>
      </c>
      <c r="W348" s="128">
        <f t="shared" si="30"/>
        <v>133.6532200995772</v>
      </c>
      <c r="Y348" s="369"/>
      <c r="Z348" s="14"/>
      <c r="AA348" s="371"/>
      <c r="AB348" s="85"/>
    </row>
    <row r="349" spans="3:28" x14ac:dyDescent="0.55000000000000004">
      <c r="C349" s="238">
        <v>200607</v>
      </c>
      <c r="D349" s="239">
        <v>2006</v>
      </c>
      <c r="E349" s="240">
        <v>7</v>
      </c>
      <c r="F349" s="241">
        <v>132.4</v>
      </c>
      <c r="G349" s="242">
        <v>132.69999999999999</v>
      </c>
      <c r="H349" s="243">
        <f t="shared" si="24"/>
        <v>99.773926149208762</v>
      </c>
      <c r="I349" s="127"/>
      <c r="J349" s="222">
        <f>'MA12'!R212</f>
        <v>105.9255415249188</v>
      </c>
      <c r="K349" s="127">
        <f t="shared" si="25"/>
        <v>124.99346058934533</v>
      </c>
      <c r="L349" s="223">
        <f>'MA8'!Q212</f>
        <v>104.82160254407088</v>
      </c>
      <c r="M349" s="128">
        <f t="shared" si="26"/>
        <v>126.30984147025815</v>
      </c>
      <c r="N349" s="131"/>
      <c r="O349" s="293">
        <f>'BM12'!Q200</f>
        <v>105.90936167249548</v>
      </c>
      <c r="P349" s="127">
        <f t="shared" si="28"/>
        <v>125.01255593383877</v>
      </c>
      <c r="Q349" s="218">
        <f>'BM8'!Q200</f>
        <v>105.52028410774399</v>
      </c>
      <c r="R349" s="128">
        <f t="shared" si="29"/>
        <v>125.47350598943596</v>
      </c>
      <c r="S349" s="131"/>
      <c r="T349" s="328">
        <f>'1212'!Q200</f>
        <v>105.94921412207395</v>
      </c>
      <c r="U349" s="127">
        <f t="shared" si="27"/>
        <v>124.9655328707296</v>
      </c>
      <c r="V349" s="334">
        <f>'128'!Q200</f>
        <v>104.86952423671872</v>
      </c>
      <c r="W349" s="128">
        <f t="shared" si="30"/>
        <v>126.2521223049869</v>
      </c>
      <c r="Y349" s="369"/>
      <c r="Z349" s="14"/>
      <c r="AA349" s="371"/>
      <c r="AB349" s="85"/>
    </row>
    <row r="350" spans="3:28" x14ac:dyDescent="0.55000000000000004">
      <c r="C350" s="238">
        <v>200608</v>
      </c>
      <c r="D350" s="239">
        <v>2006</v>
      </c>
      <c r="E350" s="240">
        <v>8</v>
      </c>
      <c r="F350" s="241">
        <v>111.4</v>
      </c>
      <c r="G350" s="242">
        <v>136.19999999999999</v>
      </c>
      <c r="H350" s="243">
        <f t="shared" si="24"/>
        <v>81.791483113069035</v>
      </c>
      <c r="I350" s="127"/>
      <c r="J350" s="222">
        <f>'MA12'!R213</f>
        <v>79.670952737896187</v>
      </c>
      <c r="K350" s="127">
        <f t="shared" si="25"/>
        <v>139.82511338415515</v>
      </c>
      <c r="L350" s="223">
        <f>'MA8'!Q213</f>
        <v>81.814672524402113</v>
      </c>
      <c r="M350" s="128">
        <f t="shared" si="26"/>
        <v>136.1613957041431</v>
      </c>
      <c r="N350" s="131"/>
      <c r="O350" s="293">
        <f>'BM12'!Q201</f>
        <v>79.264936211665287</v>
      </c>
      <c r="P350" s="127">
        <f t="shared" si="28"/>
        <v>140.54133558188047</v>
      </c>
      <c r="Q350" s="218">
        <f>'BM8'!Q201</f>
        <v>81.384127275785346</v>
      </c>
      <c r="R350" s="128">
        <f t="shared" si="29"/>
        <v>136.88172832830196</v>
      </c>
      <c r="S350" s="131"/>
      <c r="T350" s="328">
        <f>'1212'!Q201</f>
        <v>79.158537650016186</v>
      </c>
      <c r="U350" s="127">
        <f t="shared" si="27"/>
        <v>140.73023998059827</v>
      </c>
      <c r="V350" s="334">
        <f>'128'!Q201</f>
        <v>81.450910460612178</v>
      </c>
      <c r="W350" s="128">
        <f t="shared" si="30"/>
        <v>136.76949633837492</v>
      </c>
      <c r="Y350" s="369"/>
      <c r="Z350" s="14"/>
      <c r="AA350" s="371"/>
      <c r="AB350" s="85"/>
    </row>
    <row r="351" spans="3:28" x14ac:dyDescent="0.55000000000000004">
      <c r="C351" s="238">
        <v>200609</v>
      </c>
      <c r="D351" s="239">
        <v>2006</v>
      </c>
      <c r="E351" s="240">
        <v>9</v>
      </c>
      <c r="F351" s="241">
        <v>138.19999999999999</v>
      </c>
      <c r="G351" s="242">
        <v>129.30000000000001</v>
      </c>
      <c r="H351" s="243">
        <f t="shared" si="24"/>
        <v>106.88321732405257</v>
      </c>
      <c r="I351" s="127"/>
      <c r="J351" s="222">
        <f>'MA12'!R214</f>
        <v>106.12543004862675</v>
      </c>
      <c r="K351" s="127">
        <f t="shared" si="25"/>
        <v>130.22326499565341</v>
      </c>
      <c r="L351" s="223">
        <f>'MA8'!Q214</f>
        <v>106.74068491388024</v>
      </c>
      <c r="M351" s="128">
        <f t="shared" si="26"/>
        <v>129.47265619618381</v>
      </c>
      <c r="N351" s="131"/>
      <c r="O351" s="293">
        <f>'BM12'!Q202</f>
        <v>105.97344408291961</v>
      </c>
      <c r="P351" s="127">
        <f t="shared" si="28"/>
        <v>130.41002979186419</v>
      </c>
      <c r="Q351" s="218">
        <f>'BM8'!Q202</f>
        <v>106.18802119901164</v>
      </c>
      <c r="R351" s="128">
        <f t="shared" si="29"/>
        <v>130.14650658287837</v>
      </c>
      <c r="S351" s="131"/>
      <c r="T351" s="328">
        <f>'1212'!Q202</f>
        <v>105.36089344298418</v>
      </c>
      <c r="U351" s="127">
        <f t="shared" si="27"/>
        <v>131.1682119274991</v>
      </c>
      <c r="V351" s="334">
        <f>'128'!Q202</f>
        <v>105.92696688915133</v>
      </c>
      <c r="W351" s="128">
        <f t="shared" si="30"/>
        <v>130.46724933096704</v>
      </c>
      <c r="Y351" s="369"/>
      <c r="Z351" s="14"/>
      <c r="AA351" s="371"/>
      <c r="AB351" s="85"/>
    </row>
    <row r="352" spans="3:28" x14ac:dyDescent="0.55000000000000004">
      <c r="C352" s="238">
        <v>200610</v>
      </c>
      <c r="D352" s="239">
        <v>2006</v>
      </c>
      <c r="E352" s="240">
        <v>10</v>
      </c>
      <c r="F352" s="241">
        <v>141.19999999999999</v>
      </c>
      <c r="G352" s="242">
        <v>134.1</v>
      </c>
      <c r="H352" s="243">
        <f t="shared" si="24"/>
        <v>105.29455630126772</v>
      </c>
      <c r="I352" s="127"/>
      <c r="J352" s="222">
        <f>'MA12'!R215</f>
        <v>105.86403736377791</v>
      </c>
      <c r="K352" s="127">
        <f t="shared" si="25"/>
        <v>133.37862745098036</v>
      </c>
      <c r="L352" s="223">
        <f>'MA8'!Q215</f>
        <v>105.27380011396848</v>
      </c>
      <c r="M352" s="128">
        <f t="shared" si="26"/>
        <v>134.12643967173042</v>
      </c>
      <c r="N352" s="131"/>
      <c r="O352" s="293">
        <f>'BM12'!Q203</f>
        <v>105.85278301495877</v>
      </c>
      <c r="P352" s="127">
        <f t="shared" si="28"/>
        <v>133.39280836862463</v>
      </c>
      <c r="Q352" s="218">
        <f>'BM8'!Q203</f>
        <v>104.92885962687403</v>
      </c>
      <c r="R352" s="128">
        <f t="shared" si="29"/>
        <v>134.56736354717452</v>
      </c>
      <c r="S352" s="131"/>
      <c r="T352" s="328">
        <f>'1212'!Q203</f>
        <v>105.01184651399144</v>
      </c>
      <c r="U352" s="127">
        <f t="shared" si="27"/>
        <v>134.46102005375838</v>
      </c>
      <c r="V352" s="334">
        <f>'128'!Q203</f>
        <v>104.1775317731416</v>
      </c>
      <c r="W352" s="128">
        <f t="shared" si="30"/>
        <v>135.53786272022552</v>
      </c>
      <c r="Y352" s="369"/>
      <c r="Z352" s="14"/>
      <c r="AA352" s="371"/>
      <c r="AB352" s="85"/>
    </row>
    <row r="353" spans="3:28" x14ac:dyDescent="0.55000000000000004">
      <c r="C353" s="238">
        <v>200611</v>
      </c>
      <c r="D353" s="239">
        <v>2006</v>
      </c>
      <c r="E353" s="240">
        <v>11</v>
      </c>
      <c r="F353" s="241">
        <v>148.69999999999999</v>
      </c>
      <c r="G353" s="242">
        <v>139.6</v>
      </c>
      <c r="H353" s="243">
        <f t="shared" si="24"/>
        <v>106.51862464183381</v>
      </c>
      <c r="I353" s="127"/>
      <c r="J353" s="222">
        <f>'MA12'!R216</f>
        <v>105.76409310192393</v>
      </c>
      <c r="K353" s="127">
        <f t="shared" si="25"/>
        <v>140.59592025877734</v>
      </c>
      <c r="L353" s="223">
        <f>'MA8'!Q216</f>
        <v>106.97229830333998</v>
      </c>
      <c r="M353" s="128">
        <f t="shared" si="26"/>
        <v>139.00795099151117</v>
      </c>
      <c r="N353" s="131"/>
      <c r="O353" s="293">
        <f>'BM12'!Q204</f>
        <v>105.00371424527117</v>
      </c>
      <c r="P353" s="127">
        <f t="shared" si="28"/>
        <v>141.61403819741233</v>
      </c>
      <c r="Q353" s="218">
        <f>'BM8'!Q204</f>
        <v>106.12164814413534</v>
      </c>
      <c r="R353" s="128">
        <f t="shared" si="29"/>
        <v>140.1222112551761</v>
      </c>
      <c r="S353" s="131"/>
      <c r="T353" s="328">
        <f>'1212'!Q204</f>
        <v>104.4148077038781</v>
      </c>
      <c r="U353" s="127">
        <f t="shared" si="27"/>
        <v>142.41275090187909</v>
      </c>
      <c r="V353" s="334">
        <f>'128'!Q204</f>
        <v>105.25814398333742</v>
      </c>
      <c r="W353" s="128">
        <f t="shared" si="30"/>
        <v>141.27172907736195</v>
      </c>
      <c r="Y353" s="369"/>
      <c r="Z353" s="14"/>
      <c r="AA353" s="371"/>
      <c r="AB353" s="85"/>
    </row>
    <row r="354" spans="3:28" x14ac:dyDescent="0.55000000000000004">
      <c r="C354" s="238">
        <v>200612</v>
      </c>
      <c r="D354" s="239">
        <v>2006</v>
      </c>
      <c r="E354" s="240">
        <v>12</v>
      </c>
      <c r="F354" s="241">
        <v>138.19999999999999</v>
      </c>
      <c r="G354" s="242">
        <v>142.9</v>
      </c>
      <c r="H354" s="243">
        <f t="shared" si="24"/>
        <v>96.710986703988794</v>
      </c>
      <c r="I354" s="127"/>
      <c r="J354" s="222">
        <f>'MA12'!R217</f>
        <v>96.415460608506791</v>
      </c>
      <c r="K354" s="127">
        <f t="shared" si="25"/>
        <v>143.3380073359381</v>
      </c>
      <c r="L354" s="223">
        <f>'MA8'!Q217</f>
        <v>96.748221540045208</v>
      </c>
      <c r="M354" s="128">
        <f t="shared" si="26"/>
        <v>142.84500303997569</v>
      </c>
      <c r="N354" s="131"/>
      <c r="O354" s="293">
        <f>'BM12'!Q205</f>
        <v>95.047957874070846</v>
      </c>
      <c r="P354" s="127">
        <f t="shared" si="28"/>
        <v>145.40028327920663</v>
      </c>
      <c r="Q354" s="218">
        <f>'BM8'!Q205</f>
        <v>95.423017313101056</v>
      </c>
      <c r="R354" s="128">
        <f t="shared" si="29"/>
        <v>144.82878857890179</v>
      </c>
      <c r="S354" s="131"/>
      <c r="T354" s="328">
        <f>'1212'!Q205</f>
        <v>94.907238311732087</v>
      </c>
      <c r="U354" s="127">
        <f t="shared" si="27"/>
        <v>145.61586919858377</v>
      </c>
      <c r="V354" s="334">
        <f>'128'!Q205</f>
        <v>94.751309537487003</v>
      </c>
      <c r="W354" s="128">
        <f t="shared" si="30"/>
        <v>145.85550392348205</v>
      </c>
      <c r="Y354" s="369"/>
      <c r="Z354" s="14"/>
      <c r="AA354" s="371"/>
      <c r="AB354" s="85"/>
    </row>
    <row r="355" spans="3:28" x14ac:dyDescent="0.55000000000000004">
      <c r="C355" s="238">
        <v>200701</v>
      </c>
      <c r="D355" s="239">
        <v>2007</v>
      </c>
      <c r="E355" s="240">
        <v>1</v>
      </c>
      <c r="F355" s="241">
        <v>129.69999999999999</v>
      </c>
      <c r="G355" s="242">
        <v>134.30000000000001</v>
      </c>
      <c r="H355" s="243">
        <f t="shared" si="24"/>
        <v>96.574832464631413</v>
      </c>
      <c r="I355" s="127"/>
      <c r="J355" s="222">
        <f>'MA12'!R218</f>
        <v>93.229333794090778</v>
      </c>
      <c r="K355" s="127">
        <f t="shared" si="25"/>
        <v>139.11930368016945</v>
      </c>
      <c r="L355" s="223">
        <f>'MA8'!Q218</f>
        <v>92.578279738377987</v>
      </c>
      <c r="M355" s="128">
        <f t="shared" si="26"/>
        <v>140.09765613114254</v>
      </c>
      <c r="N355" s="131"/>
      <c r="O355" s="293">
        <f>'BM12'!Q206</f>
        <v>94.104648398211367</v>
      </c>
      <c r="P355" s="127">
        <f t="shared" si="28"/>
        <v>137.82528515612114</v>
      </c>
      <c r="Q355" s="218">
        <f>'BM8'!Q206</f>
        <v>94.040803941023455</v>
      </c>
      <c r="R355" s="128">
        <f t="shared" si="29"/>
        <v>137.91885496995513</v>
      </c>
      <c r="S355" s="131"/>
      <c r="T355" s="328">
        <f>'1212'!Q206</f>
        <v>95.043951160277942</v>
      </c>
      <c r="U355" s="127">
        <f t="shared" si="27"/>
        <v>136.46318194545555</v>
      </c>
      <c r="V355" s="334">
        <f>'128'!Q206</f>
        <v>94.423891628641556</v>
      </c>
      <c r="W355" s="128">
        <f t="shared" si="30"/>
        <v>137.35930362846659</v>
      </c>
      <c r="Y355" s="369"/>
      <c r="Z355" s="14"/>
      <c r="AA355" s="371"/>
      <c r="AB355" s="85"/>
    </row>
    <row r="356" spans="3:28" x14ac:dyDescent="0.55000000000000004">
      <c r="C356" s="238">
        <v>200702</v>
      </c>
      <c r="D356" s="239">
        <v>2007</v>
      </c>
      <c r="E356" s="240">
        <v>2</v>
      </c>
      <c r="F356" s="241">
        <v>145.5</v>
      </c>
      <c r="G356" s="242">
        <v>137.30000000000001</v>
      </c>
      <c r="H356" s="243">
        <f t="shared" si="24"/>
        <v>105.97232337946103</v>
      </c>
      <c r="I356" s="127"/>
      <c r="J356" s="222">
        <f>'MA12'!R219</f>
        <v>105.32174857453161</v>
      </c>
      <c r="K356" s="127">
        <f t="shared" si="25"/>
        <v>138.14810518174789</v>
      </c>
      <c r="L356" s="223">
        <f>'MA8'!Q219</f>
        <v>105.09599556334122</v>
      </c>
      <c r="M356" s="128">
        <f t="shared" si="26"/>
        <v>138.44485626696149</v>
      </c>
      <c r="N356" s="131"/>
      <c r="O356" s="293">
        <f>'BM12'!Q207</f>
        <v>106.42565736473151</v>
      </c>
      <c r="P356" s="127">
        <f t="shared" si="28"/>
        <v>136.71515272051059</v>
      </c>
      <c r="Q356" s="218">
        <f>'BM8'!Q207</f>
        <v>106.64923953865386</v>
      </c>
      <c r="R356" s="128">
        <f t="shared" si="29"/>
        <v>136.4285396027274</v>
      </c>
      <c r="S356" s="131"/>
      <c r="T356" s="328">
        <f>'1212'!Q207</f>
        <v>107.26030155526213</v>
      </c>
      <c r="U356" s="127">
        <f t="shared" si="27"/>
        <v>135.6513061125753</v>
      </c>
      <c r="V356" s="334">
        <f>'128'!Q207</f>
        <v>107.04446036001954</v>
      </c>
      <c r="W356" s="128">
        <f t="shared" si="30"/>
        <v>135.92482928181809</v>
      </c>
      <c r="Y356" s="369"/>
      <c r="Z356" s="14"/>
      <c r="AA356" s="371"/>
      <c r="AB356" s="85"/>
    </row>
    <row r="357" spans="3:28" x14ac:dyDescent="0.55000000000000004">
      <c r="C357" s="238">
        <v>200703</v>
      </c>
      <c r="D357" s="239">
        <v>2007</v>
      </c>
      <c r="E357" s="240">
        <v>3</v>
      </c>
      <c r="F357" s="241">
        <v>155.6</v>
      </c>
      <c r="G357" s="242">
        <v>136.4</v>
      </c>
      <c r="H357" s="243">
        <f t="shared" si="24"/>
        <v>114.07624633431084</v>
      </c>
      <c r="I357" s="127"/>
      <c r="J357" s="222">
        <f>'MA12'!R220</f>
        <v>114.23740527731836</v>
      </c>
      <c r="K357" s="127">
        <f t="shared" si="25"/>
        <v>136.20757546293299</v>
      </c>
      <c r="L357" s="223">
        <f>'MA8'!Q220</f>
        <v>113.75804364475037</v>
      </c>
      <c r="M357" s="128">
        <f t="shared" si="26"/>
        <v>136.78153650911568</v>
      </c>
      <c r="N357" s="131"/>
      <c r="O357" s="293">
        <f>'BM12'!Q208</f>
        <v>114.70529886372056</v>
      </c>
      <c r="P357" s="127">
        <f t="shared" si="28"/>
        <v>135.65197208968155</v>
      </c>
      <c r="Q357" s="218">
        <f>'BM8'!Q208</f>
        <v>115.05371789530496</v>
      </c>
      <c r="R357" s="128">
        <f t="shared" si="29"/>
        <v>135.24117503233646</v>
      </c>
      <c r="S357" s="131"/>
      <c r="T357" s="328">
        <f>'1212'!Q208</f>
        <v>115.83600643462627</v>
      </c>
      <c r="U357" s="127">
        <f t="shared" si="27"/>
        <v>134.3278353504142</v>
      </c>
      <c r="V357" s="334">
        <f>'128'!Q208</f>
        <v>115.42840287209989</v>
      </c>
      <c r="W357" s="128">
        <f t="shared" si="30"/>
        <v>134.80217704511784</v>
      </c>
      <c r="Y357" s="369"/>
      <c r="Z357" s="14"/>
      <c r="AA357" s="371"/>
      <c r="AB357" s="85"/>
    </row>
    <row r="358" spans="3:28" x14ac:dyDescent="0.55000000000000004">
      <c r="C358" s="238">
        <v>200704</v>
      </c>
      <c r="D358" s="239">
        <v>2007</v>
      </c>
      <c r="E358" s="240">
        <v>4</v>
      </c>
      <c r="F358" s="241">
        <v>128</v>
      </c>
      <c r="G358" s="242">
        <v>135.19999999999999</v>
      </c>
      <c r="H358" s="243">
        <f t="shared" si="24"/>
        <v>94.674556213017752</v>
      </c>
      <c r="I358" s="127"/>
      <c r="J358" s="222">
        <f>'MA12'!R221</f>
        <v>92.399970379878056</v>
      </c>
      <c r="K358" s="127">
        <f t="shared" si="25"/>
        <v>138.52818293529947</v>
      </c>
      <c r="L358" s="223">
        <f>'MA8'!Q221</f>
        <v>93.21208813457865</v>
      </c>
      <c r="M358" s="128">
        <f t="shared" si="26"/>
        <v>137.32124508915081</v>
      </c>
      <c r="N358" s="131"/>
      <c r="O358" s="293">
        <f>'BM12'!Q209</f>
        <v>92.941020978769458</v>
      </c>
      <c r="P358" s="127">
        <f t="shared" si="28"/>
        <v>137.72174939765196</v>
      </c>
      <c r="Q358" s="218">
        <f>'BM8'!Q209</f>
        <v>94.218984286107869</v>
      </c>
      <c r="R358" s="128">
        <f t="shared" si="29"/>
        <v>135.85372520182534</v>
      </c>
      <c r="S358" s="131"/>
      <c r="T358" s="328">
        <f>'1212'!Q209</f>
        <v>93.15605043173413</v>
      </c>
      <c r="U358" s="127">
        <f t="shared" si="27"/>
        <v>137.40385021346512</v>
      </c>
      <c r="V358" s="334">
        <f>'128'!Q209</f>
        <v>94.16151274411699</v>
      </c>
      <c r="W358" s="128">
        <f t="shared" si="30"/>
        <v>135.93664361344617</v>
      </c>
      <c r="Y358" s="369"/>
      <c r="Z358" s="14"/>
      <c r="AA358" s="371"/>
      <c r="AB358" s="85"/>
    </row>
    <row r="359" spans="3:28" x14ac:dyDescent="0.55000000000000004">
      <c r="C359" s="238">
        <v>200705</v>
      </c>
      <c r="D359" s="239">
        <v>2007</v>
      </c>
      <c r="E359" s="240">
        <v>5</v>
      </c>
      <c r="F359" s="241">
        <v>126</v>
      </c>
      <c r="G359" s="242">
        <v>142.19999999999999</v>
      </c>
      <c r="H359" s="243">
        <f t="shared" si="24"/>
        <v>88.607594936708864</v>
      </c>
      <c r="I359" s="127"/>
      <c r="J359" s="222">
        <f>'MA12'!R222</f>
        <v>88.304988522202734</v>
      </c>
      <c r="K359" s="127">
        <f t="shared" si="25"/>
        <v>142.68729559748431</v>
      </c>
      <c r="L359" s="223">
        <f>'MA8'!Q222</f>
        <v>88.08880359862323</v>
      </c>
      <c r="M359" s="128">
        <f t="shared" si="26"/>
        <v>143.03747451732823</v>
      </c>
      <c r="N359" s="131"/>
      <c r="O359" s="293">
        <f>'BM12'!Q210</f>
        <v>88.880058809583574</v>
      </c>
      <c r="P359" s="127">
        <f t="shared" si="28"/>
        <v>141.76408261603663</v>
      </c>
      <c r="Q359" s="218">
        <f>'BM8'!Q210</f>
        <v>88.848495852963509</v>
      </c>
      <c r="R359" s="128">
        <f t="shared" si="29"/>
        <v>141.81444355402368</v>
      </c>
      <c r="S359" s="131"/>
      <c r="T359" s="328">
        <f>'1212'!Q210</f>
        <v>88.826810024532648</v>
      </c>
      <c r="U359" s="127">
        <f t="shared" si="27"/>
        <v>141.84906557513511</v>
      </c>
      <c r="V359" s="334">
        <f>'128'!Q210</f>
        <v>88.700666552610102</v>
      </c>
      <c r="W359" s="128">
        <f t="shared" si="30"/>
        <v>142.05079273588879</v>
      </c>
      <c r="Y359" s="369"/>
      <c r="Z359" s="14"/>
      <c r="AA359" s="371"/>
      <c r="AB359" s="85"/>
    </row>
    <row r="360" spans="3:28" x14ac:dyDescent="0.55000000000000004">
      <c r="C360" s="238">
        <v>200706</v>
      </c>
      <c r="D360" s="239">
        <v>2007</v>
      </c>
      <c r="E360" s="240">
        <v>6</v>
      </c>
      <c r="F360" s="241">
        <v>145.1</v>
      </c>
      <c r="G360" s="242">
        <v>141.6</v>
      </c>
      <c r="H360" s="243">
        <f t="shared" si="24"/>
        <v>102.47175141242937</v>
      </c>
      <c r="I360" s="127"/>
      <c r="J360" s="222">
        <f>'MA12'!R223</f>
        <v>103.38903561819663</v>
      </c>
      <c r="K360" s="127">
        <f t="shared" si="25"/>
        <v>140.34370195291984</v>
      </c>
      <c r="L360" s="223">
        <f>'MA8'!Q223</f>
        <v>103.66992667188973</v>
      </c>
      <c r="M360" s="128">
        <f t="shared" si="26"/>
        <v>139.96344422933223</v>
      </c>
      <c r="N360" s="131"/>
      <c r="O360" s="293">
        <f>'BM12'!Q211</f>
        <v>104.14469045074911</v>
      </c>
      <c r="P360" s="127">
        <f t="shared" si="28"/>
        <v>139.32539371137599</v>
      </c>
      <c r="Q360" s="218">
        <f>'BM8'!Q211</f>
        <v>105.15060529954013</v>
      </c>
      <c r="R360" s="128">
        <f t="shared" si="29"/>
        <v>137.99254848477281</v>
      </c>
      <c r="S360" s="131"/>
      <c r="T360" s="328">
        <f>'1212'!Q211</f>
        <v>103.46662671536997</v>
      </c>
      <c r="U360" s="127">
        <f t="shared" si="27"/>
        <v>140.23845621174135</v>
      </c>
      <c r="V360" s="334">
        <f>'128'!Q211</f>
        <v>103.87532115215738</v>
      </c>
      <c r="W360" s="128">
        <f t="shared" si="30"/>
        <v>139.68669207525855</v>
      </c>
      <c r="Y360" s="369"/>
      <c r="Z360" s="14"/>
      <c r="AA360" s="371"/>
      <c r="AB360" s="85"/>
    </row>
    <row r="361" spans="3:28" x14ac:dyDescent="0.55000000000000004">
      <c r="C361" s="238">
        <v>200707</v>
      </c>
      <c r="D361" s="239">
        <v>2007</v>
      </c>
      <c r="E361" s="240">
        <v>7</v>
      </c>
      <c r="F361" s="241">
        <v>128.30000000000001</v>
      </c>
      <c r="G361" s="242">
        <v>127</v>
      </c>
      <c r="H361" s="243">
        <f t="shared" si="24"/>
        <v>101.02362204724412</v>
      </c>
      <c r="I361" s="127"/>
      <c r="J361" s="222">
        <f>'MA12'!R224</f>
        <v>104.61086564806358</v>
      </c>
      <c r="K361" s="127">
        <f t="shared" si="25"/>
        <v>122.64500365729927</v>
      </c>
      <c r="L361" s="223">
        <f>'MA8'!Q224</f>
        <v>102.63470629142861</v>
      </c>
      <c r="M361" s="128">
        <f t="shared" si="26"/>
        <v>125.00644726910939</v>
      </c>
      <c r="N361" s="131"/>
      <c r="O361" s="293">
        <f>'BM12'!Q212</f>
        <v>105.69530155872991</v>
      </c>
      <c r="P361" s="127">
        <f t="shared" si="28"/>
        <v>121.38666346366374</v>
      </c>
      <c r="Q361" s="218">
        <f>'BM8'!Q212</f>
        <v>104.26586029013518</v>
      </c>
      <c r="R361" s="128">
        <f t="shared" si="29"/>
        <v>123.05082377202498</v>
      </c>
      <c r="S361" s="131"/>
      <c r="T361" s="328">
        <f>'1212'!Q212</f>
        <v>104.97571958632308</v>
      </c>
      <c r="U361" s="127">
        <f t="shared" si="27"/>
        <v>122.2187383002381</v>
      </c>
      <c r="V361" s="334">
        <f>'128'!Q212</f>
        <v>102.92973062517412</v>
      </c>
      <c r="W361" s="128">
        <f t="shared" si="30"/>
        <v>124.64814511874467</v>
      </c>
      <c r="Y361" s="369"/>
      <c r="Z361" s="14"/>
      <c r="AA361" s="371"/>
      <c r="AB361" s="85"/>
    </row>
    <row r="362" spans="3:28" x14ac:dyDescent="0.55000000000000004">
      <c r="C362" s="238">
        <v>200708</v>
      </c>
      <c r="D362" s="239">
        <v>2007</v>
      </c>
      <c r="E362" s="240">
        <v>8</v>
      </c>
      <c r="F362" s="241">
        <v>126.3</v>
      </c>
      <c r="G362" s="242">
        <v>153.5</v>
      </c>
      <c r="H362" s="243">
        <f t="shared" si="24"/>
        <v>82.280130293159601</v>
      </c>
      <c r="I362" s="127"/>
      <c r="J362" s="222">
        <f>'MA12'!R225</f>
        <v>80.700022215091437</v>
      </c>
      <c r="K362" s="127">
        <f t="shared" si="25"/>
        <v>156.50553312534413</v>
      </c>
      <c r="L362" s="223">
        <f>'MA8'!Q225</f>
        <v>83.113407688447964</v>
      </c>
      <c r="M362" s="128">
        <f t="shared" si="26"/>
        <v>151.96104156075242</v>
      </c>
      <c r="N362" s="131"/>
      <c r="O362" s="293">
        <f>'BM12'!Q213</f>
        <v>79.756598497017777</v>
      </c>
      <c r="P362" s="127">
        <f t="shared" si="28"/>
        <v>158.35680354989381</v>
      </c>
      <c r="Q362" s="218">
        <f>'BM8'!Q213</f>
        <v>81.840292178673835</v>
      </c>
      <c r="R362" s="128">
        <f t="shared" si="29"/>
        <v>154.32496223774675</v>
      </c>
      <c r="S362" s="131"/>
      <c r="T362" s="328">
        <f>'1212'!Q213</f>
        <v>79.876748560831857</v>
      </c>
      <c r="U362" s="127">
        <f t="shared" si="27"/>
        <v>158.1186043192701</v>
      </c>
      <c r="V362" s="334">
        <f>'128'!Q213</f>
        <v>82.440445851960362</v>
      </c>
      <c r="W362" s="128">
        <f t="shared" si="30"/>
        <v>153.20150042225504</v>
      </c>
      <c r="Y362" s="369"/>
      <c r="Z362" s="14"/>
      <c r="AA362" s="371"/>
      <c r="AB362" s="85"/>
    </row>
    <row r="363" spans="3:28" x14ac:dyDescent="0.55000000000000004">
      <c r="C363" s="238">
        <v>200709</v>
      </c>
      <c r="D363" s="239">
        <v>2007</v>
      </c>
      <c r="E363" s="240">
        <v>9</v>
      </c>
      <c r="F363" s="241">
        <v>149.5</v>
      </c>
      <c r="G363" s="242">
        <v>146</v>
      </c>
      <c r="H363" s="243">
        <f t="shared" si="24"/>
        <v>102.39726027397261</v>
      </c>
      <c r="I363" s="127"/>
      <c r="J363" s="222">
        <f>'MA12'!R226</f>
        <v>106.37326290326563</v>
      </c>
      <c r="K363" s="127">
        <f t="shared" si="25"/>
        <v>140.54283559577675</v>
      </c>
      <c r="L363" s="223">
        <f>'MA8'!Q226</f>
        <v>105.72980395954191</v>
      </c>
      <c r="M363" s="128">
        <f t="shared" si="26"/>
        <v>141.39816248709494</v>
      </c>
      <c r="N363" s="131"/>
      <c r="O363" s="293">
        <f>'BM12'!Q214</f>
        <v>105.84244769619578</v>
      </c>
      <c r="P363" s="127">
        <f t="shared" si="28"/>
        <v>141.24767827470924</v>
      </c>
      <c r="Q363" s="218">
        <f>'BM8'!Q214</f>
        <v>104.02045327721291</v>
      </c>
      <c r="R363" s="128">
        <f t="shared" si="29"/>
        <v>143.72173480304377</v>
      </c>
      <c r="S363" s="131"/>
      <c r="T363" s="328">
        <f>'1212'!Q214</f>
        <v>105.45434046718233</v>
      </c>
      <c r="U363" s="127">
        <f t="shared" si="27"/>
        <v>141.76751695348642</v>
      </c>
      <c r="V363" s="334">
        <f>'128'!Q214</f>
        <v>104.63745905094197</v>
      </c>
      <c r="W363" s="128">
        <f t="shared" si="30"/>
        <v>142.87426448994432</v>
      </c>
      <c r="Y363" s="369"/>
      <c r="Z363" s="14"/>
      <c r="AA363" s="371"/>
      <c r="AB363" s="85"/>
    </row>
    <row r="364" spans="3:28" x14ac:dyDescent="0.55000000000000004">
      <c r="C364" s="238">
        <v>200710</v>
      </c>
      <c r="D364" s="239">
        <v>2007</v>
      </c>
      <c r="E364" s="240">
        <v>10</v>
      </c>
      <c r="F364" s="241">
        <v>163</v>
      </c>
      <c r="G364" s="242">
        <v>151.69999999999999</v>
      </c>
      <c r="H364" s="243">
        <f t="shared" si="24"/>
        <v>107.44891232696112</v>
      </c>
      <c r="I364" s="127"/>
      <c r="J364" s="222">
        <f>'MA12'!R227</f>
        <v>107.321106805223</v>
      </c>
      <c r="K364" s="127">
        <f t="shared" si="25"/>
        <v>151.88065502886454</v>
      </c>
      <c r="L364" s="223">
        <f>'MA8'!Q227</f>
        <v>106.72277044692294</v>
      </c>
      <c r="M364" s="128">
        <f t="shared" si="26"/>
        <v>152.73216701309843</v>
      </c>
      <c r="N364" s="131"/>
      <c r="O364" s="293">
        <f>'BM12'!Q215</f>
        <v>106.80271301343363</v>
      </c>
      <c r="P364" s="127">
        <f t="shared" si="28"/>
        <v>152.6178459338368</v>
      </c>
      <c r="Q364" s="218">
        <f>'BM8'!Q215</f>
        <v>105.19006725549821</v>
      </c>
      <c r="R364" s="128">
        <f t="shared" si="29"/>
        <v>154.9575965229551</v>
      </c>
      <c r="S364" s="131"/>
      <c r="T364" s="328">
        <f>'1212'!Q215</f>
        <v>106.00460729965428</v>
      </c>
      <c r="U364" s="127">
        <f t="shared" si="27"/>
        <v>153.76690141328564</v>
      </c>
      <c r="V364" s="334">
        <f>'128'!Q215</f>
        <v>105.22002025765939</v>
      </c>
      <c r="W364" s="128">
        <f t="shared" si="30"/>
        <v>154.91348471597979</v>
      </c>
      <c r="Y364" s="369"/>
      <c r="Z364" s="14"/>
      <c r="AA364" s="371"/>
      <c r="AB364" s="85"/>
    </row>
    <row r="365" spans="3:28" x14ac:dyDescent="0.55000000000000004">
      <c r="C365" s="238">
        <v>200711</v>
      </c>
      <c r="D365" s="239">
        <v>2007</v>
      </c>
      <c r="E365" s="240">
        <v>11</v>
      </c>
      <c r="F365" s="241">
        <v>162.30000000000001</v>
      </c>
      <c r="G365" s="242">
        <v>148.9</v>
      </c>
      <c r="H365" s="243">
        <f t="shared" si="24"/>
        <v>108.99932840832773</v>
      </c>
      <c r="I365" s="127"/>
      <c r="J365" s="222">
        <f>'MA12'!R228</f>
        <v>106.86939994569643</v>
      </c>
      <c r="K365" s="127">
        <f t="shared" si="25"/>
        <v>151.86760670731709</v>
      </c>
      <c r="L365" s="223">
        <f>'MA8'!Q228</f>
        <v>107.70517346103398</v>
      </c>
      <c r="M365" s="128">
        <f t="shared" si="26"/>
        <v>150.68914034915656</v>
      </c>
      <c r="N365" s="131"/>
      <c r="O365" s="293">
        <f>'BM12'!Q216</f>
        <v>105.41968950282283</v>
      </c>
      <c r="P365" s="127">
        <f t="shared" si="28"/>
        <v>153.95605959895573</v>
      </c>
      <c r="Q365" s="218">
        <f>'BM8'!Q216</f>
        <v>105.43161917962176</v>
      </c>
      <c r="R365" s="128">
        <f t="shared" si="29"/>
        <v>153.93863934072064</v>
      </c>
      <c r="S365" s="131"/>
      <c r="T365" s="328">
        <f>'1212'!Q216</f>
        <v>104.91558662335757</v>
      </c>
      <c r="U365" s="127">
        <f t="shared" si="27"/>
        <v>154.6957942318428</v>
      </c>
      <c r="V365" s="334">
        <f>'128'!Q216</f>
        <v>105.6375404321446</v>
      </c>
      <c r="W365" s="128">
        <f t="shared" si="30"/>
        <v>153.63856384393205</v>
      </c>
      <c r="Y365" s="369"/>
      <c r="Z365" s="14"/>
      <c r="AA365" s="371"/>
      <c r="AB365" s="85"/>
    </row>
    <row r="366" spans="3:28" x14ac:dyDescent="0.55000000000000004">
      <c r="C366" s="238">
        <v>200712</v>
      </c>
      <c r="D366" s="239">
        <v>2007</v>
      </c>
      <c r="E366" s="240">
        <v>12</v>
      </c>
      <c r="F366" s="241">
        <v>145.19999999999999</v>
      </c>
      <c r="G366" s="242">
        <v>152</v>
      </c>
      <c r="H366" s="243">
        <f t="shared" si="24"/>
        <v>95.526315789473685</v>
      </c>
      <c r="I366" s="127"/>
      <c r="J366" s="222">
        <f>'MA12'!R229</f>
        <v>97.242860316441636</v>
      </c>
      <c r="K366" s="127">
        <f t="shared" si="25"/>
        <v>149.31687480962532</v>
      </c>
      <c r="L366" s="223">
        <f>'MA8'!Q229</f>
        <v>97.691000801063382</v>
      </c>
      <c r="M366" s="128">
        <f t="shared" si="26"/>
        <v>148.63190960207612</v>
      </c>
      <c r="N366" s="131"/>
      <c r="O366" s="293">
        <f>'BM12'!Q217</f>
        <v>95.281874866034428</v>
      </c>
      <c r="P366" s="127">
        <f t="shared" si="28"/>
        <v>152.38994845992488</v>
      </c>
      <c r="Q366" s="218">
        <f>'BM8'!Q217</f>
        <v>95.289861005264342</v>
      </c>
      <c r="R366" s="128">
        <f t="shared" si="29"/>
        <v>152.37717682469736</v>
      </c>
      <c r="S366" s="131"/>
      <c r="T366" s="328">
        <f>'1212'!Q217</f>
        <v>95.18325114084783</v>
      </c>
      <c r="U366" s="127">
        <f t="shared" si="27"/>
        <v>152.54784666384177</v>
      </c>
      <c r="V366" s="334">
        <f>'128'!Q217</f>
        <v>95.500548472473923</v>
      </c>
      <c r="W366" s="128">
        <f t="shared" si="30"/>
        <v>152.04101161979287</v>
      </c>
      <c r="Y366" s="369"/>
      <c r="Z366" s="14"/>
      <c r="AA366" s="371"/>
      <c r="AB366" s="85"/>
    </row>
    <row r="367" spans="3:28" x14ac:dyDescent="0.55000000000000004">
      <c r="C367" s="250">
        <v>200801</v>
      </c>
      <c r="D367" s="239">
        <v>2008</v>
      </c>
      <c r="E367" s="240">
        <v>1</v>
      </c>
      <c r="F367" s="241">
        <v>144.5</v>
      </c>
      <c r="G367" s="242">
        <v>152.19999999999999</v>
      </c>
      <c r="H367" s="243">
        <f t="shared" si="24"/>
        <v>94.940867279894874</v>
      </c>
      <c r="I367" s="127"/>
      <c r="J367" s="222">
        <f>'MA12'!R230</f>
        <v>94.573300759200322</v>
      </c>
      <c r="K367" s="127">
        <f t="shared" si="25"/>
        <v>152.79153718862105</v>
      </c>
      <c r="L367" s="223">
        <f>'MA8'!Q230</f>
        <v>94.546691614220109</v>
      </c>
      <c r="M367" s="128">
        <f t="shared" si="26"/>
        <v>152.83453871617732</v>
      </c>
      <c r="N367" s="131"/>
      <c r="O367" s="293">
        <f>'BM12'!Q218</f>
        <v>95.140917539464567</v>
      </c>
      <c r="P367" s="127">
        <f t="shared" si="28"/>
        <v>151.87997313570287</v>
      </c>
      <c r="Q367" s="218">
        <f>'BM8'!Q218</f>
        <v>95.349835176071736</v>
      </c>
      <c r="R367" s="128">
        <f t="shared" si="29"/>
        <v>151.54719432201242</v>
      </c>
      <c r="S367" s="131"/>
      <c r="T367" s="328">
        <f>'1212'!Q218</f>
        <v>94.964660782497845</v>
      </c>
      <c r="U367" s="127">
        <f t="shared" si="27"/>
        <v>152.16186611876111</v>
      </c>
      <c r="V367" s="334">
        <f>'128'!Q218</f>
        <v>94.895073327536522</v>
      </c>
      <c r="W367" s="128">
        <f t="shared" si="30"/>
        <v>152.27344785460974</v>
      </c>
      <c r="Y367" s="369"/>
      <c r="Z367" s="14"/>
      <c r="AA367" s="371"/>
      <c r="AB367" s="85"/>
    </row>
    <row r="368" spans="3:28" x14ac:dyDescent="0.55000000000000004">
      <c r="C368" s="250">
        <v>200802</v>
      </c>
      <c r="D368" s="239">
        <v>2008</v>
      </c>
      <c r="E368" s="240">
        <v>2</v>
      </c>
      <c r="F368" s="241">
        <v>161.6</v>
      </c>
      <c r="G368" s="242">
        <v>154.19999999999999</v>
      </c>
      <c r="H368" s="243">
        <f t="shared" si="24"/>
        <v>104.79896238651104</v>
      </c>
      <c r="I368" s="127"/>
      <c r="J368" s="222">
        <f>'MA12'!R231</f>
        <v>106.09211948892857</v>
      </c>
      <c r="K368" s="127">
        <f t="shared" si="25"/>
        <v>152.32045582505685</v>
      </c>
      <c r="L368" s="223">
        <f>'MA8'!Q231</f>
        <v>106.15070590236434</v>
      </c>
      <c r="M368" s="128">
        <f t="shared" si="26"/>
        <v>152.23638752684039</v>
      </c>
      <c r="N368" s="131"/>
      <c r="O368" s="293">
        <f>'BM12'!Q219</f>
        <v>106.52337853365111</v>
      </c>
      <c r="P368" s="127">
        <f t="shared" si="28"/>
        <v>151.70378767976268</v>
      </c>
      <c r="Q368" s="218">
        <f>'BM8'!Q219</f>
        <v>106.65758198011713</v>
      </c>
      <c r="R368" s="128">
        <f t="shared" si="29"/>
        <v>151.51290419290126</v>
      </c>
      <c r="S368" s="131"/>
      <c r="T368" s="328">
        <f>'1212'!Q219</f>
        <v>106.27163322509091</v>
      </c>
      <c r="U368" s="127">
        <f t="shared" si="27"/>
        <v>152.06315655064756</v>
      </c>
      <c r="V368" s="334">
        <f>'128'!Q219</f>
        <v>106.31322627372836</v>
      </c>
      <c r="W368" s="128">
        <f t="shared" si="30"/>
        <v>152.00366470294378</v>
      </c>
      <c r="Y368" s="369"/>
      <c r="Z368" s="14"/>
      <c r="AA368" s="371"/>
      <c r="AB368" s="85"/>
    </row>
    <row r="369" spans="3:28" x14ac:dyDescent="0.55000000000000004">
      <c r="C369" s="250">
        <v>200803</v>
      </c>
      <c r="D369" s="239">
        <v>2008</v>
      </c>
      <c r="E369" s="240">
        <v>3</v>
      </c>
      <c r="F369" s="241">
        <v>161.30000000000001</v>
      </c>
      <c r="G369" s="242">
        <v>152.1</v>
      </c>
      <c r="H369" s="243">
        <f t="shared" si="24"/>
        <v>106.04865220249837</v>
      </c>
      <c r="I369" s="127"/>
      <c r="J369" s="222">
        <f>'MA12'!R232</f>
        <v>114.62909093081183</v>
      </c>
      <c r="K369" s="127">
        <f t="shared" si="25"/>
        <v>140.7147162122728</v>
      </c>
      <c r="L369" s="223">
        <f>'MA8'!Q232</f>
        <v>113.26416057152579</v>
      </c>
      <c r="M369" s="128">
        <f t="shared" si="26"/>
        <v>142.41044933020964</v>
      </c>
      <c r="N369" s="131"/>
      <c r="O369" s="293">
        <f>'BM12'!Q220</f>
        <v>114.81062248740108</v>
      </c>
      <c r="P369" s="127">
        <f t="shared" si="28"/>
        <v>140.49222668198712</v>
      </c>
      <c r="Q369" s="218">
        <f>'BM8'!Q220</f>
        <v>113.87293882442602</v>
      </c>
      <c r="R369" s="128">
        <f t="shared" si="29"/>
        <v>141.64910615743307</v>
      </c>
      <c r="S369" s="131"/>
      <c r="T369" s="328">
        <f>'1212'!Q220</f>
        <v>114.76332080401534</v>
      </c>
      <c r="U369" s="127">
        <f t="shared" si="27"/>
        <v>140.55013297798931</v>
      </c>
      <c r="V369" s="334">
        <f>'128'!Q220</f>
        <v>113.24476073163768</v>
      </c>
      <c r="W369" s="128">
        <f t="shared" si="30"/>
        <v>142.43484551328734</v>
      </c>
      <c r="Y369" s="369"/>
      <c r="Z369" s="14"/>
      <c r="AA369" s="371"/>
      <c r="AB369" s="85"/>
    </row>
    <row r="370" spans="3:28" x14ac:dyDescent="0.55000000000000004">
      <c r="C370" s="250">
        <v>200804</v>
      </c>
      <c r="D370" s="239">
        <v>2008</v>
      </c>
      <c r="E370" s="240">
        <v>4</v>
      </c>
      <c r="F370" s="241">
        <v>135.69999999999999</v>
      </c>
      <c r="G370" s="242">
        <v>149.5</v>
      </c>
      <c r="H370" s="243">
        <f t="shared" si="24"/>
        <v>90.769230769230759</v>
      </c>
      <c r="I370" s="127"/>
      <c r="J370" s="222">
        <f>'MA12'!R233</f>
        <v>93.046537604606584</v>
      </c>
      <c r="K370" s="127">
        <f t="shared" si="25"/>
        <v>145.84099902421485</v>
      </c>
      <c r="L370" s="223">
        <f>'MA8'!Q233</f>
        <v>93.709814594318743</v>
      </c>
      <c r="M370" s="128">
        <f t="shared" si="26"/>
        <v>144.8087381107965</v>
      </c>
      <c r="N370" s="131"/>
      <c r="O370" s="293">
        <f>'BM12'!Q221</f>
        <v>93.30292434721234</v>
      </c>
      <c r="P370" s="127">
        <f t="shared" si="28"/>
        <v>145.44024311072343</v>
      </c>
      <c r="Q370" s="218">
        <f>'BM8'!Q221</f>
        <v>94.108959228467185</v>
      </c>
      <c r="R370" s="128">
        <f t="shared" si="29"/>
        <v>144.19456033995951</v>
      </c>
      <c r="S370" s="131"/>
      <c r="T370" s="328">
        <f>'1212'!Q221</f>
        <v>92.658711769056453</v>
      </c>
      <c r="U370" s="127">
        <f t="shared" si="27"/>
        <v>146.4514209286873</v>
      </c>
      <c r="V370" s="334">
        <f>'128'!Q221</f>
        <v>93.297296101933412</v>
      </c>
      <c r="W370" s="128">
        <f t="shared" si="30"/>
        <v>145.44901692728462</v>
      </c>
      <c r="Y370" s="369"/>
      <c r="Z370" s="14"/>
      <c r="AA370" s="371"/>
      <c r="AB370" s="85"/>
    </row>
    <row r="371" spans="3:28" x14ac:dyDescent="0.55000000000000004">
      <c r="C371" s="250">
        <v>200805</v>
      </c>
      <c r="D371" s="239">
        <v>2008</v>
      </c>
      <c r="E371" s="240">
        <v>5</v>
      </c>
      <c r="F371" s="241">
        <v>135.9</v>
      </c>
      <c r="G371" s="242">
        <v>153.30000000000001</v>
      </c>
      <c r="H371" s="243">
        <f t="shared" si="24"/>
        <v>88.649706457925632</v>
      </c>
      <c r="I371" s="127"/>
      <c r="J371" s="222">
        <f>'MA12'!R234</f>
        <v>89.190206256383917</v>
      </c>
      <c r="K371" s="127">
        <f t="shared" si="25"/>
        <v>152.37098971309172</v>
      </c>
      <c r="L371" s="223">
        <f>'MA8'!Q234</f>
        <v>89.311107331178775</v>
      </c>
      <c r="M371" s="128">
        <f t="shared" si="26"/>
        <v>152.16472403153924</v>
      </c>
      <c r="N371" s="131"/>
      <c r="O371" s="293">
        <f>'BM12'!Q222</f>
        <v>89.381246600040384</v>
      </c>
      <c r="P371" s="127">
        <f t="shared" si="28"/>
        <v>152.04531730030558</v>
      </c>
      <c r="Q371" s="218">
        <f>'BM8'!Q222</f>
        <v>89.580599514986375</v>
      </c>
      <c r="R371" s="128">
        <f t="shared" si="29"/>
        <v>151.70695522892169</v>
      </c>
      <c r="S371" s="131"/>
      <c r="T371" s="328">
        <f>'1212'!Q222</f>
        <v>88.71093734986647</v>
      </c>
      <c r="U371" s="127">
        <f t="shared" si="27"/>
        <v>153.19418784182713</v>
      </c>
      <c r="V371" s="334">
        <f>'128'!Q222</f>
        <v>88.694487855513998</v>
      </c>
      <c r="W371" s="128">
        <f t="shared" si="30"/>
        <v>153.22259960662404</v>
      </c>
      <c r="Y371" s="369"/>
      <c r="Z371" s="14"/>
      <c r="AA371" s="371"/>
      <c r="AB371" s="85"/>
    </row>
    <row r="372" spans="3:28" x14ac:dyDescent="0.55000000000000004">
      <c r="C372" s="250">
        <v>200806</v>
      </c>
      <c r="D372" s="239">
        <v>2008</v>
      </c>
      <c r="E372" s="240">
        <v>6</v>
      </c>
      <c r="F372" s="241">
        <v>151.6</v>
      </c>
      <c r="G372" s="242">
        <v>145.69999999999999</v>
      </c>
      <c r="H372" s="243">
        <f t="shared" si="24"/>
        <v>104.04941660947151</v>
      </c>
      <c r="I372" s="127"/>
      <c r="J372" s="222">
        <f>'MA12'!R235</f>
        <v>104.50801311726092</v>
      </c>
      <c r="K372" s="127">
        <f t="shared" si="25"/>
        <v>145.06064700502969</v>
      </c>
      <c r="L372" s="223">
        <f>'MA8'!Q235</f>
        <v>103.73192719850316</v>
      </c>
      <c r="M372" s="128">
        <f t="shared" si="26"/>
        <v>146.14593991866718</v>
      </c>
      <c r="N372" s="131"/>
      <c r="O372" s="293">
        <f>'BM12'!Q223</f>
        <v>105.15687243367688</v>
      </c>
      <c r="P372" s="127">
        <f t="shared" si="28"/>
        <v>144.16556568436846</v>
      </c>
      <c r="Q372" s="218">
        <f>'BM8'!Q223</f>
        <v>104.29675759011118</v>
      </c>
      <c r="R372" s="128">
        <f t="shared" si="29"/>
        <v>145.35447074566949</v>
      </c>
      <c r="S372" s="131"/>
      <c r="T372" s="328">
        <f>'1212'!Q223</f>
        <v>103.96886649226545</v>
      </c>
      <c r="U372" s="127">
        <f t="shared" si="27"/>
        <v>145.8128814083762</v>
      </c>
      <c r="V372" s="334">
        <f>'128'!Q223</f>
        <v>102.91303282354707</v>
      </c>
      <c r="W372" s="128">
        <f t="shared" si="30"/>
        <v>147.30884499335548</v>
      </c>
      <c r="Y372" s="369"/>
      <c r="Z372" s="14"/>
      <c r="AA372" s="371"/>
      <c r="AB372" s="85"/>
    </row>
    <row r="373" spans="3:28" x14ac:dyDescent="0.55000000000000004">
      <c r="C373" s="250">
        <v>200807</v>
      </c>
      <c r="D373" s="239">
        <v>2008</v>
      </c>
      <c r="E373" s="240">
        <v>7</v>
      </c>
      <c r="F373" s="241">
        <v>159.19999999999999</v>
      </c>
      <c r="G373" s="242">
        <v>144.30000000000001</v>
      </c>
      <c r="H373" s="243">
        <f t="shared" si="24"/>
        <v>110.3257103257103</v>
      </c>
      <c r="I373" s="127"/>
      <c r="J373" s="222">
        <f>'MA12'!R236</f>
        <v>105.21046752641672</v>
      </c>
      <c r="K373" s="127">
        <f t="shared" si="25"/>
        <v>151.31574238088746</v>
      </c>
      <c r="L373" s="223">
        <f>'MA8'!Q236</f>
        <v>103.91563191018881</v>
      </c>
      <c r="M373" s="128">
        <f t="shared" si="26"/>
        <v>153.20120474039155</v>
      </c>
      <c r="N373" s="131"/>
      <c r="O373" s="293">
        <f>'BM12'!Q224</f>
        <v>106.12051791509096</v>
      </c>
      <c r="P373" s="127">
        <f t="shared" si="28"/>
        <v>150.01811443040538</v>
      </c>
      <c r="Q373" s="218">
        <f>'BM8'!Q224</f>
        <v>104.88050607765047</v>
      </c>
      <c r="R373" s="128">
        <f t="shared" si="29"/>
        <v>151.79179234903094</v>
      </c>
      <c r="S373" s="131"/>
      <c r="T373" s="328">
        <f>'1212'!Q224</f>
        <v>105.10912418603881</v>
      </c>
      <c r="U373" s="127">
        <f t="shared" si="27"/>
        <v>151.46163687771059</v>
      </c>
      <c r="V373" s="334">
        <f>'128'!Q224</f>
        <v>103.62088557290402</v>
      </c>
      <c r="W373" s="128">
        <f t="shared" si="30"/>
        <v>153.63698073009851</v>
      </c>
      <c r="Y373" s="369"/>
      <c r="Z373" s="14"/>
      <c r="AA373" s="371"/>
      <c r="AB373" s="85"/>
    </row>
    <row r="374" spans="3:28" x14ac:dyDescent="0.55000000000000004">
      <c r="C374" s="250">
        <v>200808</v>
      </c>
      <c r="D374" s="239">
        <v>2008</v>
      </c>
      <c r="E374" s="240">
        <v>8</v>
      </c>
      <c r="F374" s="241">
        <v>111.8</v>
      </c>
      <c r="G374" s="242">
        <v>136.1</v>
      </c>
      <c r="H374" s="243">
        <f t="shared" si="24"/>
        <v>82.145481263776631</v>
      </c>
      <c r="I374" s="127"/>
      <c r="J374" s="222">
        <f>'MA12'!R237</f>
        <v>81.068973138286751</v>
      </c>
      <c r="K374" s="127">
        <f t="shared" si="25"/>
        <v>137.90726053639847</v>
      </c>
      <c r="L374" s="223">
        <f>'MA8'!Q237</f>
        <v>82.728355162442583</v>
      </c>
      <c r="M374" s="128">
        <f t="shared" si="26"/>
        <v>135.14108890533763</v>
      </c>
      <c r="N374" s="131"/>
      <c r="O374" s="293">
        <f>'BM12'!Q225</f>
        <v>80.331743808071749</v>
      </c>
      <c r="P374" s="127">
        <f t="shared" si="28"/>
        <v>139.17287824239452</v>
      </c>
      <c r="Q374" s="218">
        <f>'BM8'!Q225</f>
        <v>81.722523279687493</v>
      </c>
      <c r="R374" s="128">
        <f t="shared" si="29"/>
        <v>136.80439065418381</v>
      </c>
      <c r="S374" s="131"/>
      <c r="T374" s="328">
        <f>'1212'!Q225</f>
        <v>80.588261573598558</v>
      </c>
      <c r="U374" s="127">
        <f t="shared" si="27"/>
        <v>138.72988176807465</v>
      </c>
      <c r="V374" s="334">
        <f>'128'!Q225</f>
        <v>82.371823730593647</v>
      </c>
      <c r="W374" s="128">
        <f t="shared" si="30"/>
        <v>135.72602248756144</v>
      </c>
      <c r="Y374" s="369"/>
      <c r="Z374" s="14"/>
      <c r="AA374" s="371"/>
      <c r="AB374" s="85"/>
    </row>
    <row r="375" spans="3:28" x14ac:dyDescent="0.55000000000000004">
      <c r="C375" s="250">
        <v>200809</v>
      </c>
      <c r="D375" s="239">
        <v>2008</v>
      </c>
      <c r="E375" s="240">
        <v>9</v>
      </c>
      <c r="F375" s="241">
        <v>152.19999999999999</v>
      </c>
      <c r="G375" s="242">
        <v>136.5</v>
      </c>
      <c r="H375" s="243">
        <f t="shared" si="24"/>
        <v>111.50183150183149</v>
      </c>
      <c r="I375" s="127"/>
      <c r="J375" s="222">
        <f>'MA12'!R238</f>
        <v>106.42901088923801</v>
      </c>
      <c r="K375" s="127">
        <f t="shared" si="25"/>
        <v>143.00612091415226</v>
      </c>
      <c r="L375" s="223">
        <f>'MA8'!Q238</f>
        <v>106.92634801837048</v>
      </c>
      <c r="M375" s="128">
        <f t="shared" si="26"/>
        <v>142.34096910693265</v>
      </c>
      <c r="N375" s="131"/>
      <c r="O375" s="293">
        <f>'BM12'!Q226</f>
        <v>105.97021797490594</v>
      </c>
      <c r="P375" s="127">
        <f t="shared" si="28"/>
        <v>143.62525897232879</v>
      </c>
      <c r="Q375" s="218">
        <f>'BM8'!Q226</f>
        <v>106.08971965429281</v>
      </c>
      <c r="R375" s="128">
        <f t="shared" si="29"/>
        <v>143.46347647629153</v>
      </c>
      <c r="S375" s="131"/>
      <c r="T375" s="328">
        <f>'1212'!Q226</f>
        <v>106.50233520123251</v>
      </c>
      <c r="U375" s="127">
        <f t="shared" si="27"/>
        <v>142.90766461826712</v>
      </c>
      <c r="V375" s="334">
        <f>'128'!Q226</f>
        <v>107.19044921947773</v>
      </c>
      <c r="W375" s="128">
        <f t="shared" si="30"/>
        <v>141.99026229320393</v>
      </c>
      <c r="Y375" s="369"/>
      <c r="Z375" s="14"/>
      <c r="AA375" s="371"/>
      <c r="AB375" s="85"/>
    </row>
    <row r="376" spans="3:28" x14ac:dyDescent="0.55000000000000004">
      <c r="C376" s="250">
        <v>200810</v>
      </c>
      <c r="D376" s="239">
        <v>2008</v>
      </c>
      <c r="E376" s="240">
        <v>10</v>
      </c>
      <c r="F376" s="241">
        <v>145.1</v>
      </c>
      <c r="G376" s="242">
        <v>132.9</v>
      </c>
      <c r="H376" s="243">
        <f t="shared" si="24"/>
        <v>109.17983446200151</v>
      </c>
      <c r="I376" s="127"/>
      <c r="J376" s="222">
        <f>'MA12'!R239</f>
        <v>106.46485039990921</v>
      </c>
      <c r="K376" s="127">
        <f t="shared" si="25"/>
        <v>136.28911274938844</v>
      </c>
      <c r="L376" s="223">
        <f>'MA8'!Q239</f>
        <v>106.7426433066848</v>
      </c>
      <c r="M376" s="128">
        <f t="shared" si="26"/>
        <v>135.93442649074163</v>
      </c>
      <c r="N376" s="131"/>
      <c r="O376" s="293">
        <f>'BM12'!Q227</f>
        <v>105.91143963387717</v>
      </c>
      <c r="P376" s="127">
        <f t="shared" si="28"/>
        <v>137.00125359601651</v>
      </c>
      <c r="Q376" s="218">
        <f>'BM8'!Q227</f>
        <v>105.7766062747141</v>
      </c>
      <c r="R376" s="128">
        <f t="shared" si="29"/>
        <v>137.175888989252</v>
      </c>
      <c r="S376" s="131"/>
      <c r="T376" s="328">
        <f>'1212'!Q227</f>
        <v>106.858473105474</v>
      </c>
      <c r="U376" s="127">
        <f t="shared" si="27"/>
        <v>135.78707966075831</v>
      </c>
      <c r="V376" s="334">
        <f>'128'!Q227</f>
        <v>107.38969264469398</v>
      </c>
      <c r="W376" s="128">
        <f t="shared" si="30"/>
        <v>135.11538810346829</v>
      </c>
      <c r="Y376" s="369"/>
      <c r="Z376" s="14"/>
      <c r="AA376" s="371"/>
      <c r="AB376" s="85"/>
    </row>
    <row r="377" spans="3:28" x14ac:dyDescent="0.55000000000000004">
      <c r="C377" s="250">
        <v>200811</v>
      </c>
      <c r="D377" s="239">
        <v>2008</v>
      </c>
      <c r="E377" s="240">
        <v>11</v>
      </c>
      <c r="F377" s="241">
        <v>119.8</v>
      </c>
      <c r="G377" s="242">
        <v>115.9</v>
      </c>
      <c r="H377" s="243">
        <f t="shared" si="24"/>
        <v>103.36496980155306</v>
      </c>
      <c r="I377" s="127"/>
      <c r="J377" s="222">
        <f>'MA12'!R240</f>
        <v>104.39332668311303</v>
      </c>
      <c r="K377" s="127">
        <f t="shared" si="25"/>
        <v>114.75829328023434</v>
      </c>
      <c r="L377" s="223">
        <f>'MA8'!Q240</f>
        <v>104.96683109372341</v>
      </c>
      <c r="M377" s="128">
        <f t="shared" si="26"/>
        <v>114.13129152487443</v>
      </c>
      <c r="N377" s="131"/>
      <c r="O377" s="293">
        <f>'BM12'!Q228</f>
        <v>103.82386182857283</v>
      </c>
      <c r="P377" s="127">
        <f t="shared" si="28"/>
        <v>115.38773254052708</v>
      </c>
      <c r="Q377" s="218">
        <f>'BM8'!Q228</f>
        <v>104.39376591093225</v>
      </c>
      <c r="R377" s="128">
        <f t="shared" si="29"/>
        <v>114.75781044455491</v>
      </c>
      <c r="S377" s="131"/>
      <c r="T377" s="328">
        <f>'1212'!Q228</f>
        <v>104.72779847966486</v>
      </c>
      <c r="U377" s="127">
        <f t="shared" si="27"/>
        <v>114.39178684087561</v>
      </c>
      <c r="V377" s="334">
        <f>'128'!Q228</f>
        <v>105.53180575777927</v>
      </c>
      <c r="W377" s="128">
        <f t="shared" si="30"/>
        <v>113.52027868732735</v>
      </c>
      <c r="Y377" s="369"/>
      <c r="Z377" s="14"/>
      <c r="AA377" s="371"/>
      <c r="AB377" s="85"/>
    </row>
    <row r="378" spans="3:28" x14ac:dyDescent="0.55000000000000004">
      <c r="C378" s="250">
        <v>200812</v>
      </c>
      <c r="D378" s="239">
        <v>2008</v>
      </c>
      <c r="E378" s="240">
        <v>12</v>
      </c>
      <c r="F378" s="241">
        <v>98.8</v>
      </c>
      <c r="G378" s="242">
        <v>101.3</v>
      </c>
      <c r="H378" s="243">
        <f t="shared" si="24"/>
        <v>97.532082922013814</v>
      </c>
      <c r="I378" s="127"/>
      <c r="J378" s="222">
        <f>'MA12'!R241</f>
        <v>94.394103205844232</v>
      </c>
      <c r="K378" s="127">
        <f t="shared" si="25"/>
        <v>104.66755511681474</v>
      </c>
      <c r="L378" s="223">
        <f>'MA8'!Q241</f>
        <v>94.005783296478981</v>
      </c>
      <c r="M378" s="128">
        <f t="shared" si="26"/>
        <v>105.09991676618537</v>
      </c>
      <c r="N378" s="131"/>
      <c r="O378" s="293">
        <f>'BM12'!Q229</f>
        <v>93.526256898034973</v>
      </c>
      <c r="P378" s="127">
        <f t="shared" si="28"/>
        <v>105.63878345705058</v>
      </c>
      <c r="Q378" s="218">
        <f>'BM8'!Q229</f>
        <v>93.270206488542911</v>
      </c>
      <c r="R378" s="128">
        <f t="shared" si="29"/>
        <v>105.92878875221142</v>
      </c>
      <c r="S378" s="131"/>
      <c r="T378" s="328">
        <f>'1212'!Q229</f>
        <v>94.875877031198883</v>
      </c>
      <c r="U378" s="127">
        <f t="shared" si="27"/>
        <v>104.13605975680278</v>
      </c>
      <c r="V378" s="334">
        <f>'128'!Q229</f>
        <v>94.53746596065443</v>
      </c>
      <c r="W378" s="128">
        <f t="shared" si="30"/>
        <v>104.50883043672823</v>
      </c>
      <c r="Y378" s="369"/>
      <c r="Z378" s="14"/>
      <c r="AA378" s="371"/>
      <c r="AB378" s="85"/>
    </row>
    <row r="379" spans="3:28" x14ac:dyDescent="0.55000000000000004">
      <c r="C379" s="250">
        <v>200901</v>
      </c>
      <c r="D379" s="239">
        <v>2009</v>
      </c>
      <c r="E379" s="240">
        <v>1</v>
      </c>
      <c r="F379" s="241">
        <v>75.5</v>
      </c>
      <c r="G379" s="242">
        <v>82</v>
      </c>
      <c r="H379" s="243">
        <f t="shared" si="24"/>
        <v>92.073170731707322</v>
      </c>
      <c r="I379" s="127"/>
      <c r="J379" s="222">
        <f>'MA12'!R242</f>
        <v>93.385298518268243</v>
      </c>
      <c r="K379" s="127">
        <f t="shared" si="25"/>
        <v>80.847843502080281</v>
      </c>
      <c r="L379" s="223">
        <f>'MA8'!Q242</f>
        <v>93.893248253858786</v>
      </c>
      <c r="M379" s="128">
        <f t="shared" si="26"/>
        <v>80.410467636470472</v>
      </c>
      <c r="N379" s="131"/>
      <c r="O379" s="293">
        <f>'BM12'!Q230</f>
        <v>93.209799936211184</v>
      </c>
      <c r="P379" s="127">
        <f t="shared" si="28"/>
        <v>81.000066572043906</v>
      </c>
      <c r="Q379" s="218">
        <f>'BM8'!Q230</f>
        <v>93.488562243614481</v>
      </c>
      <c r="R379" s="128">
        <f t="shared" si="29"/>
        <v>80.758542208896628</v>
      </c>
      <c r="S379" s="131"/>
      <c r="T379" s="328">
        <f>'1212'!Q230</f>
        <v>93.550138450601409</v>
      </c>
      <c r="U379" s="127">
        <f t="shared" si="27"/>
        <v>80.70538563645988</v>
      </c>
      <c r="V379" s="334">
        <f>'128'!Q230</f>
        <v>93.906437209908461</v>
      </c>
      <c r="W379" s="128">
        <f t="shared" si="30"/>
        <v>80.399174160164691</v>
      </c>
      <c r="Y379" s="369"/>
      <c r="Z379" s="14"/>
      <c r="AA379" s="371"/>
      <c r="AB379" s="85"/>
    </row>
    <row r="380" spans="3:28" x14ac:dyDescent="0.55000000000000004">
      <c r="C380" s="250">
        <v>200902</v>
      </c>
      <c r="D380" s="239">
        <v>2009</v>
      </c>
      <c r="E380" s="240">
        <v>2</v>
      </c>
      <c r="F380" s="241">
        <v>59.9</v>
      </c>
      <c r="G380" s="242">
        <v>58.9</v>
      </c>
      <c r="H380" s="243">
        <f t="shared" si="24"/>
        <v>101.69779286926995</v>
      </c>
      <c r="I380" s="127"/>
      <c r="J380" s="222">
        <f>'MA12'!R243</f>
        <v>103.81051209035184</v>
      </c>
      <c r="K380" s="127">
        <f t="shared" si="25"/>
        <v>57.70128553827557</v>
      </c>
      <c r="L380" s="223">
        <f>'MA8'!Q243</f>
        <v>101.9746486160214</v>
      </c>
      <c r="M380" s="128">
        <f t="shared" si="26"/>
        <v>58.740089633011991</v>
      </c>
      <c r="N380" s="131"/>
      <c r="O380" s="293">
        <f>'BM12'!Q231</f>
        <v>104.36122604695653</v>
      </c>
      <c r="P380" s="127">
        <f t="shared" si="28"/>
        <v>57.39679598345122</v>
      </c>
      <c r="Q380" s="218">
        <f>'BM8'!Q231</f>
        <v>103.10360777213484</v>
      </c>
      <c r="R380" s="128">
        <f t="shared" si="29"/>
        <v>58.096900093333879</v>
      </c>
      <c r="S380" s="131"/>
      <c r="T380" s="328">
        <f>'1212'!Q231</f>
        <v>103.80517589076597</v>
      </c>
      <c r="U380" s="127">
        <f t="shared" si="27"/>
        <v>57.704251725398237</v>
      </c>
      <c r="V380" s="334">
        <f>'128'!Q231</f>
        <v>101.40158496633691</v>
      </c>
      <c r="W380" s="128">
        <f t="shared" si="30"/>
        <v>59.072054958396826</v>
      </c>
      <c r="Y380" s="369"/>
      <c r="Z380" s="14"/>
      <c r="AA380" s="371"/>
      <c r="AB380" s="85"/>
    </row>
    <row r="381" spans="3:28" x14ac:dyDescent="0.55000000000000004">
      <c r="C381" s="250">
        <v>200903</v>
      </c>
      <c r="D381" s="239">
        <v>2009</v>
      </c>
      <c r="E381" s="240">
        <v>3</v>
      </c>
      <c r="F381" s="241">
        <v>69.3</v>
      </c>
      <c r="G381" s="242">
        <v>64</v>
      </c>
      <c r="H381" s="243">
        <f t="shared" si="24"/>
        <v>108.28125</v>
      </c>
      <c r="I381" s="127"/>
      <c r="J381" s="222">
        <f>'MA12'!R244</f>
        <v>111.75249770741826</v>
      </c>
      <c r="K381" s="127">
        <f t="shared" si="25"/>
        <v>62.012036797097721</v>
      </c>
      <c r="L381" s="223">
        <f>'MA8'!Q244</f>
        <v>109.4662412692938</v>
      </c>
      <c r="M381" s="128">
        <f t="shared" si="26"/>
        <v>63.307188770205116</v>
      </c>
      <c r="N381" s="131"/>
      <c r="O381" s="293">
        <f>'BM12'!Q232</f>
        <v>112.48026011693169</v>
      </c>
      <c r="P381" s="127">
        <f t="shared" si="28"/>
        <v>61.610810579525186</v>
      </c>
      <c r="Q381" s="218">
        <f>'BM8'!Q232</f>
        <v>111.07550159117395</v>
      </c>
      <c r="R381" s="128">
        <f t="shared" si="29"/>
        <v>62.389995099969532</v>
      </c>
      <c r="S381" s="131"/>
      <c r="T381" s="328">
        <f>'1212'!Q232</f>
        <v>111.89833669097992</v>
      </c>
      <c r="U381" s="127">
        <f t="shared" si="27"/>
        <v>61.931215466928599</v>
      </c>
      <c r="V381" s="334">
        <f>'128'!Q232</f>
        <v>109.11003551759555</v>
      </c>
      <c r="W381" s="128">
        <f t="shared" si="30"/>
        <v>63.513864395016519</v>
      </c>
      <c r="Y381" s="369"/>
      <c r="Z381" s="14"/>
      <c r="AA381" s="371"/>
      <c r="AB381" s="85"/>
    </row>
    <row r="382" spans="3:28" x14ac:dyDescent="0.55000000000000004">
      <c r="C382" s="250">
        <v>200904</v>
      </c>
      <c r="D382" s="239">
        <v>2009</v>
      </c>
      <c r="E382" s="240">
        <v>4</v>
      </c>
      <c r="F382" s="241">
        <v>63.9</v>
      </c>
      <c r="G382" s="242">
        <v>71.8</v>
      </c>
      <c r="H382" s="243">
        <f t="shared" si="24"/>
        <v>88.99721448467966</v>
      </c>
      <c r="I382" s="127"/>
      <c r="J382" s="222">
        <f>'MA12'!R245</f>
        <v>91.155461170905923</v>
      </c>
      <c r="K382" s="127">
        <f t="shared" si="25"/>
        <v>70.100023826542781</v>
      </c>
      <c r="L382" s="223">
        <f>'MA8'!Q245</f>
        <v>91.668534965939472</v>
      </c>
      <c r="M382" s="128">
        <f t="shared" si="26"/>
        <v>69.707670165932939</v>
      </c>
      <c r="N382" s="131"/>
      <c r="O382" s="293">
        <f>'BM12'!Q233</f>
        <v>91.604310270717164</v>
      </c>
      <c r="P382" s="127">
        <f t="shared" si="28"/>
        <v>69.756542908469115</v>
      </c>
      <c r="Q382" s="218">
        <f>'BM8'!Q233</f>
        <v>92.256904013982052</v>
      </c>
      <c r="R382" s="128">
        <f t="shared" si="29"/>
        <v>69.26310901384204</v>
      </c>
      <c r="S382" s="131"/>
      <c r="T382" s="328">
        <f>'1212'!Q233</f>
        <v>91.061492593654208</v>
      </c>
      <c r="U382" s="127">
        <f t="shared" si="27"/>
        <v>70.172361752450556</v>
      </c>
      <c r="V382" s="334">
        <f>'128'!Q233</f>
        <v>91.497361326722213</v>
      </c>
      <c r="W382" s="128">
        <f t="shared" si="30"/>
        <v>69.838079561467879</v>
      </c>
      <c r="Y382" s="369"/>
      <c r="Z382" s="14"/>
      <c r="AA382" s="371"/>
      <c r="AB382" s="85"/>
    </row>
    <row r="383" spans="3:28" x14ac:dyDescent="0.55000000000000004">
      <c r="C383" s="250">
        <v>200905</v>
      </c>
      <c r="D383" s="239">
        <v>2009</v>
      </c>
      <c r="E383" s="240">
        <v>5</v>
      </c>
      <c r="F383" s="241">
        <v>75.900000000000006</v>
      </c>
      <c r="G383" s="242">
        <v>87.9</v>
      </c>
      <c r="H383" s="243">
        <f t="shared" si="24"/>
        <v>86.348122866894201</v>
      </c>
      <c r="I383" s="127"/>
      <c r="J383" s="222">
        <f>'MA12'!R246</f>
        <v>88.071335489164525</v>
      </c>
      <c r="K383" s="127">
        <f t="shared" si="25"/>
        <v>86.180139745170592</v>
      </c>
      <c r="L383" s="223">
        <f>'MA8'!Q246</f>
        <v>88.709148917823583</v>
      </c>
      <c r="M383" s="128">
        <f t="shared" si="26"/>
        <v>85.560509739881013</v>
      </c>
      <c r="N383" s="131"/>
      <c r="O383" s="293">
        <f>'BM12'!Q234</f>
        <v>87.896668927862819</v>
      </c>
      <c r="P383" s="127">
        <f t="shared" si="28"/>
        <v>86.351395252863867</v>
      </c>
      <c r="Q383" s="218">
        <f>'BM8'!Q234</f>
        <v>88.573941027668752</v>
      </c>
      <c r="R383" s="128">
        <f t="shared" si="29"/>
        <v>85.691117635028064</v>
      </c>
      <c r="S383" s="131"/>
      <c r="T383" s="328">
        <f>'1212'!Q234</f>
        <v>88.166820418695409</v>
      </c>
      <c r="U383" s="127">
        <f t="shared" si="27"/>
        <v>86.086806396735767</v>
      </c>
      <c r="V383" s="334">
        <f>'128'!Q234</f>
        <v>88.915580177129883</v>
      </c>
      <c r="W383" s="128">
        <f t="shared" si="30"/>
        <v>85.361867795046294</v>
      </c>
      <c r="Y383" s="369"/>
      <c r="Z383" s="14"/>
      <c r="AA383" s="371"/>
      <c r="AB383" s="85"/>
    </row>
    <row r="384" spans="3:28" x14ac:dyDescent="0.55000000000000004">
      <c r="C384" s="250">
        <v>200906</v>
      </c>
      <c r="D384" s="239">
        <v>2009</v>
      </c>
      <c r="E384" s="240">
        <v>6</v>
      </c>
      <c r="F384" s="241">
        <v>97.6</v>
      </c>
      <c r="G384" s="242">
        <v>90.9</v>
      </c>
      <c r="H384" s="243">
        <f t="shared" si="24"/>
        <v>107.37073707370737</v>
      </c>
      <c r="I384" s="127"/>
      <c r="J384" s="222">
        <f>'MA12'!R247</f>
        <v>104.331772768956</v>
      </c>
      <c r="K384" s="127">
        <f t="shared" si="25"/>
        <v>93.547725117387202</v>
      </c>
      <c r="L384" s="223">
        <f>'MA8'!Q247</f>
        <v>103.83719927567476</v>
      </c>
      <c r="M384" s="128">
        <f t="shared" si="26"/>
        <v>93.993290151137671</v>
      </c>
      <c r="N384" s="131"/>
      <c r="O384" s="293">
        <f>'BM12'!Q235</f>
        <v>104.73752063215019</v>
      </c>
      <c r="P384" s="127">
        <f t="shared" si="28"/>
        <v>93.185325956666503</v>
      </c>
      <c r="Q384" s="218">
        <f>'BM8'!Q235</f>
        <v>104.2493543522792</v>
      </c>
      <c r="R384" s="128">
        <f t="shared" si="29"/>
        <v>93.621682941258584</v>
      </c>
      <c r="S384" s="131"/>
      <c r="T384" s="328">
        <f>'1212'!Q235</f>
        <v>104.59142697483156</v>
      </c>
      <c r="U384" s="127">
        <f t="shared" si="27"/>
        <v>93.315487533682898</v>
      </c>
      <c r="V384" s="334">
        <f>'128'!Q235</f>
        <v>104.11269991054739</v>
      </c>
      <c r="W384" s="128">
        <f t="shared" si="30"/>
        <v>93.744567265911797</v>
      </c>
      <c r="Y384" s="369"/>
      <c r="Z384" s="14"/>
      <c r="AA384" s="371"/>
      <c r="AB384" s="85"/>
    </row>
    <row r="385" spans="3:28" x14ac:dyDescent="0.55000000000000004">
      <c r="C385" s="250">
        <v>200907</v>
      </c>
      <c r="D385" s="239">
        <v>2009</v>
      </c>
      <c r="E385" s="240">
        <v>7</v>
      </c>
      <c r="F385" s="241">
        <v>106.2</v>
      </c>
      <c r="G385" s="242">
        <v>94.8</v>
      </c>
      <c r="H385" s="243">
        <f t="shared" si="24"/>
        <v>112.0253164556962</v>
      </c>
      <c r="I385" s="127"/>
      <c r="J385" s="222">
        <f>'MA12'!R248</f>
        <v>105.31637627298613</v>
      </c>
      <c r="K385" s="127">
        <f t="shared" si="25"/>
        <v>100.83901835429987</v>
      </c>
      <c r="L385" s="223">
        <f>'MA8'!Q248</f>
        <v>104.39596447357077</v>
      </c>
      <c r="M385" s="128">
        <f t="shared" si="26"/>
        <v>101.72807017543859</v>
      </c>
      <c r="N385" s="131"/>
      <c r="O385" s="293">
        <f>'BM12'!Q236</f>
        <v>106.1790161982159</v>
      </c>
      <c r="P385" s="127">
        <f t="shared" si="28"/>
        <v>100.01976266359911</v>
      </c>
      <c r="Q385" s="218">
        <f>'BM8'!Q236</f>
        <v>105.57435676404171</v>
      </c>
      <c r="R385" s="128">
        <f t="shared" si="29"/>
        <v>100.59260909100929</v>
      </c>
      <c r="S385" s="131"/>
      <c r="T385" s="328">
        <f>'1212'!Q236</f>
        <v>105.92373504868796</v>
      </c>
      <c r="U385" s="127">
        <f t="shared" si="27"/>
        <v>100.26081496388421</v>
      </c>
      <c r="V385" s="334">
        <f>'128'!Q236</f>
        <v>105.0965753433573</v>
      </c>
      <c r="W385" s="128">
        <f t="shared" si="30"/>
        <v>101.04991495016631</v>
      </c>
      <c r="Y385" s="369"/>
      <c r="Z385" s="14"/>
      <c r="AA385" s="371"/>
      <c r="AB385" s="85"/>
    </row>
    <row r="386" spans="3:28" x14ac:dyDescent="0.55000000000000004">
      <c r="C386" s="250">
        <v>200908</v>
      </c>
      <c r="D386" s="239">
        <v>2009</v>
      </c>
      <c r="E386" s="240">
        <v>8</v>
      </c>
      <c r="F386" s="241">
        <v>81.099999999999994</v>
      </c>
      <c r="G386" s="242">
        <v>96.9</v>
      </c>
      <c r="H386" s="243">
        <f t="shared" si="24"/>
        <v>83.694530443756449</v>
      </c>
      <c r="I386" s="127"/>
      <c r="J386" s="222">
        <f>'MA12'!R249</f>
        <v>82.134755538394671</v>
      </c>
      <c r="K386" s="127">
        <f t="shared" si="25"/>
        <v>98.74017335096228</v>
      </c>
      <c r="L386" s="223">
        <f>'MA8'!Q249</f>
        <v>82.686901784944382</v>
      </c>
      <c r="M386" s="128">
        <f t="shared" si="26"/>
        <v>98.080830517665703</v>
      </c>
      <c r="N386" s="131"/>
      <c r="O386" s="293">
        <f>'BM12'!Q237</f>
        <v>81.423602361018411</v>
      </c>
      <c r="P386" s="127">
        <f t="shared" si="28"/>
        <v>99.602569339067543</v>
      </c>
      <c r="Q386" s="218">
        <f>'BM8'!Q237</f>
        <v>81.596099676228732</v>
      </c>
      <c r="R386" s="128">
        <f t="shared" si="29"/>
        <v>99.392005649538092</v>
      </c>
      <c r="S386" s="131"/>
      <c r="T386" s="328">
        <f>'1212'!Q237</f>
        <v>81.976725792712145</v>
      </c>
      <c r="U386" s="127">
        <f t="shared" si="27"/>
        <v>98.930518651197346</v>
      </c>
      <c r="V386" s="334">
        <f>'128'!Q237</f>
        <v>82.600011959435179</v>
      </c>
      <c r="W386" s="128">
        <f t="shared" si="30"/>
        <v>98.184005154658038</v>
      </c>
      <c r="Y386" s="369"/>
      <c r="Z386" s="14"/>
      <c r="AA386" s="371"/>
      <c r="AB386" s="85"/>
    </row>
    <row r="387" spans="3:28" x14ac:dyDescent="0.55000000000000004">
      <c r="C387" s="250">
        <v>200909</v>
      </c>
      <c r="D387" s="239">
        <v>2009</v>
      </c>
      <c r="E387" s="240">
        <v>9</v>
      </c>
      <c r="F387" s="241">
        <v>119.1</v>
      </c>
      <c r="G387" s="242">
        <v>107.7</v>
      </c>
      <c r="H387" s="243">
        <f t="shared" si="24"/>
        <v>110.58495821727018</v>
      </c>
      <c r="I387" s="127"/>
      <c r="J387" s="222">
        <f>'MA12'!R250</f>
        <v>108.19778946860369</v>
      </c>
      <c r="K387" s="127">
        <f t="shared" si="25"/>
        <v>110.07618601538978</v>
      </c>
      <c r="L387" s="223">
        <f>'MA8'!Q250</f>
        <v>109.55936880227647</v>
      </c>
      <c r="M387" s="128">
        <f t="shared" si="26"/>
        <v>108.70818379297316</v>
      </c>
      <c r="N387" s="131"/>
      <c r="O387" s="293">
        <f>'BM12'!Q238</f>
        <v>107.66203845238981</v>
      </c>
      <c r="P387" s="127">
        <f t="shared" si="28"/>
        <v>110.62395038402349</v>
      </c>
      <c r="Q387" s="218">
        <f>'BM8'!Q238</f>
        <v>108.68011764271655</v>
      </c>
      <c r="R387" s="128">
        <f t="shared" si="29"/>
        <v>109.58766201517977</v>
      </c>
      <c r="S387" s="131"/>
      <c r="T387" s="328">
        <f>'1212'!Q238</f>
        <v>108.25546836491533</v>
      </c>
      <c r="U387" s="127">
        <f t="shared" si="27"/>
        <v>110.0175370342763</v>
      </c>
      <c r="V387" s="334">
        <f>'128'!Q238</f>
        <v>109.91936873742608</v>
      </c>
      <c r="W387" s="128">
        <f t="shared" si="30"/>
        <v>108.35215064280843</v>
      </c>
      <c r="Y387" s="369"/>
      <c r="Z387" s="14"/>
      <c r="AA387" s="371"/>
      <c r="AB387" s="85"/>
    </row>
    <row r="388" spans="3:28" x14ac:dyDescent="0.55000000000000004">
      <c r="C388" s="250">
        <v>200910</v>
      </c>
      <c r="D388" s="239">
        <v>2009</v>
      </c>
      <c r="E388" s="240">
        <v>10</v>
      </c>
      <c r="F388" s="241">
        <v>118</v>
      </c>
      <c r="G388" s="242">
        <v>110.9</v>
      </c>
      <c r="H388" s="243">
        <f t="shared" si="24"/>
        <v>106.40216411181245</v>
      </c>
      <c r="I388" s="127"/>
      <c r="J388" s="222">
        <f>'MA12'!R251</f>
        <v>108.18331000530911</v>
      </c>
      <c r="K388" s="127">
        <f t="shared" si="25"/>
        <v>109.07412612371459</v>
      </c>
      <c r="L388" s="223">
        <f>'MA8'!Q251</f>
        <v>108.58670345779083</v>
      </c>
      <c r="M388" s="128">
        <f t="shared" si="26"/>
        <v>108.66892192363889</v>
      </c>
      <c r="N388" s="131"/>
      <c r="O388" s="293">
        <f>'BM12'!Q239</f>
        <v>107.54251410449693</v>
      </c>
      <c r="P388" s="127">
        <f t="shared" si="28"/>
        <v>109.72404818929724</v>
      </c>
      <c r="Q388" s="218">
        <f>'BM8'!Q239</f>
        <v>107.10743204184881</v>
      </c>
      <c r="R388" s="128">
        <f t="shared" si="29"/>
        <v>110.16975923192265</v>
      </c>
      <c r="S388" s="131"/>
      <c r="T388" s="328">
        <f>'1212'!Q239</f>
        <v>108.06482194878923</v>
      </c>
      <c r="U388" s="127">
        <f t="shared" si="27"/>
        <v>109.19372083536949</v>
      </c>
      <c r="V388" s="334">
        <f>'128'!Q239</f>
        <v>108.64402819946197</v>
      </c>
      <c r="W388" s="128">
        <f t="shared" si="30"/>
        <v>108.61158404708742</v>
      </c>
      <c r="Y388" s="369"/>
      <c r="Z388" s="14"/>
      <c r="AA388" s="371"/>
      <c r="AB388" s="85"/>
    </row>
    <row r="389" spans="3:28" x14ac:dyDescent="0.55000000000000004">
      <c r="C389" s="250">
        <v>200911</v>
      </c>
      <c r="D389" s="239">
        <v>2009</v>
      </c>
      <c r="E389" s="240">
        <v>11</v>
      </c>
      <c r="F389" s="241">
        <v>123.5</v>
      </c>
      <c r="G389" s="242">
        <v>117.5</v>
      </c>
      <c r="H389" s="243">
        <f t="shared" ref="H389:H452" si="31">+F389/G389*100</f>
        <v>105.10638297872342</v>
      </c>
      <c r="I389" s="127"/>
      <c r="J389" s="222">
        <f>'MA12'!R252</f>
        <v>107.20594623292627</v>
      </c>
      <c r="K389" s="127">
        <f t="shared" si="25"/>
        <v>115.19883396362329</v>
      </c>
      <c r="L389" s="223">
        <f>'MA8'!Q252</f>
        <v>107.94515823057687</v>
      </c>
      <c r="M389" s="128">
        <f t="shared" si="26"/>
        <v>114.40994855572598</v>
      </c>
      <c r="N389" s="131"/>
      <c r="O389" s="293">
        <f>'BM12'!Q240</f>
        <v>106.89431557205859</v>
      </c>
      <c r="P389" s="127">
        <f t="shared" si="28"/>
        <v>115.53467491612999</v>
      </c>
      <c r="Q389" s="218">
        <f>'BM8'!Q240</f>
        <v>107.42035016903829</v>
      </c>
      <c r="R389" s="128">
        <f t="shared" si="29"/>
        <v>114.96890468673631</v>
      </c>
      <c r="S389" s="131"/>
      <c r="T389" s="328">
        <f>'1212'!Q240</f>
        <v>106.78485355424669</v>
      </c>
      <c r="U389" s="127">
        <f t="shared" si="27"/>
        <v>115.65310611889544</v>
      </c>
      <c r="V389" s="334">
        <f>'128'!Q240</f>
        <v>107.78757761655436</v>
      </c>
      <c r="W389" s="128">
        <f t="shared" si="30"/>
        <v>114.57721077965155</v>
      </c>
      <c r="Y389" s="369"/>
      <c r="Z389" s="14"/>
      <c r="AA389" s="371"/>
      <c r="AB389" s="85"/>
    </row>
    <row r="390" spans="3:28" x14ac:dyDescent="0.55000000000000004">
      <c r="C390" s="250">
        <v>200912</v>
      </c>
      <c r="D390" s="239">
        <v>2009</v>
      </c>
      <c r="E390" s="240">
        <v>12</v>
      </c>
      <c r="F390" s="241">
        <v>113.5</v>
      </c>
      <c r="G390" s="242">
        <v>117</v>
      </c>
      <c r="H390" s="243">
        <f t="shared" si="31"/>
        <v>97.008547008547012</v>
      </c>
      <c r="I390" s="127"/>
      <c r="J390" s="222">
        <f>'MA12'!R253</f>
        <v>96.454944736715078</v>
      </c>
      <c r="K390" s="127">
        <f t="shared" si="25"/>
        <v>117.67152042833197</v>
      </c>
      <c r="L390" s="223">
        <f>'MA8'!Q253</f>
        <v>97.276881952229033</v>
      </c>
      <c r="M390" s="128">
        <f t="shared" si="26"/>
        <v>116.67725951139948</v>
      </c>
      <c r="N390" s="131"/>
      <c r="O390" s="293">
        <f>'BM12'!Q241</f>
        <v>96.008727380990507</v>
      </c>
      <c r="P390" s="127">
        <f t="shared" si="28"/>
        <v>118.21841940431004</v>
      </c>
      <c r="Q390" s="218">
        <f>'BM8'!Q241</f>
        <v>96.873772705272415</v>
      </c>
      <c r="R390" s="128">
        <f t="shared" si="29"/>
        <v>117.16277464005765</v>
      </c>
      <c r="S390" s="131"/>
      <c r="T390" s="328">
        <f>'1212'!Q241</f>
        <v>95.921004271120282</v>
      </c>
      <c r="U390" s="127">
        <f t="shared" si="27"/>
        <v>118.32653427938762</v>
      </c>
      <c r="V390" s="334">
        <f>'128'!Q241</f>
        <v>97.008739035524599</v>
      </c>
      <c r="W390" s="128">
        <f t="shared" si="30"/>
        <v>116.99976840069665</v>
      </c>
      <c r="Y390" s="369"/>
      <c r="Z390" s="14"/>
      <c r="AA390" s="371"/>
      <c r="AB390" s="85"/>
    </row>
    <row r="391" spans="3:28" x14ac:dyDescent="0.55000000000000004">
      <c r="C391" s="250">
        <v>201001</v>
      </c>
      <c r="D391" s="239">
        <v>2010</v>
      </c>
      <c r="E391" s="240">
        <v>1</v>
      </c>
      <c r="F391" s="241">
        <v>109</v>
      </c>
      <c r="G391" s="242">
        <v>121.6</v>
      </c>
      <c r="H391" s="243">
        <f t="shared" si="31"/>
        <v>89.63815789473685</v>
      </c>
      <c r="I391" s="127"/>
      <c r="J391" s="222">
        <f>'MA12'!R254</f>
        <v>93.087777472953476</v>
      </c>
      <c r="K391" s="127">
        <f t="shared" si="25"/>
        <v>117.09378283488377</v>
      </c>
      <c r="L391" s="223">
        <f>'MA8'!Q254</f>
        <v>94.156807906454034</v>
      </c>
      <c r="M391" s="128">
        <f t="shared" si="26"/>
        <v>115.76433231285077</v>
      </c>
      <c r="N391" s="131"/>
      <c r="O391" s="293">
        <f>'BM12'!Q242</f>
        <v>92.830457527734126</v>
      </c>
      <c r="P391" s="127">
        <f t="shared" si="28"/>
        <v>117.41835912791343</v>
      </c>
      <c r="Q391" s="218">
        <f>'BM8'!Q242</f>
        <v>93.411305186240071</v>
      </c>
      <c r="R391" s="128">
        <f t="shared" si="29"/>
        <v>116.68823145408338</v>
      </c>
      <c r="S391" s="131"/>
      <c r="T391" s="328">
        <f>'1212'!Q242</f>
        <v>93.105696730974827</v>
      </c>
      <c r="U391" s="127">
        <f t="shared" si="27"/>
        <v>117.07124679486705</v>
      </c>
      <c r="V391" s="334">
        <f>'128'!Q242</f>
        <v>93.684217505694065</v>
      </c>
      <c r="W391" s="128">
        <f t="shared" si="30"/>
        <v>116.34830593891128</v>
      </c>
      <c r="Y391" s="369"/>
      <c r="Z391" s="14"/>
      <c r="AA391" s="371"/>
      <c r="AB391" s="85"/>
    </row>
    <row r="392" spans="3:28" x14ac:dyDescent="0.55000000000000004">
      <c r="C392" s="250">
        <v>201002</v>
      </c>
      <c r="D392" s="239">
        <v>2010</v>
      </c>
      <c r="E392" s="240">
        <v>2</v>
      </c>
      <c r="F392" s="241">
        <v>121.7</v>
      </c>
      <c r="G392" s="242">
        <v>120.2</v>
      </c>
      <c r="H392" s="243">
        <f t="shared" si="31"/>
        <v>101.24792013311148</v>
      </c>
      <c r="I392" s="127"/>
      <c r="J392" s="222">
        <f>'MA12'!R255</f>
        <v>103.50084091749467</v>
      </c>
      <c r="K392" s="127">
        <f t="shared" si="25"/>
        <v>117.58358571889549</v>
      </c>
      <c r="L392" s="223">
        <f>'MA8'!Q255</f>
        <v>102.04267220301469</v>
      </c>
      <c r="M392" s="128">
        <f t="shared" si="26"/>
        <v>119.26383087839653</v>
      </c>
      <c r="N392" s="131"/>
      <c r="O392" s="293">
        <f>'BM12'!Q243</f>
        <v>103.9592433764406</v>
      </c>
      <c r="P392" s="127">
        <f t="shared" si="28"/>
        <v>117.06510748574748</v>
      </c>
      <c r="Q392" s="218">
        <f>'BM8'!Q243</f>
        <v>102.73115873837646</v>
      </c>
      <c r="R392" s="128">
        <f t="shared" si="29"/>
        <v>118.46454522131025</v>
      </c>
      <c r="S392" s="131"/>
      <c r="T392" s="328">
        <f>'1212'!Q243</f>
        <v>103.15561078951596</v>
      </c>
      <c r="U392" s="127">
        <f t="shared" si="27"/>
        <v>117.9771018450203</v>
      </c>
      <c r="V392" s="334">
        <f>'128'!Q243</f>
        <v>100.72860638033677</v>
      </c>
      <c r="W392" s="128">
        <f t="shared" si="30"/>
        <v>120.8196999574066</v>
      </c>
      <c r="Y392" s="369"/>
      <c r="Z392" s="14"/>
      <c r="AA392" s="371"/>
      <c r="AB392" s="85"/>
    </row>
    <row r="393" spans="3:28" x14ac:dyDescent="0.55000000000000004">
      <c r="C393" s="250">
        <v>201003</v>
      </c>
      <c r="D393" s="239">
        <v>2010</v>
      </c>
      <c r="E393" s="240">
        <v>3</v>
      </c>
      <c r="F393" s="241">
        <v>137.4</v>
      </c>
      <c r="G393" s="242">
        <v>124</v>
      </c>
      <c r="H393" s="243">
        <f t="shared" si="31"/>
        <v>110.80645161290323</v>
      </c>
      <c r="I393" s="127"/>
      <c r="J393" s="222">
        <f>'MA12'!R256</f>
        <v>112.0960912246383</v>
      </c>
      <c r="K393" s="127">
        <f t="shared" si="25"/>
        <v>122.57340867011428</v>
      </c>
      <c r="L393" s="223">
        <f>'MA8'!Q256</f>
        <v>110.38151042783733</v>
      </c>
      <c r="M393" s="128">
        <f t="shared" si="26"/>
        <v>124.47736896101472</v>
      </c>
      <c r="N393" s="131"/>
      <c r="O393" s="293">
        <f>'BM12'!Q244</f>
        <v>112.88081856833334</v>
      </c>
      <c r="P393" s="127">
        <f t="shared" si="28"/>
        <v>121.72130016653253</v>
      </c>
      <c r="Q393" s="218">
        <f>'BM8'!Q244</f>
        <v>111.82999948362941</v>
      </c>
      <c r="R393" s="128">
        <f t="shared" si="29"/>
        <v>122.86506360944207</v>
      </c>
      <c r="S393" s="131"/>
      <c r="T393" s="328">
        <f>'1212'!Q244</f>
        <v>111.75814739984335</v>
      </c>
      <c r="U393" s="127">
        <f t="shared" si="27"/>
        <v>122.94405660503334</v>
      </c>
      <c r="V393" s="334">
        <f>'128'!Q244</f>
        <v>109.15461711535113</v>
      </c>
      <c r="W393" s="128">
        <f t="shared" si="30"/>
        <v>125.87648936077534</v>
      </c>
      <c r="Y393" s="369"/>
      <c r="Z393" s="14"/>
      <c r="AA393" s="371"/>
      <c r="AB393" s="85"/>
    </row>
    <row r="394" spans="3:28" x14ac:dyDescent="0.55000000000000004">
      <c r="C394" s="250">
        <v>201004</v>
      </c>
      <c r="D394" s="239">
        <v>2010</v>
      </c>
      <c r="E394" s="240">
        <v>4</v>
      </c>
      <c r="F394" s="241">
        <v>106.6</v>
      </c>
      <c r="G394" s="242">
        <v>121.5</v>
      </c>
      <c r="H394" s="243">
        <f t="shared" si="31"/>
        <v>87.736625514403286</v>
      </c>
      <c r="I394" s="127"/>
      <c r="J394" s="222">
        <f>'MA12'!R257</f>
        <v>91.284277824826759</v>
      </c>
      <c r="K394" s="127">
        <f t="shared" si="25"/>
        <v>116.77805043773681</v>
      </c>
      <c r="L394" s="223">
        <f>'MA8'!Q257</f>
        <v>91.624271852989381</v>
      </c>
      <c r="M394" s="128">
        <f t="shared" si="26"/>
        <v>116.3447172284644</v>
      </c>
      <c r="N394" s="131"/>
      <c r="O394" s="293">
        <f>'BM12'!Q245</f>
        <v>91.811821619112763</v>
      </c>
      <c r="P394" s="127">
        <f t="shared" si="28"/>
        <v>116.10705257786623</v>
      </c>
      <c r="Q394" s="218">
        <f>'BM8'!Q245</f>
        <v>92.580796677364745</v>
      </c>
      <c r="R394" s="128">
        <f t="shared" si="29"/>
        <v>115.14266870211847</v>
      </c>
      <c r="S394" s="131"/>
      <c r="T394" s="328">
        <f>'1212'!Q245</f>
        <v>90.824459059529772</v>
      </c>
      <c r="U394" s="127">
        <f t="shared" si="27"/>
        <v>117.36926495772504</v>
      </c>
      <c r="V394" s="334">
        <f>'128'!Q245</f>
        <v>90.756391153008281</v>
      </c>
      <c r="W394" s="128">
        <f t="shared" si="30"/>
        <v>117.45729269939855</v>
      </c>
      <c r="Y394" s="369"/>
      <c r="Z394" s="14"/>
      <c r="AA394" s="371"/>
      <c r="AB394" s="85"/>
    </row>
    <row r="395" spans="3:28" x14ac:dyDescent="0.55000000000000004">
      <c r="C395" s="250">
        <v>201005</v>
      </c>
      <c r="D395" s="239">
        <v>2010</v>
      </c>
      <c r="E395" s="240">
        <v>5</v>
      </c>
      <c r="F395" s="241">
        <v>103.2</v>
      </c>
      <c r="G395" s="242">
        <v>118.9</v>
      </c>
      <c r="H395" s="243">
        <f t="shared" si="31"/>
        <v>86.795626576955414</v>
      </c>
      <c r="I395" s="127"/>
      <c r="J395" s="222">
        <f>'MA12'!R258</f>
        <v>88.37148275820941</v>
      </c>
      <c r="K395" s="127">
        <f t="shared" si="25"/>
        <v>116.77975380628438</v>
      </c>
      <c r="L395" s="223">
        <f>'MA8'!Q258</f>
        <v>88.082839322941254</v>
      </c>
      <c r="M395" s="128">
        <f t="shared" si="26"/>
        <v>117.16243571762503</v>
      </c>
      <c r="N395" s="131"/>
      <c r="O395" s="293">
        <f>'BM12'!Q246</f>
        <v>88.341335780570716</v>
      </c>
      <c r="P395" s="127">
        <f t="shared" si="28"/>
        <v>116.81960555400298</v>
      </c>
      <c r="Q395" s="218">
        <f>'BM8'!Q246</f>
        <v>88.035217711143332</v>
      </c>
      <c r="R395" s="128">
        <f t="shared" si="29"/>
        <v>117.22581335416761</v>
      </c>
      <c r="S395" s="131"/>
      <c r="T395" s="328">
        <f>'1212'!Q246</f>
        <v>88.207643841658509</v>
      </c>
      <c r="U395" s="127">
        <f t="shared" si="27"/>
        <v>116.99666322031486</v>
      </c>
      <c r="V395" s="334">
        <f>'128'!Q246</f>
        <v>87.693392289787766</v>
      </c>
      <c r="W395" s="128">
        <f t="shared" si="30"/>
        <v>117.68275500047913</v>
      </c>
      <c r="Y395" s="369"/>
      <c r="Z395" s="14"/>
      <c r="AA395" s="371"/>
      <c r="AB395" s="85"/>
    </row>
    <row r="396" spans="3:28" x14ac:dyDescent="0.55000000000000004">
      <c r="C396" s="250">
        <v>201006</v>
      </c>
      <c r="D396" s="239">
        <v>2010</v>
      </c>
      <c r="E396" s="240">
        <v>6</v>
      </c>
      <c r="F396" s="241">
        <v>125.1</v>
      </c>
      <c r="G396" s="242">
        <v>115.9</v>
      </c>
      <c r="H396" s="243">
        <f t="shared" si="31"/>
        <v>107.93787748058669</v>
      </c>
      <c r="I396" s="127"/>
      <c r="J396" s="222">
        <f>'MA12'!R259</f>
        <v>104.53856888963107</v>
      </c>
      <c r="K396" s="127">
        <f t="shared" ref="K396:K459" si="32">+F396/J396*100</f>
        <v>119.66875128363112</v>
      </c>
      <c r="L396" s="223">
        <f>'MA8'!Q259</f>
        <v>104.99729759872346</v>
      </c>
      <c r="M396" s="128">
        <f t="shared" ref="M396:M459" si="33">+F396/L396*100</f>
        <v>119.1459236199627</v>
      </c>
      <c r="N396" s="131"/>
      <c r="O396" s="293">
        <f>'BM12'!Q247</f>
        <v>104.99975075489114</v>
      </c>
      <c r="P396" s="127">
        <f t="shared" si="28"/>
        <v>119.14313996042752</v>
      </c>
      <c r="Q396" s="218">
        <f>'BM8'!Q247</f>
        <v>105.11457468165571</v>
      </c>
      <c r="R396" s="128">
        <f t="shared" si="29"/>
        <v>119.01299166064369</v>
      </c>
      <c r="S396" s="131"/>
      <c r="T396" s="328">
        <f>'1212'!Q247</f>
        <v>104.48572663836411</v>
      </c>
      <c r="U396" s="127">
        <f t="shared" si="27"/>
        <v>119.72927214545199</v>
      </c>
      <c r="V396" s="334">
        <f>'128'!Q247</f>
        <v>104.91793069318355</v>
      </c>
      <c r="W396" s="128">
        <f t="shared" si="30"/>
        <v>119.23605352628984</v>
      </c>
      <c r="Y396" s="369"/>
      <c r="Z396" s="14"/>
      <c r="AA396" s="371"/>
      <c r="AB396" s="85"/>
    </row>
    <row r="397" spans="3:28" x14ac:dyDescent="0.55000000000000004">
      <c r="C397" s="250">
        <v>201007</v>
      </c>
      <c r="D397" s="239">
        <v>2010</v>
      </c>
      <c r="E397" s="240">
        <v>7</v>
      </c>
      <c r="F397" s="241">
        <v>126.6</v>
      </c>
      <c r="G397" s="242">
        <v>114.5</v>
      </c>
      <c r="H397" s="243">
        <f t="shared" si="31"/>
        <v>110.56768558951964</v>
      </c>
      <c r="I397" s="127"/>
      <c r="J397" s="222">
        <f>'MA12'!R260</f>
        <v>105.25424335317344</v>
      </c>
      <c r="K397" s="127">
        <f t="shared" si="32"/>
        <v>120.28018630584074</v>
      </c>
      <c r="L397" s="223">
        <f>'MA8'!Q260</f>
        <v>104.50314422243767</v>
      </c>
      <c r="M397" s="128">
        <f t="shared" si="33"/>
        <v>121.14468032706134</v>
      </c>
      <c r="N397" s="131"/>
      <c r="O397" s="293">
        <f>'BM12'!Q248</f>
        <v>106.06484886621938</v>
      </c>
      <c r="P397" s="127">
        <f t="shared" si="28"/>
        <v>119.36093941894153</v>
      </c>
      <c r="Q397" s="218">
        <f>'BM8'!Q248</f>
        <v>105.1228011898409</v>
      </c>
      <c r="R397" s="128">
        <f t="shared" si="29"/>
        <v>120.43058077511985</v>
      </c>
      <c r="S397" s="131"/>
      <c r="T397" s="328">
        <f>'1212'!Q248</f>
        <v>105.51725958648622</v>
      </c>
      <c r="U397" s="127">
        <f t="shared" si="27"/>
        <v>119.98037145404967</v>
      </c>
      <c r="V397" s="334">
        <f>'128'!Q248</f>
        <v>104.9213864928918</v>
      </c>
      <c r="W397" s="128">
        <f t="shared" si="30"/>
        <v>120.66176804533258</v>
      </c>
      <c r="Y397" s="369"/>
      <c r="Z397" s="14"/>
      <c r="AA397" s="371"/>
      <c r="AB397" s="85"/>
    </row>
    <row r="398" spans="3:28" x14ac:dyDescent="0.55000000000000004">
      <c r="C398" s="250">
        <v>201008</v>
      </c>
      <c r="D398" s="239">
        <v>2010</v>
      </c>
      <c r="E398" s="240">
        <v>8</v>
      </c>
      <c r="F398" s="241">
        <v>100.8</v>
      </c>
      <c r="G398" s="242">
        <v>115.9</v>
      </c>
      <c r="H398" s="243">
        <f t="shared" si="31"/>
        <v>86.97152717860223</v>
      </c>
      <c r="I398" s="127"/>
      <c r="J398" s="222">
        <f>'MA12'!R261</f>
        <v>83.147059174350218</v>
      </c>
      <c r="K398" s="127">
        <f t="shared" si="32"/>
        <v>121.23098640041317</v>
      </c>
      <c r="L398" s="223">
        <f>'MA8'!Q261</f>
        <v>83.110420974065519</v>
      </c>
      <c r="M398" s="128">
        <f t="shared" si="33"/>
        <v>121.28442958008176</v>
      </c>
      <c r="N398" s="131"/>
      <c r="O398" s="293">
        <f>'BM12'!Q249</f>
        <v>82.328126594329689</v>
      </c>
      <c r="P398" s="127">
        <f t="shared" si="28"/>
        <v>122.43689267544022</v>
      </c>
      <c r="Q398" s="218">
        <f>'BM8'!Q249</f>
        <v>81.719918395446186</v>
      </c>
      <c r="R398" s="128">
        <f t="shared" si="29"/>
        <v>123.34814079503174</v>
      </c>
      <c r="S398" s="131"/>
      <c r="T398" s="328">
        <f>'1212'!Q249</f>
        <v>82.881236567777535</v>
      </c>
      <c r="U398" s="127">
        <f t="shared" si="27"/>
        <v>121.61980705677466</v>
      </c>
      <c r="V398" s="334">
        <f>'128'!Q249</f>
        <v>82.912134277635033</v>
      </c>
      <c r="W398" s="128">
        <f t="shared" si="30"/>
        <v>121.57448469782075</v>
      </c>
      <c r="Y398" s="369"/>
      <c r="Z398" s="14"/>
      <c r="AA398" s="371"/>
      <c r="AB398" s="85"/>
    </row>
    <row r="399" spans="3:28" x14ac:dyDescent="0.55000000000000004">
      <c r="C399" s="250">
        <v>201009</v>
      </c>
      <c r="D399" s="239">
        <v>2010</v>
      </c>
      <c r="E399" s="240">
        <v>9</v>
      </c>
      <c r="F399" s="241">
        <v>134.6</v>
      </c>
      <c r="G399" s="242">
        <v>121.4</v>
      </c>
      <c r="H399" s="243">
        <f t="shared" si="31"/>
        <v>110.87314662273475</v>
      </c>
      <c r="I399" s="127"/>
      <c r="J399" s="222">
        <f>'MA12'!R262</f>
        <v>109.01153428677075</v>
      </c>
      <c r="K399" s="127">
        <f t="shared" si="32"/>
        <v>123.47317270658263</v>
      </c>
      <c r="L399" s="223">
        <f>'MA8'!Q262</f>
        <v>110.5874076679564</v>
      </c>
      <c r="M399" s="128">
        <f t="shared" si="33"/>
        <v>121.71367684478369</v>
      </c>
      <c r="N399" s="131"/>
      <c r="O399" s="293">
        <f>'BM12'!Q250</f>
        <v>107.9933040994343</v>
      </c>
      <c r="P399" s="127">
        <f t="shared" si="28"/>
        <v>124.63735703101344</v>
      </c>
      <c r="Q399" s="218">
        <f>'BM8'!Q250</f>
        <v>109.49674305545426</v>
      </c>
      <c r="R399" s="128">
        <f t="shared" si="29"/>
        <v>122.92603071475128</v>
      </c>
      <c r="S399" s="131"/>
      <c r="T399" s="328">
        <f>'1212'!Q250</f>
        <v>109.14230323295048</v>
      </c>
      <c r="U399" s="127">
        <f t="shared" si="27"/>
        <v>123.32523321659548</v>
      </c>
      <c r="V399" s="334">
        <f>'128'!Q250</f>
        <v>111.27418299137348</v>
      </c>
      <c r="W399" s="128">
        <f t="shared" si="30"/>
        <v>120.96246980347172</v>
      </c>
      <c r="Y399" s="369"/>
      <c r="Z399" s="14"/>
      <c r="AA399" s="371"/>
      <c r="AB399" s="85"/>
    </row>
    <row r="400" spans="3:28" x14ac:dyDescent="0.55000000000000004">
      <c r="C400" s="250">
        <v>201010</v>
      </c>
      <c r="D400" s="239">
        <v>2010</v>
      </c>
      <c r="E400" s="240">
        <v>10</v>
      </c>
      <c r="F400" s="241">
        <v>109.7</v>
      </c>
      <c r="G400" s="242">
        <v>106.3</v>
      </c>
      <c r="H400" s="243">
        <f t="shared" si="31"/>
        <v>103.19849482596426</v>
      </c>
      <c r="I400" s="127"/>
      <c r="J400" s="222">
        <f>'MA12'!R263</f>
        <v>106.65696530171643</v>
      </c>
      <c r="K400" s="127">
        <f t="shared" si="32"/>
        <v>102.85310452034267</v>
      </c>
      <c r="L400" s="223">
        <f>'MA8'!Q263</f>
        <v>106.84007789778919</v>
      </c>
      <c r="M400" s="128">
        <f t="shared" si="33"/>
        <v>102.67682517504979</v>
      </c>
      <c r="N400" s="131"/>
      <c r="O400" s="293">
        <f>'BM12'!Q251</f>
        <v>105.9449742066498</v>
      </c>
      <c r="P400" s="127">
        <f t="shared" si="28"/>
        <v>103.54431705842495</v>
      </c>
      <c r="Q400" s="218">
        <f>'BM8'!Q251</f>
        <v>105.67158500607334</v>
      </c>
      <c r="R400" s="128">
        <f t="shared" si="29"/>
        <v>103.81220267841647</v>
      </c>
      <c r="S400" s="131"/>
      <c r="T400" s="328">
        <f>'1212'!Q251</f>
        <v>106.93221635979515</v>
      </c>
      <c r="U400" s="127">
        <f t="shared" si="27"/>
        <v>102.58835338350427</v>
      </c>
      <c r="V400" s="334">
        <f>'128'!Q251</f>
        <v>107.67179732122325</v>
      </c>
      <c r="W400" s="128">
        <f t="shared" si="30"/>
        <v>101.88368981408</v>
      </c>
      <c r="Y400" s="369"/>
      <c r="Z400" s="14"/>
      <c r="AA400" s="371"/>
      <c r="AB400" s="85"/>
    </row>
    <row r="401" spans="3:28" x14ac:dyDescent="0.55000000000000004">
      <c r="C401" s="250">
        <v>201011</v>
      </c>
      <c r="D401" s="239">
        <v>2010</v>
      </c>
      <c r="E401" s="240">
        <v>11</v>
      </c>
      <c r="F401" s="241">
        <v>117.5</v>
      </c>
      <c r="G401" s="242">
        <v>110.5</v>
      </c>
      <c r="H401" s="243">
        <f t="shared" si="31"/>
        <v>106.33484162895928</v>
      </c>
      <c r="I401" s="127"/>
      <c r="J401" s="222">
        <f>'MA12'!R264</f>
        <v>106.85019740687285</v>
      </c>
      <c r="K401" s="127">
        <f t="shared" si="32"/>
        <v>109.96704063407012</v>
      </c>
      <c r="L401" s="223">
        <f>'MA8'!Q264</f>
        <v>106.97391110386658</v>
      </c>
      <c r="M401" s="128">
        <f t="shared" si="33"/>
        <v>109.83986542841562</v>
      </c>
      <c r="N401" s="131"/>
      <c r="O401" s="293">
        <f>'BM12'!Q252</f>
        <v>106.83566650398379</v>
      </c>
      <c r="P401" s="127">
        <f t="shared" si="28"/>
        <v>109.9819974405444</v>
      </c>
      <c r="Q401" s="218">
        <f>'BM8'!Q252</f>
        <v>107.1837032905575</v>
      </c>
      <c r="R401" s="128">
        <f t="shared" si="29"/>
        <v>109.62487429779945</v>
      </c>
      <c r="S401" s="131"/>
      <c r="T401" s="328">
        <f>'1212'!Q252</f>
        <v>107.31741633555943</v>
      </c>
      <c r="U401" s="127">
        <f t="shared" si="27"/>
        <v>109.4882862559808</v>
      </c>
      <c r="V401" s="334">
        <f>'128'!Q252</f>
        <v>108.22382165599119</v>
      </c>
      <c r="W401" s="128">
        <f t="shared" si="30"/>
        <v>108.57129068449902</v>
      </c>
      <c r="Y401" s="369"/>
      <c r="Z401" s="14"/>
      <c r="AA401" s="371"/>
      <c r="AB401" s="85"/>
    </row>
    <row r="402" spans="3:28" x14ac:dyDescent="0.55000000000000004">
      <c r="C402" s="250">
        <v>201012</v>
      </c>
      <c r="D402" s="239">
        <v>2010</v>
      </c>
      <c r="E402" s="240">
        <v>12</v>
      </c>
      <c r="F402" s="241">
        <v>109.5</v>
      </c>
      <c r="G402" s="242">
        <v>113</v>
      </c>
      <c r="H402" s="243">
        <f t="shared" si="31"/>
        <v>96.902654867256629</v>
      </c>
      <c r="I402" s="127"/>
      <c r="J402" s="222">
        <f>'MA12'!R265</f>
        <v>96.200961389362703</v>
      </c>
      <c r="K402" s="127">
        <f t="shared" si="32"/>
        <v>113.82422630560927</v>
      </c>
      <c r="L402" s="223">
        <f>'MA8'!Q265</f>
        <v>96.699638821924623</v>
      </c>
      <c r="M402" s="128">
        <f t="shared" si="33"/>
        <v>113.23723783668689</v>
      </c>
      <c r="N402" s="131"/>
      <c r="O402" s="293">
        <f>'BM12'!Q253</f>
        <v>96.009652102300478</v>
      </c>
      <c r="P402" s="127">
        <f t="shared" si="28"/>
        <v>114.05103299752118</v>
      </c>
      <c r="Q402" s="218">
        <f>'BM8'!Q253</f>
        <v>97.102196584218078</v>
      </c>
      <c r="R402" s="128">
        <f t="shared" si="29"/>
        <v>112.76778883681497</v>
      </c>
      <c r="S402" s="131"/>
      <c r="T402" s="328">
        <f>'1212'!Q253</f>
        <v>96.672283457544566</v>
      </c>
      <c r="U402" s="127">
        <f t="shared" si="27"/>
        <v>113.269280587635</v>
      </c>
      <c r="V402" s="334">
        <f>'128'!Q253</f>
        <v>98.06152212352373</v>
      </c>
      <c r="W402" s="128">
        <f t="shared" si="30"/>
        <v>111.66459343968546</v>
      </c>
      <c r="Y402" s="369"/>
      <c r="Z402" s="14"/>
      <c r="AA402" s="371"/>
      <c r="AB402" s="85"/>
    </row>
    <row r="403" spans="3:28" x14ac:dyDescent="0.55000000000000004">
      <c r="C403" s="250">
        <v>201101</v>
      </c>
      <c r="D403" s="239">
        <v>2011</v>
      </c>
      <c r="E403" s="240">
        <v>1</v>
      </c>
      <c r="F403" s="241">
        <v>103.6</v>
      </c>
      <c r="G403" s="242">
        <v>114.5</v>
      </c>
      <c r="H403" s="243">
        <f t="shared" si="31"/>
        <v>90.480349344978166</v>
      </c>
      <c r="I403" s="127"/>
      <c r="J403" s="222">
        <f>'MA12'!R266</f>
        <v>93.77070710085664</v>
      </c>
      <c r="K403" s="127">
        <f t="shared" si="32"/>
        <v>110.48226381461674</v>
      </c>
      <c r="L403" s="223">
        <f>'MA8'!Q266</f>
        <v>94.328917575410557</v>
      </c>
      <c r="M403" s="128">
        <f t="shared" si="33"/>
        <v>109.82846264209248</v>
      </c>
      <c r="N403" s="131"/>
      <c r="O403" s="293">
        <f>'BM12'!Q254</f>
        <v>91.660018374366174</v>
      </c>
      <c r="P403" s="127">
        <f t="shared" si="28"/>
        <v>113.02637926262187</v>
      </c>
      <c r="Q403" s="218">
        <f>'BM8'!Q254</f>
        <v>89.489400850007982</v>
      </c>
      <c r="R403" s="128">
        <f t="shared" si="29"/>
        <v>115.76789990318809</v>
      </c>
      <c r="S403" s="131"/>
      <c r="T403" s="328">
        <f>'1212'!Q254</f>
        <v>94.259067914587476</v>
      </c>
      <c r="U403" s="127">
        <f t="shared" si="27"/>
        <v>109.90984983415788</v>
      </c>
      <c r="V403" s="334">
        <f>'128'!Q254</f>
        <v>94.75304205356187</v>
      </c>
      <c r="W403" s="128">
        <f t="shared" si="30"/>
        <v>109.33685901233348</v>
      </c>
      <c r="Y403" s="369"/>
      <c r="Z403" s="14"/>
      <c r="AA403" s="371"/>
      <c r="AB403" s="85"/>
    </row>
    <row r="404" spans="3:28" x14ac:dyDescent="0.55000000000000004">
      <c r="C404" s="250">
        <v>201102</v>
      </c>
      <c r="D404" s="239">
        <v>2011</v>
      </c>
      <c r="E404" s="240">
        <v>2</v>
      </c>
      <c r="F404" s="241">
        <v>116.3</v>
      </c>
      <c r="G404" s="242">
        <v>114.9</v>
      </c>
      <c r="H404" s="243">
        <f t="shared" si="31"/>
        <v>101.21845082680592</v>
      </c>
      <c r="I404" s="127"/>
      <c r="J404" s="222">
        <f>'MA12'!R267</f>
        <v>104.18649076202131</v>
      </c>
      <c r="K404" s="127">
        <f t="shared" si="32"/>
        <v>111.62675616519986</v>
      </c>
      <c r="L404" s="223">
        <f>'MA8'!Q267</f>
        <v>103.10491112094319</v>
      </c>
      <c r="M404" s="128">
        <f t="shared" si="33"/>
        <v>112.79773071486268</v>
      </c>
      <c r="N404" s="131"/>
      <c r="O404" s="293">
        <f>'BM12'!Q255</f>
        <v>102.54148165637389</v>
      </c>
      <c r="P404" s="127">
        <f t="shared" si="28"/>
        <v>113.417514669558</v>
      </c>
      <c r="Q404" s="218">
        <f>'BM8'!Q255</f>
        <v>99.575970374190277</v>
      </c>
      <c r="R404" s="128">
        <f t="shared" si="29"/>
        <v>116.7952464464705</v>
      </c>
      <c r="S404" s="131"/>
      <c r="T404" s="328">
        <f>'1212'!Q255</f>
        <v>104.42214187992384</v>
      </c>
      <c r="U404" s="127">
        <f t="shared" ref="U404:U467" si="34">+F404/T404*100</f>
        <v>111.37484627899572</v>
      </c>
      <c r="V404" s="334">
        <f>'128'!Q255</f>
        <v>102.93128062450579</v>
      </c>
      <c r="W404" s="128">
        <f t="shared" si="30"/>
        <v>112.98800451561797</v>
      </c>
      <c r="Y404" s="369"/>
      <c r="Z404" s="14"/>
      <c r="AA404" s="371"/>
      <c r="AB404" s="85"/>
    </row>
    <row r="405" spans="3:28" x14ac:dyDescent="0.55000000000000004">
      <c r="C405" s="250">
        <v>201103</v>
      </c>
      <c r="D405" s="239">
        <v>2011</v>
      </c>
      <c r="E405" s="240">
        <v>3</v>
      </c>
      <c r="F405" s="241">
        <v>59.2</v>
      </c>
      <c r="G405" s="242">
        <v>53.1</v>
      </c>
      <c r="H405" s="243">
        <f t="shared" si="31"/>
        <v>111.48775894538608</v>
      </c>
      <c r="I405" s="127"/>
      <c r="J405" s="222">
        <f>'MA12'!R268</f>
        <v>107.74676894606452</v>
      </c>
      <c r="K405" s="127">
        <f t="shared" si="32"/>
        <v>54.943642931542684</v>
      </c>
      <c r="L405" s="223">
        <f>'MA8'!Q268</f>
        <v>105.15576607760977</v>
      </c>
      <c r="M405" s="128">
        <f t="shared" si="33"/>
        <v>56.297435897435896</v>
      </c>
      <c r="N405" s="131"/>
      <c r="O405" s="293">
        <f>'BM12'!Q256</f>
        <v>110.06636423247883</v>
      </c>
      <c r="P405" s="127">
        <f t="shared" si="28"/>
        <v>53.785732283260998</v>
      </c>
      <c r="Q405" s="218">
        <f>'BM8'!Q256</f>
        <v>107.772053008599</v>
      </c>
      <c r="R405" s="128">
        <f t="shared" si="29"/>
        <v>54.930752776210454</v>
      </c>
      <c r="S405" s="131"/>
      <c r="T405" s="328">
        <f>'1212'!Q256</f>
        <v>107.19110685238682</v>
      </c>
      <c r="U405" s="127">
        <f t="shared" si="34"/>
        <v>55.228462265553887</v>
      </c>
      <c r="V405" s="334">
        <f>'128'!Q256</f>
        <v>103.65037282928616</v>
      </c>
      <c r="W405" s="128">
        <f t="shared" si="30"/>
        <v>57.115086404467995</v>
      </c>
      <c r="Y405" s="369"/>
      <c r="Z405" s="14"/>
      <c r="AA405" s="371"/>
      <c r="AB405" s="85"/>
    </row>
    <row r="406" spans="3:28" x14ac:dyDescent="0.55000000000000004">
      <c r="C406" s="250">
        <v>201104</v>
      </c>
      <c r="D406" s="239">
        <v>2011</v>
      </c>
      <c r="E406" s="240">
        <v>4</v>
      </c>
      <c r="F406" s="241">
        <v>42.1</v>
      </c>
      <c r="G406" s="242">
        <v>49.3</v>
      </c>
      <c r="H406" s="243">
        <f t="shared" si="31"/>
        <v>85.395537525354982</v>
      </c>
      <c r="I406" s="127"/>
      <c r="J406" s="222">
        <f>'MA12'!R269</f>
        <v>88.161657165029993</v>
      </c>
      <c r="K406" s="127">
        <f t="shared" si="32"/>
        <v>47.753185856287757</v>
      </c>
      <c r="L406" s="223">
        <f>'MA8'!Q269</f>
        <v>86.521094136324592</v>
      </c>
      <c r="M406" s="128">
        <f t="shared" si="33"/>
        <v>48.658654193237879</v>
      </c>
      <c r="N406" s="131"/>
      <c r="O406" s="293">
        <f>'BM12'!Q257</f>
        <v>89.522680003062305</v>
      </c>
      <c r="P406" s="127">
        <f t="shared" si="28"/>
        <v>47.027189086117488</v>
      </c>
      <c r="Q406" s="218">
        <f>'BM8'!Q257</f>
        <v>88.205412221318866</v>
      </c>
      <c r="R406" s="128">
        <f t="shared" si="29"/>
        <v>47.729497476147628</v>
      </c>
      <c r="S406" s="131"/>
      <c r="T406" s="328">
        <f>'1212'!Q257</f>
        <v>87.558878091903097</v>
      </c>
      <c r="U406" s="127">
        <f t="shared" si="34"/>
        <v>48.081931744044525</v>
      </c>
      <c r="V406" s="334">
        <f>'128'!Q257</f>
        <v>85.238553981023045</v>
      </c>
      <c r="W406" s="128">
        <f t="shared" si="30"/>
        <v>49.390795636177579</v>
      </c>
      <c r="Y406" s="369"/>
      <c r="Z406" s="14"/>
      <c r="AA406" s="371"/>
      <c r="AB406" s="85"/>
    </row>
    <row r="407" spans="3:28" x14ac:dyDescent="0.55000000000000004">
      <c r="C407" s="250">
        <v>201105</v>
      </c>
      <c r="D407" s="239">
        <v>2011</v>
      </c>
      <c r="E407" s="240">
        <v>5</v>
      </c>
      <c r="F407" s="241">
        <v>68.900000000000006</v>
      </c>
      <c r="G407" s="242">
        <v>77.400000000000006</v>
      </c>
      <c r="H407" s="243">
        <f t="shared" si="31"/>
        <v>89.018087855297154</v>
      </c>
      <c r="I407" s="127"/>
      <c r="J407" s="222">
        <f>'MA12'!R270</f>
        <v>87.23756081544937</v>
      </c>
      <c r="K407" s="127">
        <f t="shared" si="32"/>
        <v>78.979741473695725</v>
      </c>
      <c r="L407" s="223">
        <f>'MA8'!Q270</f>
        <v>85.698670067407534</v>
      </c>
      <c r="M407" s="128">
        <f t="shared" si="33"/>
        <v>80.397980442176888</v>
      </c>
      <c r="N407" s="131"/>
      <c r="O407" s="293">
        <f>'BM12'!Q258</f>
        <v>87.915083151686218</v>
      </c>
      <c r="P407" s="127">
        <f t="shared" si="28"/>
        <v>78.371079830661003</v>
      </c>
      <c r="Q407" s="218">
        <f>'BM8'!Q258</f>
        <v>86.579792255963568</v>
      </c>
      <c r="R407" s="128">
        <f t="shared" si="29"/>
        <v>79.579770526943278</v>
      </c>
      <c r="S407" s="131"/>
      <c r="T407" s="328">
        <f>'1212'!Q258</f>
        <v>87.229311605717228</v>
      </c>
      <c r="U407" s="127">
        <f t="shared" si="34"/>
        <v>78.987210527847523</v>
      </c>
      <c r="V407" s="334">
        <f>'128'!Q258</f>
        <v>85.428656324544207</v>
      </c>
      <c r="W407" s="128">
        <f t="shared" si="30"/>
        <v>80.652093763769756</v>
      </c>
      <c r="Y407" s="369"/>
      <c r="Z407" s="14"/>
      <c r="AA407" s="371"/>
      <c r="AB407" s="85"/>
    </row>
    <row r="408" spans="3:28" x14ac:dyDescent="0.55000000000000004">
      <c r="C408" s="250">
        <v>201106</v>
      </c>
      <c r="D408" s="239">
        <v>2011</v>
      </c>
      <c r="E408" s="240">
        <v>6</v>
      </c>
      <c r="F408" s="241">
        <v>105.4</v>
      </c>
      <c r="G408" s="242">
        <v>97.2</v>
      </c>
      <c r="H408" s="243">
        <f t="shared" si="31"/>
        <v>108.43621399176955</v>
      </c>
      <c r="I408" s="127"/>
      <c r="J408" s="222">
        <f>'MA12'!R271</f>
        <v>104.66644778079574</v>
      </c>
      <c r="K408" s="127">
        <f t="shared" si="32"/>
        <v>100.70084753496226</v>
      </c>
      <c r="L408" s="223">
        <f>'MA8'!Q271</f>
        <v>105.44725815266898</v>
      </c>
      <c r="M408" s="128">
        <f t="shared" si="33"/>
        <v>99.955183137525921</v>
      </c>
      <c r="N408" s="131"/>
      <c r="O408" s="293">
        <f>'BM12'!Q259</f>
        <v>105.0493750586957</v>
      </c>
      <c r="P408" s="127">
        <f t="shared" ref="P408:P471" si="35">+F408/O408*100</f>
        <v>100.33377156323719</v>
      </c>
      <c r="Q408" s="218">
        <f>'BM8'!Q259</f>
        <v>105.82451615570943</v>
      </c>
      <c r="R408" s="128">
        <f t="shared" ref="R408:R471" si="36">+F408/Q408*100</f>
        <v>99.598848951896173</v>
      </c>
      <c r="S408" s="131"/>
      <c r="T408" s="328">
        <f>'1212'!Q259</f>
        <v>105.0300047361338</v>
      </c>
      <c r="U408" s="127">
        <f t="shared" si="34"/>
        <v>100.35227577566594</v>
      </c>
      <c r="V408" s="334">
        <f>'128'!Q259</f>
        <v>105.96303666903219</v>
      </c>
      <c r="W408" s="128">
        <f t="shared" ref="W408:W471" si="37">+F408/V408*100</f>
        <v>99.468648043005047</v>
      </c>
      <c r="Y408" s="369"/>
      <c r="Z408" s="14"/>
      <c r="AA408" s="371"/>
      <c r="AB408" s="85"/>
    </row>
    <row r="409" spans="3:28" x14ac:dyDescent="0.55000000000000004">
      <c r="C409" s="250">
        <v>201107</v>
      </c>
      <c r="D409" s="239">
        <v>2011</v>
      </c>
      <c r="E409" s="240">
        <v>7</v>
      </c>
      <c r="F409" s="241">
        <v>112.4</v>
      </c>
      <c r="G409" s="242">
        <v>103.5</v>
      </c>
      <c r="H409" s="243">
        <f t="shared" si="31"/>
        <v>108.59903381642513</v>
      </c>
      <c r="I409" s="127"/>
      <c r="J409" s="222">
        <f>'MA12'!R272</f>
        <v>105.73381488224935</v>
      </c>
      <c r="K409" s="127">
        <f t="shared" si="32"/>
        <v>106.30468608852756</v>
      </c>
      <c r="L409" s="223">
        <f>'MA8'!Q272</f>
        <v>105.07248262759285</v>
      </c>
      <c r="M409" s="128">
        <f t="shared" si="33"/>
        <v>106.97377390270486</v>
      </c>
      <c r="N409" s="131"/>
      <c r="O409" s="293">
        <f>'BM12'!Q260</f>
        <v>106.60040789188146</v>
      </c>
      <c r="P409" s="127">
        <f t="shared" si="35"/>
        <v>105.44049710766654</v>
      </c>
      <c r="Q409" s="218">
        <f>'BM8'!Q260</f>
        <v>106.09290055841906</v>
      </c>
      <c r="R409" s="128">
        <f t="shared" si="36"/>
        <v>105.94488359577652</v>
      </c>
      <c r="S409" s="131"/>
      <c r="T409" s="328">
        <f>'1212'!Q260</f>
        <v>106.3669880311179</v>
      </c>
      <c r="U409" s="127">
        <f t="shared" si="34"/>
        <v>105.67188380582624</v>
      </c>
      <c r="V409" s="334">
        <f>'128'!Q260</f>
        <v>106.00667291791612</v>
      </c>
      <c r="W409" s="128">
        <f t="shared" si="37"/>
        <v>106.03106097578821</v>
      </c>
      <c r="Y409" s="369"/>
      <c r="Z409" s="14"/>
      <c r="AA409" s="371"/>
      <c r="AB409" s="85"/>
    </row>
    <row r="410" spans="3:28" x14ac:dyDescent="0.55000000000000004">
      <c r="C410" s="250">
        <v>201108</v>
      </c>
      <c r="D410" s="239">
        <v>2011</v>
      </c>
      <c r="E410" s="240">
        <v>8</v>
      </c>
      <c r="F410" s="241">
        <v>102.2</v>
      </c>
      <c r="G410" s="242">
        <v>113.2</v>
      </c>
      <c r="H410" s="243">
        <f t="shared" si="31"/>
        <v>90.282685512367493</v>
      </c>
      <c r="I410" s="127"/>
      <c r="J410" s="222">
        <f>'MA12'!R273</f>
        <v>84.723159120078805</v>
      </c>
      <c r="K410" s="127">
        <f t="shared" si="32"/>
        <v>120.6281742340971</v>
      </c>
      <c r="L410" s="223">
        <f>'MA8'!Q273</f>
        <v>85.490461442365259</v>
      </c>
      <c r="M410" s="128">
        <f t="shared" si="33"/>
        <v>119.54550048709206</v>
      </c>
      <c r="N410" s="131"/>
      <c r="O410" s="293">
        <f>'BM12'!Q261</f>
        <v>84.337395898915986</v>
      </c>
      <c r="P410" s="127">
        <f t="shared" si="35"/>
        <v>121.17993318467354</v>
      </c>
      <c r="Q410" s="218">
        <f>'BM8'!Q261</f>
        <v>85.329741348868197</v>
      </c>
      <c r="R410" s="128">
        <f t="shared" si="36"/>
        <v>119.77066657469197</v>
      </c>
      <c r="S410" s="131"/>
      <c r="T410" s="328">
        <f>'1212'!Q261</f>
        <v>84.825944075177915</v>
      </c>
      <c r="U410" s="127">
        <f t="shared" si="34"/>
        <v>120.48200714326755</v>
      </c>
      <c r="V410" s="334">
        <f>'128'!Q261</f>
        <v>85.824126903747029</v>
      </c>
      <c r="W410" s="128">
        <f t="shared" si="37"/>
        <v>119.08073368997829</v>
      </c>
      <c r="Y410" s="369"/>
      <c r="Z410" s="14"/>
      <c r="AA410" s="371"/>
      <c r="AB410" s="85"/>
    </row>
    <row r="411" spans="3:28" x14ac:dyDescent="0.55000000000000004">
      <c r="C411" s="250">
        <v>201109</v>
      </c>
      <c r="D411" s="239">
        <v>2011</v>
      </c>
      <c r="E411" s="240">
        <v>9</v>
      </c>
      <c r="F411" s="241">
        <v>127.7</v>
      </c>
      <c r="G411" s="242">
        <v>116.4</v>
      </c>
      <c r="H411" s="243">
        <f t="shared" si="31"/>
        <v>109.70790378006872</v>
      </c>
      <c r="I411" s="127"/>
      <c r="J411" s="222">
        <f>'MA12'!R274</f>
        <v>109.92448437453362</v>
      </c>
      <c r="K411" s="127">
        <f t="shared" si="32"/>
        <v>116.17066091017705</v>
      </c>
      <c r="L411" s="223">
        <f>'MA8'!Q274</f>
        <v>112.56799312911539</v>
      </c>
      <c r="M411" s="128">
        <f t="shared" si="33"/>
        <v>113.44254832146487</v>
      </c>
      <c r="N411" s="131"/>
      <c r="O411" s="293">
        <f>'BM12'!Q262</f>
        <v>109.09887137332366</v>
      </c>
      <c r="P411" s="127">
        <f t="shared" si="35"/>
        <v>117.04979015138062</v>
      </c>
      <c r="Q411" s="218">
        <f>'BM8'!Q262</f>
        <v>112.68701855397988</v>
      </c>
      <c r="R411" s="128">
        <f t="shared" si="36"/>
        <v>113.32272486988244</v>
      </c>
      <c r="S411" s="131"/>
      <c r="T411" s="328">
        <f>'1212'!Q262</f>
        <v>110.03490274639971</v>
      </c>
      <c r="U411" s="127">
        <f t="shared" si="34"/>
        <v>116.0540853971703</v>
      </c>
      <c r="V411" s="334">
        <f>'128'!Q262</f>
        <v>113.27280068028645</v>
      </c>
      <c r="W411" s="128">
        <f t="shared" si="37"/>
        <v>112.73668456422689</v>
      </c>
      <c r="Y411" s="369"/>
      <c r="Z411" s="14"/>
      <c r="AA411" s="371"/>
      <c r="AB411" s="85"/>
    </row>
    <row r="412" spans="3:28" x14ac:dyDescent="0.55000000000000004">
      <c r="C412" s="250">
        <v>201110</v>
      </c>
      <c r="D412" s="239">
        <v>2011</v>
      </c>
      <c r="E412" s="240">
        <v>10</v>
      </c>
      <c r="F412" s="241">
        <v>130.80000000000001</v>
      </c>
      <c r="G412" s="242">
        <v>127.5</v>
      </c>
      <c r="H412" s="243">
        <f t="shared" si="31"/>
        <v>102.58823529411765</v>
      </c>
      <c r="I412" s="127"/>
      <c r="J412" s="222">
        <f>'MA12'!R275</f>
        <v>108.44879563024206</v>
      </c>
      <c r="K412" s="127">
        <f t="shared" si="32"/>
        <v>120.60991478961624</v>
      </c>
      <c r="L412" s="223">
        <f>'MA8'!Q275</f>
        <v>108.74736485958933</v>
      </c>
      <c r="M412" s="128">
        <f t="shared" si="33"/>
        <v>120.27877656519242</v>
      </c>
      <c r="N412" s="131"/>
      <c r="O412" s="293">
        <f>'BM12'!Q263</f>
        <v>108.15175994863021</v>
      </c>
      <c r="P412" s="127">
        <f t="shared" si="35"/>
        <v>120.94116643328525</v>
      </c>
      <c r="Q412" s="218">
        <f>'BM8'!Q263</f>
        <v>108.67717382672585</v>
      </c>
      <c r="R412" s="128">
        <f t="shared" si="36"/>
        <v>120.35646069389571</v>
      </c>
      <c r="S412" s="131"/>
      <c r="T412" s="328">
        <f>'1212'!Q263</f>
        <v>108.29929021534774</v>
      </c>
      <c r="U412" s="127">
        <f t="shared" si="34"/>
        <v>120.77641482221236</v>
      </c>
      <c r="V412" s="334">
        <f>'128'!Q263</f>
        <v>108.90398514496327</v>
      </c>
      <c r="W412" s="128">
        <f t="shared" si="37"/>
        <v>120.10579762153857</v>
      </c>
      <c r="Y412" s="369"/>
      <c r="Z412" s="14"/>
      <c r="AA412" s="371"/>
      <c r="AB412" s="85"/>
    </row>
    <row r="413" spans="3:28" x14ac:dyDescent="0.55000000000000004">
      <c r="C413" s="250">
        <v>201111</v>
      </c>
      <c r="D413" s="239">
        <v>2011</v>
      </c>
      <c r="E413" s="240">
        <v>11</v>
      </c>
      <c r="F413" s="241">
        <v>119.1</v>
      </c>
      <c r="G413" s="242">
        <v>113.5</v>
      </c>
      <c r="H413" s="243">
        <f t="shared" si="31"/>
        <v>104.93392070484582</v>
      </c>
      <c r="I413" s="127"/>
      <c r="J413" s="222">
        <f>'MA12'!R276</f>
        <v>107.41724621675669</v>
      </c>
      <c r="K413" s="127">
        <f t="shared" si="32"/>
        <v>110.87605035011671</v>
      </c>
      <c r="L413" s="223">
        <f>'MA8'!Q276</f>
        <v>108.69531270332872</v>
      </c>
      <c r="M413" s="128">
        <f t="shared" si="33"/>
        <v>109.5723422086007</v>
      </c>
      <c r="N413" s="131"/>
      <c r="O413" s="293">
        <f>'BM12'!Q264</f>
        <v>107.55543929648488</v>
      </c>
      <c r="P413" s="127">
        <f t="shared" si="35"/>
        <v>110.73359076865619</v>
      </c>
      <c r="Q413" s="218">
        <f>'BM8'!Q264</f>
        <v>110.05898572835423</v>
      </c>
      <c r="R413" s="128">
        <f t="shared" si="36"/>
        <v>108.214698883343</v>
      </c>
      <c r="S413" s="131"/>
      <c r="T413" s="328">
        <f>'1212'!Q264</f>
        <v>107.11777653451149</v>
      </c>
      <c r="U413" s="127">
        <f t="shared" si="34"/>
        <v>111.18602705651573</v>
      </c>
      <c r="V413" s="334">
        <f>'128'!Q264</f>
        <v>108.77942166356947</v>
      </c>
      <c r="W413" s="128">
        <f t="shared" si="37"/>
        <v>109.48762015700891</v>
      </c>
      <c r="Y413" s="369"/>
      <c r="Z413" s="14"/>
      <c r="AA413" s="371"/>
      <c r="AB413" s="85"/>
    </row>
    <row r="414" spans="3:28" x14ac:dyDescent="0.55000000000000004">
      <c r="C414" s="250">
        <v>201112</v>
      </c>
      <c r="D414" s="239">
        <v>2011</v>
      </c>
      <c r="E414" s="240">
        <v>12</v>
      </c>
      <c r="F414" s="241">
        <v>121.2</v>
      </c>
      <c r="G414" s="242">
        <v>127.8</v>
      </c>
      <c r="H414" s="243">
        <f t="shared" si="31"/>
        <v>94.835680751173712</v>
      </c>
      <c r="I414" s="127"/>
      <c r="J414" s="222">
        <f>'MA12'!R277</f>
        <v>97.982867205921863</v>
      </c>
      <c r="K414" s="127">
        <f t="shared" si="32"/>
        <v>123.69509431203392</v>
      </c>
      <c r="L414" s="223">
        <f>'MA8'!Q277</f>
        <v>99.169768107643861</v>
      </c>
      <c r="M414" s="128">
        <f t="shared" si="33"/>
        <v>122.21466512702079</v>
      </c>
      <c r="N414" s="131"/>
      <c r="O414" s="293">
        <f>'BM12'!Q265</f>
        <v>97.501123114100764</v>
      </c>
      <c r="P414" s="127">
        <f t="shared" si="35"/>
        <v>124.30626040908844</v>
      </c>
      <c r="Q414" s="218">
        <f>'BM8'!Q265</f>
        <v>99.707035117863754</v>
      </c>
      <c r="R414" s="128">
        <f t="shared" si="36"/>
        <v>121.55611673411953</v>
      </c>
      <c r="S414" s="131"/>
      <c r="T414" s="328">
        <f>'1212'!Q265</f>
        <v>97.664587316792947</v>
      </c>
      <c r="U414" s="127">
        <f t="shared" si="34"/>
        <v>124.09820522444399</v>
      </c>
      <c r="V414" s="334">
        <f>'128'!Q265</f>
        <v>99.248050207564418</v>
      </c>
      <c r="W414" s="128">
        <f t="shared" si="37"/>
        <v>122.11826806322736</v>
      </c>
      <c r="Y414" s="369"/>
      <c r="Z414" s="14"/>
      <c r="AA414" s="371"/>
      <c r="AB414" s="85"/>
    </row>
    <row r="415" spans="3:28" x14ac:dyDescent="0.55000000000000004">
      <c r="C415" s="250">
        <v>201201</v>
      </c>
      <c r="D415" s="239">
        <v>2012</v>
      </c>
      <c r="E415" s="240">
        <v>1</v>
      </c>
      <c r="F415" s="241">
        <v>119.6</v>
      </c>
      <c r="G415" s="242">
        <v>129.9</v>
      </c>
      <c r="H415" s="243">
        <f t="shared" si="31"/>
        <v>92.070823710546563</v>
      </c>
      <c r="I415" s="127"/>
      <c r="J415" s="222">
        <f>'MA12'!R278</f>
        <v>94.839546690520891</v>
      </c>
      <c r="K415" s="127">
        <f t="shared" si="32"/>
        <v>126.10773055493092</v>
      </c>
      <c r="L415" s="223">
        <f>'MA8'!Q278</f>
        <v>95.232319381752347</v>
      </c>
      <c r="M415" s="128">
        <f t="shared" si="33"/>
        <v>125.58761644832603</v>
      </c>
      <c r="N415" s="131"/>
      <c r="O415" s="293">
        <f>'BM12'!Q266</f>
        <v>92.531472374508041</v>
      </c>
      <c r="P415" s="127">
        <f t="shared" si="35"/>
        <v>129.2533199038873</v>
      </c>
      <c r="Q415" s="218">
        <f>'BM8'!Q266</f>
        <v>90.16241318399446</v>
      </c>
      <c r="R415" s="128">
        <f t="shared" si="36"/>
        <v>132.64951078442436</v>
      </c>
      <c r="S415" s="131"/>
      <c r="T415" s="328">
        <f>'1212'!Q266</f>
        <v>95.053383717672887</v>
      </c>
      <c r="U415" s="127">
        <f t="shared" si="34"/>
        <v>125.82403205680225</v>
      </c>
      <c r="V415" s="334">
        <f>'128'!Q266</f>
        <v>95.032990348259005</v>
      </c>
      <c r="W415" s="128">
        <f t="shared" si="37"/>
        <v>125.85103295362214</v>
      </c>
      <c r="Y415" s="369"/>
      <c r="Z415" s="14"/>
      <c r="AA415" s="371"/>
      <c r="AB415" s="85"/>
    </row>
    <row r="416" spans="3:28" x14ac:dyDescent="0.55000000000000004">
      <c r="C416" s="250">
        <v>201202</v>
      </c>
      <c r="D416" s="239">
        <v>2012</v>
      </c>
      <c r="E416" s="240">
        <v>2</v>
      </c>
      <c r="F416" s="241">
        <v>135.6</v>
      </c>
      <c r="G416" s="242">
        <v>129.80000000000001</v>
      </c>
      <c r="H416" s="243">
        <f t="shared" si="31"/>
        <v>104.4684129429892</v>
      </c>
      <c r="I416" s="127"/>
      <c r="J416" s="222">
        <f>'MA12'!R279</f>
        <v>104.75643205393268</v>
      </c>
      <c r="K416" s="127">
        <f t="shared" si="32"/>
        <v>129.44312567861022</v>
      </c>
      <c r="L416" s="223">
        <f>'MA8'!Q279</f>
        <v>104.48524124307981</v>
      </c>
      <c r="M416" s="128">
        <f t="shared" si="33"/>
        <v>129.77909452736316</v>
      </c>
      <c r="N416" s="131"/>
      <c r="O416" s="293">
        <f>'BM12'!Q267</f>
        <v>102.79909597634524</v>
      </c>
      <c r="P416" s="127">
        <f t="shared" si="35"/>
        <v>131.90777478354718</v>
      </c>
      <c r="Q416" s="218">
        <f>'BM8'!Q267</f>
        <v>100.7852076913281</v>
      </c>
      <c r="R416" s="128">
        <f t="shared" si="36"/>
        <v>134.54355366840949</v>
      </c>
      <c r="S416" s="131"/>
      <c r="T416" s="328">
        <f>'1212'!Q267</f>
        <v>104.57292434027197</v>
      </c>
      <c r="U416" s="127">
        <f t="shared" si="34"/>
        <v>129.67027636978804</v>
      </c>
      <c r="V416" s="334">
        <f>'128'!Q267</f>
        <v>103.56400976229915</v>
      </c>
      <c r="W416" s="128">
        <f t="shared" si="37"/>
        <v>130.93351668328609</v>
      </c>
      <c r="Y416" s="369"/>
      <c r="Z416" s="14"/>
      <c r="AA416" s="371"/>
      <c r="AB416" s="85"/>
    </row>
    <row r="417" spans="3:28" x14ac:dyDescent="0.55000000000000004">
      <c r="C417" s="250">
        <v>201203</v>
      </c>
      <c r="D417" s="239">
        <v>2012</v>
      </c>
      <c r="E417" s="240">
        <v>3</v>
      </c>
      <c r="F417" s="241">
        <v>140.5</v>
      </c>
      <c r="G417" s="242">
        <v>128</v>
      </c>
      <c r="H417" s="243">
        <f t="shared" si="31"/>
        <v>109.765625</v>
      </c>
      <c r="I417" s="127"/>
      <c r="J417" s="222">
        <f>'MA12'!R280</f>
        <v>107.78481425093157</v>
      </c>
      <c r="K417" s="127">
        <f t="shared" si="32"/>
        <v>130.3523144484017</v>
      </c>
      <c r="L417" s="223">
        <f>'MA8'!Q280</f>
        <v>105.57687809188809</v>
      </c>
      <c r="M417" s="128">
        <f t="shared" si="33"/>
        <v>133.07838092893485</v>
      </c>
      <c r="N417" s="131"/>
      <c r="O417" s="293">
        <f>'BM12'!Q268</f>
        <v>109.65759330519771</v>
      </c>
      <c r="P417" s="127">
        <f t="shared" si="35"/>
        <v>128.1261021377353</v>
      </c>
      <c r="Q417" s="218">
        <f>'BM8'!Q268</f>
        <v>107.73634496233863</v>
      </c>
      <c r="R417" s="128">
        <f t="shared" si="36"/>
        <v>130.41095839023919</v>
      </c>
      <c r="S417" s="131"/>
      <c r="T417" s="328">
        <f>'1212'!Q268</f>
        <v>106.77503227150274</v>
      </c>
      <c r="U417" s="127">
        <f t="shared" si="34"/>
        <v>131.58506910374228</v>
      </c>
      <c r="V417" s="334">
        <f>'128'!Q268</f>
        <v>103.39454895852253</v>
      </c>
      <c r="W417" s="128">
        <f t="shared" si="37"/>
        <v>135.88724107337862</v>
      </c>
      <c r="Y417" s="369"/>
      <c r="Z417" s="14"/>
      <c r="AA417" s="371"/>
      <c r="AB417" s="85"/>
    </row>
    <row r="418" spans="3:28" x14ac:dyDescent="0.55000000000000004">
      <c r="C418" s="250">
        <v>201204</v>
      </c>
      <c r="D418" s="239">
        <v>2012</v>
      </c>
      <c r="E418" s="240">
        <v>4</v>
      </c>
      <c r="F418" s="241">
        <v>114.5</v>
      </c>
      <c r="G418" s="242">
        <v>134.1</v>
      </c>
      <c r="H418" s="243">
        <f t="shared" si="31"/>
        <v>85.384041759880688</v>
      </c>
      <c r="I418" s="127"/>
      <c r="J418" s="222">
        <f>'MA12'!R281</f>
        <v>88.526862674241542</v>
      </c>
      <c r="K418" s="127">
        <f t="shared" si="32"/>
        <v>129.33927233062988</v>
      </c>
      <c r="L418" s="223">
        <f>'MA8'!Q281</f>
        <v>86.551207298372077</v>
      </c>
      <c r="M418" s="128">
        <f t="shared" si="33"/>
        <v>132.29162662662662</v>
      </c>
      <c r="N418" s="131"/>
      <c r="O418" s="293">
        <f>'BM12'!Q269</f>
        <v>89.593165723829188</v>
      </c>
      <c r="P418" s="127">
        <f t="shared" si="35"/>
        <v>127.79992656241895</v>
      </c>
      <c r="Q418" s="218">
        <f>'BM8'!Q269</f>
        <v>87.779115949839323</v>
      </c>
      <c r="R418" s="128">
        <f t="shared" si="36"/>
        <v>130.44104940112419</v>
      </c>
      <c r="S418" s="131"/>
      <c r="T418" s="328">
        <f>'1212'!Q269</f>
        <v>87.664625492159871</v>
      </c>
      <c r="U418" s="127">
        <f t="shared" si="34"/>
        <v>130.61140609132028</v>
      </c>
      <c r="V418" s="334">
        <f>'128'!Q269</f>
        <v>84.868271875455136</v>
      </c>
      <c r="W418" s="128">
        <f t="shared" si="37"/>
        <v>134.91496582848964</v>
      </c>
      <c r="Y418" s="369"/>
      <c r="Z418" s="14"/>
      <c r="AA418" s="371"/>
      <c r="AB418" s="85"/>
    </row>
    <row r="419" spans="3:28" x14ac:dyDescent="0.55000000000000004">
      <c r="C419" s="250">
        <v>201205</v>
      </c>
      <c r="D419" s="239">
        <v>2012</v>
      </c>
      <c r="E419" s="240">
        <v>5</v>
      </c>
      <c r="F419" s="241">
        <v>110</v>
      </c>
      <c r="G419" s="242">
        <v>119.9</v>
      </c>
      <c r="H419" s="243">
        <f t="shared" si="31"/>
        <v>91.743119266055047</v>
      </c>
      <c r="I419" s="127"/>
      <c r="J419" s="222">
        <f>'MA12'!R282</f>
        <v>87.659579509842828</v>
      </c>
      <c r="K419" s="127">
        <f t="shared" si="32"/>
        <v>125.48542967588463</v>
      </c>
      <c r="L419" s="223">
        <f>'MA8'!Q282</f>
        <v>86.738345043882077</v>
      </c>
      <c r="M419" s="128">
        <f t="shared" si="33"/>
        <v>126.81819089855766</v>
      </c>
      <c r="N419" s="131"/>
      <c r="O419" s="293">
        <f>'BM12'!Q270</f>
        <v>88.098039364307596</v>
      </c>
      <c r="P419" s="127">
        <f t="shared" si="35"/>
        <v>124.86089451448774</v>
      </c>
      <c r="Q419" s="218">
        <f>'BM8'!Q270</f>
        <v>87.334782352179502</v>
      </c>
      <c r="R419" s="128">
        <f t="shared" si="36"/>
        <v>125.95210869871123</v>
      </c>
      <c r="S419" s="131"/>
      <c r="T419" s="328">
        <f>'1212'!Q270</f>
        <v>87.51405056348284</v>
      </c>
      <c r="U419" s="127">
        <f t="shared" si="34"/>
        <v>125.69410202331545</v>
      </c>
      <c r="V419" s="334">
        <f>'128'!Q270</f>
        <v>86.262217318193379</v>
      </c>
      <c r="W419" s="128">
        <f t="shared" si="37"/>
        <v>127.51816892701196</v>
      </c>
      <c r="Y419" s="369"/>
      <c r="Z419" s="14"/>
      <c r="AA419" s="371"/>
      <c r="AB419" s="85"/>
    </row>
    <row r="420" spans="3:28" x14ac:dyDescent="0.55000000000000004">
      <c r="C420" s="250">
        <v>201206</v>
      </c>
      <c r="D420" s="239">
        <v>2012</v>
      </c>
      <c r="E420" s="240">
        <v>6</v>
      </c>
      <c r="F420" s="241">
        <v>125</v>
      </c>
      <c r="G420" s="242">
        <v>117.9</v>
      </c>
      <c r="H420" s="243">
        <f t="shared" si="31"/>
        <v>106.02205258693809</v>
      </c>
      <c r="I420" s="127"/>
      <c r="J420" s="222">
        <f>'MA12'!R283</f>
        <v>104.46496803966753</v>
      </c>
      <c r="K420" s="127">
        <f t="shared" si="32"/>
        <v>119.65733809685837</v>
      </c>
      <c r="L420" s="223">
        <f>'MA8'!Q283</f>
        <v>105.38974034637812</v>
      </c>
      <c r="M420" s="128">
        <f t="shared" si="33"/>
        <v>118.60737068823779</v>
      </c>
      <c r="N420" s="131"/>
      <c r="O420" s="293">
        <f>'BM12'!Q271</f>
        <v>104.43567171122959</v>
      </c>
      <c r="P420" s="127">
        <f t="shared" si="35"/>
        <v>119.69090441207859</v>
      </c>
      <c r="Q420" s="218">
        <f>'BM8'!Q271</f>
        <v>105.0162646980597</v>
      </c>
      <c r="R420" s="128">
        <f t="shared" si="36"/>
        <v>119.029181202928</v>
      </c>
      <c r="S420" s="131"/>
      <c r="T420" s="328">
        <f>'1212'!Q271</f>
        <v>104.76534498350908</v>
      </c>
      <c r="U420" s="127">
        <f t="shared" si="34"/>
        <v>119.31426371924421</v>
      </c>
      <c r="V420" s="334">
        <f>'128'!Q271</f>
        <v>105.81550546053909</v>
      </c>
      <c r="W420" s="128">
        <f t="shared" si="37"/>
        <v>118.13013551838606</v>
      </c>
      <c r="Y420" s="369"/>
      <c r="Z420" s="14"/>
      <c r="AA420" s="371"/>
      <c r="AB420" s="85"/>
    </row>
    <row r="421" spans="3:28" x14ac:dyDescent="0.55000000000000004">
      <c r="C421" s="250">
        <v>201207</v>
      </c>
      <c r="D421" s="239">
        <v>2012</v>
      </c>
      <c r="E421" s="240">
        <v>7</v>
      </c>
      <c r="F421" s="241">
        <v>131.1</v>
      </c>
      <c r="G421" s="242">
        <v>117.2</v>
      </c>
      <c r="H421" s="243">
        <f t="shared" si="31"/>
        <v>111.86006825938566</v>
      </c>
      <c r="I421" s="127"/>
      <c r="J421" s="222">
        <f>'MA12'!R284</f>
        <v>106.24218763884528</v>
      </c>
      <c r="K421" s="127">
        <f t="shared" si="32"/>
        <v>123.39730846436936</v>
      </c>
      <c r="L421" s="223">
        <f>'MA8'!Q284</f>
        <v>105.81599854448422</v>
      </c>
      <c r="M421" s="128">
        <f t="shared" si="33"/>
        <v>123.89430880330121</v>
      </c>
      <c r="N421" s="131"/>
      <c r="O421" s="293">
        <f>'BM12'!Q272</f>
        <v>106.8417476639427</v>
      </c>
      <c r="P421" s="127">
        <f t="shared" si="35"/>
        <v>122.70484418914467</v>
      </c>
      <c r="Q421" s="218">
        <f>'BM8'!Q272</f>
        <v>106.35746797657973</v>
      </c>
      <c r="R421" s="128">
        <f t="shared" si="36"/>
        <v>123.26355872713015</v>
      </c>
      <c r="S421" s="131"/>
      <c r="T421" s="328">
        <f>'1212'!Q272</f>
        <v>106.97396266164698</v>
      </c>
      <c r="U421" s="127">
        <f t="shared" si="34"/>
        <v>122.55318653069102</v>
      </c>
      <c r="V421" s="334">
        <f>'128'!Q272</f>
        <v>106.84766559485571</v>
      </c>
      <c r="W421" s="128">
        <f t="shared" si="37"/>
        <v>122.69804798272723</v>
      </c>
      <c r="Y421" s="369"/>
      <c r="Z421" s="14"/>
      <c r="AA421" s="371"/>
      <c r="AB421" s="85"/>
    </row>
    <row r="422" spans="3:28" x14ac:dyDescent="0.55000000000000004">
      <c r="C422" s="250">
        <v>201208</v>
      </c>
      <c r="D422" s="239">
        <v>2012</v>
      </c>
      <c r="E422" s="240">
        <v>8</v>
      </c>
      <c r="F422" s="241">
        <v>103.9</v>
      </c>
      <c r="G422" s="242">
        <v>114.1</v>
      </c>
      <c r="H422" s="243">
        <f t="shared" si="31"/>
        <v>91.060473269062243</v>
      </c>
      <c r="I422" s="127"/>
      <c r="J422" s="222">
        <f>'MA12'!R285</f>
        <v>85.207016462977535</v>
      </c>
      <c r="K422" s="127">
        <f t="shared" si="32"/>
        <v>121.93831483953505</v>
      </c>
      <c r="L422" s="223">
        <f>'MA8'!Q285</f>
        <v>86.530414215537633</v>
      </c>
      <c r="M422" s="128">
        <f t="shared" si="33"/>
        <v>120.0733880011214</v>
      </c>
      <c r="N422" s="131"/>
      <c r="O422" s="293">
        <f>'BM12'!Q273</f>
        <v>84.645313580709654</v>
      </c>
      <c r="P422" s="127">
        <f t="shared" si="35"/>
        <v>122.74749257196729</v>
      </c>
      <c r="Q422" s="218">
        <f>'BM8'!Q273</f>
        <v>86.170666948866455</v>
      </c>
      <c r="R422" s="128">
        <f t="shared" si="36"/>
        <v>120.57467312125378</v>
      </c>
      <c r="S422" s="131"/>
      <c r="T422" s="328">
        <f>'1212'!Q273</f>
        <v>85.478452460257373</v>
      </c>
      <c r="U422" s="127">
        <f t="shared" si="34"/>
        <v>121.55110090266037</v>
      </c>
      <c r="V422" s="334">
        <f>'128'!Q273</f>
        <v>87.116736701344351</v>
      </c>
      <c r="W422" s="128">
        <f t="shared" si="37"/>
        <v>119.26525709542177</v>
      </c>
      <c r="Y422" s="369"/>
      <c r="Z422" s="14"/>
      <c r="AA422" s="371"/>
      <c r="AB422" s="85"/>
    </row>
    <row r="423" spans="3:28" x14ac:dyDescent="0.55000000000000004">
      <c r="C423" s="250">
        <v>201209</v>
      </c>
      <c r="D423" s="239">
        <v>2012</v>
      </c>
      <c r="E423" s="240">
        <v>9</v>
      </c>
      <c r="F423" s="241">
        <v>109</v>
      </c>
      <c r="G423" s="242">
        <v>104.7</v>
      </c>
      <c r="H423" s="243">
        <f t="shared" si="31"/>
        <v>104.10697230181472</v>
      </c>
      <c r="I423" s="127"/>
      <c r="J423" s="222">
        <f>'MA12'!R286</f>
        <v>109.34165861981124</v>
      </c>
      <c r="K423" s="127">
        <f t="shared" si="32"/>
        <v>99.687531153154339</v>
      </c>
      <c r="L423" s="223">
        <f>'MA8'!Q286</f>
        <v>110.39047676806186</v>
      </c>
      <c r="M423" s="128">
        <f t="shared" si="33"/>
        <v>98.740401519432368</v>
      </c>
      <c r="N423" s="131"/>
      <c r="O423" s="293">
        <f>'BM12'!Q274</f>
        <v>109.23240130561717</v>
      </c>
      <c r="P423" s="127">
        <f t="shared" si="35"/>
        <v>99.787241420275151</v>
      </c>
      <c r="Q423" s="218">
        <f>'BM8'!Q274</f>
        <v>110.92338707822734</v>
      </c>
      <c r="R423" s="128">
        <f t="shared" si="36"/>
        <v>98.266022045584592</v>
      </c>
      <c r="S423" s="131"/>
      <c r="T423" s="328">
        <f>'1212'!Q274</f>
        <v>109.79347953358059</v>
      </c>
      <c r="U423" s="127">
        <f t="shared" si="34"/>
        <v>99.277298126490379</v>
      </c>
      <c r="V423" s="334">
        <f>'128'!Q274</f>
        <v>111.50902070032278</v>
      </c>
      <c r="W423" s="128">
        <f t="shared" si="37"/>
        <v>97.749939256425094</v>
      </c>
      <c r="Y423" s="369"/>
      <c r="Z423" s="14"/>
      <c r="AA423" s="371"/>
      <c r="AB423" s="85"/>
    </row>
    <row r="424" spans="3:28" x14ac:dyDescent="0.55000000000000004">
      <c r="C424" s="250">
        <v>201210</v>
      </c>
      <c r="D424" s="239">
        <v>2012</v>
      </c>
      <c r="E424" s="240">
        <v>10</v>
      </c>
      <c r="F424" s="241">
        <v>112.4</v>
      </c>
      <c r="G424" s="242">
        <v>104.5</v>
      </c>
      <c r="H424" s="243">
        <f t="shared" si="31"/>
        <v>107.55980861244019</v>
      </c>
      <c r="I424" s="127"/>
      <c r="J424" s="222">
        <f>'MA12'!R287</f>
        <v>107.82746752131182</v>
      </c>
      <c r="K424" s="127">
        <f t="shared" si="32"/>
        <v>104.24060082630101</v>
      </c>
      <c r="L424" s="223">
        <f>'MA8'!Q287</f>
        <v>107.89530682792861</v>
      </c>
      <c r="M424" s="128">
        <f t="shared" si="33"/>
        <v>104.17505942056913</v>
      </c>
      <c r="N424" s="131"/>
      <c r="O424" s="293">
        <f>'BM12'!Q275</f>
        <v>108.20031748381416</v>
      </c>
      <c r="P424" s="127">
        <f t="shared" si="35"/>
        <v>103.88139574249777</v>
      </c>
      <c r="Q424" s="218">
        <f>'BM8'!Q275</f>
        <v>108.88254295847382</v>
      </c>
      <c r="R424" s="128">
        <f t="shared" si="36"/>
        <v>103.23050596170195</v>
      </c>
      <c r="S424" s="131"/>
      <c r="T424" s="328">
        <f>'1212'!Q275</f>
        <v>108.03226849473158</v>
      </c>
      <c r="U424" s="127">
        <f t="shared" si="34"/>
        <v>104.04298786476139</v>
      </c>
      <c r="V424" s="334">
        <f>'128'!Q275</f>
        <v>108.67491306196487</v>
      </c>
      <c r="W424" s="128">
        <f t="shared" si="37"/>
        <v>103.4277339940554</v>
      </c>
      <c r="Y424" s="369"/>
      <c r="Z424" s="14"/>
      <c r="AA424" s="371"/>
      <c r="AB424" s="85"/>
    </row>
    <row r="425" spans="3:28" x14ac:dyDescent="0.55000000000000004">
      <c r="C425" s="250">
        <v>201211</v>
      </c>
      <c r="D425" s="239">
        <v>2012</v>
      </c>
      <c r="E425" s="240">
        <v>11</v>
      </c>
      <c r="F425" s="241">
        <v>107.5</v>
      </c>
      <c r="G425" s="242">
        <v>102.9</v>
      </c>
      <c r="H425" s="243">
        <f t="shared" si="31"/>
        <v>104.47035957240038</v>
      </c>
      <c r="I425" s="127"/>
      <c r="J425" s="222">
        <f>'MA12'!R288</f>
        <v>106.35592969319265</v>
      </c>
      <c r="K425" s="127">
        <f t="shared" si="32"/>
        <v>101.07569959672928</v>
      </c>
      <c r="L425" s="223">
        <f>'MA8'!Q288</f>
        <v>107.01160080746475</v>
      </c>
      <c r="M425" s="128">
        <f t="shared" si="33"/>
        <v>100.45639836134588</v>
      </c>
      <c r="N425" s="131"/>
      <c r="O425" s="293">
        <f>'BM12'!Q276</f>
        <v>106.99637809431931</v>
      </c>
      <c r="P425" s="127">
        <f t="shared" si="35"/>
        <v>100.47069061088847</v>
      </c>
      <c r="Q425" s="218">
        <f>'BM8'!Q276</f>
        <v>109.00945711134872</v>
      </c>
      <c r="R425" s="128">
        <f t="shared" si="36"/>
        <v>98.615297102335916</v>
      </c>
      <c r="S425" s="131"/>
      <c r="T425" s="328">
        <f>'1212'!Q276</f>
        <v>106.39010600710544</v>
      </c>
      <c r="U425" s="127">
        <f t="shared" si="34"/>
        <v>101.04323046056598</v>
      </c>
      <c r="V425" s="334">
        <f>'128'!Q276</f>
        <v>107.75450461708137</v>
      </c>
      <c r="W425" s="128">
        <f t="shared" si="37"/>
        <v>99.763810693589306</v>
      </c>
      <c r="Y425" s="369"/>
      <c r="Z425" s="14"/>
      <c r="AA425" s="371"/>
      <c r="AB425" s="85"/>
    </row>
    <row r="426" spans="3:28" x14ac:dyDescent="0.55000000000000004">
      <c r="C426" s="250">
        <v>201212</v>
      </c>
      <c r="D426" s="239">
        <v>2012</v>
      </c>
      <c r="E426" s="240">
        <v>12</v>
      </c>
      <c r="F426" s="241">
        <v>99.1</v>
      </c>
      <c r="G426" s="242">
        <v>106.9</v>
      </c>
      <c r="H426" s="243">
        <f t="shared" si="31"/>
        <v>92.703461178671645</v>
      </c>
      <c r="I426" s="127"/>
      <c r="J426" s="222">
        <f>'MA12'!R289</f>
        <v>96.993536844724304</v>
      </c>
      <c r="K426" s="127">
        <f t="shared" si="32"/>
        <v>102.17175620541387</v>
      </c>
      <c r="L426" s="223">
        <f>'MA8'!Q289</f>
        <v>98.382471431170586</v>
      </c>
      <c r="M426" s="128">
        <f t="shared" si="33"/>
        <v>100.7293256190778</v>
      </c>
      <c r="N426" s="131"/>
      <c r="O426" s="293">
        <f>'BM12'!Q277</f>
        <v>96.968803416179668</v>
      </c>
      <c r="P426" s="127">
        <f t="shared" si="35"/>
        <v>102.1978167294418</v>
      </c>
      <c r="Q426" s="218">
        <f>'BM8'!Q277</f>
        <v>99.842349088764166</v>
      </c>
      <c r="R426" s="128">
        <f t="shared" si="36"/>
        <v>99.256478743199253</v>
      </c>
      <c r="S426" s="131"/>
      <c r="T426" s="328">
        <f>'1212'!Q277</f>
        <v>96.986369474078501</v>
      </c>
      <c r="U426" s="127">
        <f t="shared" si="34"/>
        <v>102.17930678030629</v>
      </c>
      <c r="V426" s="334">
        <f>'128'!Q277</f>
        <v>99.159615601162585</v>
      </c>
      <c r="W426" s="128">
        <f t="shared" si="37"/>
        <v>99.939879152615546</v>
      </c>
      <c r="Y426" s="369"/>
      <c r="Z426" s="14"/>
      <c r="AA426" s="371"/>
      <c r="AB426" s="85"/>
    </row>
    <row r="427" spans="3:28" x14ac:dyDescent="0.55000000000000004">
      <c r="C427" s="250">
        <v>201301</v>
      </c>
      <c r="D427" s="239">
        <v>2013</v>
      </c>
      <c r="E427" s="240">
        <v>1</v>
      </c>
      <c r="F427" s="241">
        <v>108.8</v>
      </c>
      <c r="G427" s="242">
        <v>109.4</v>
      </c>
      <c r="H427" s="243">
        <f t="shared" si="31"/>
        <v>99.451553930530153</v>
      </c>
      <c r="I427" s="127"/>
      <c r="J427" s="222">
        <f>'MA12'!R290</f>
        <v>95.149832996189474</v>
      </c>
      <c r="K427" s="127">
        <f t="shared" si="32"/>
        <v>114.34597053297738</v>
      </c>
      <c r="L427" s="223">
        <f>'MA8'!Q290</f>
        <v>95.182065028197457</v>
      </c>
      <c r="M427" s="128">
        <f t="shared" si="33"/>
        <v>114.30724892107381</v>
      </c>
      <c r="N427" s="131"/>
      <c r="O427" s="293">
        <f>'BM12'!Q278</f>
        <v>92.501441645521894</v>
      </c>
      <c r="P427" s="127">
        <f t="shared" si="35"/>
        <v>117.61978847522873</v>
      </c>
      <c r="Q427" s="218">
        <f>'BM8'!Q278</f>
        <v>90.250089910621156</v>
      </c>
      <c r="R427" s="128">
        <f t="shared" si="36"/>
        <v>120.55389651993661</v>
      </c>
      <c r="S427" s="131"/>
      <c r="T427" s="328">
        <f>'1212'!Q278</f>
        <v>95.62235393047574</v>
      </c>
      <c r="U427" s="127">
        <f t="shared" si="34"/>
        <v>113.78092624566149</v>
      </c>
      <c r="V427" s="334">
        <f>'128'!Q278</f>
        <v>95.156844587678577</v>
      </c>
      <c r="W427" s="128">
        <f t="shared" si="37"/>
        <v>114.33754499893118</v>
      </c>
      <c r="Y427" s="369"/>
      <c r="Z427" s="14"/>
      <c r="AA427" s="371"/>
      <c r="AB427" s="85"/>
    </row>
    <row r="428" spans="3:28" x14ac:dyDescent="0.55000000000000004">
      <c r="C428" s="250">
        <v>201302</v>
      </c>
      <c r="D428" s="239">
        <v>2013</v>
      </c>
      <c r="E428" s="240">
        <v>2</v>
      </c>
      <c r="F428" s="241">
        <v>116.8</v>
      </c>
      <c r="G428" s="242">
        <v>112.4</v>
      </c>
      <c r="H428" s="243">
        <f t="shared" si="31"/>
        <v>103.91459074733096</v>
      </c>
      <c r="I428" s="127"/>
      <c r="J428" s="222">
        <f>'MA12'!R291</f>
        <v>104.14686926659451</v>
      </c>
      <c r="K428" s="127">
        <f t="shared" si="32"/>
        <v>112.14931454253905</v>
      </c>
      <c r="L428" s="223">
        <f>'MA8'!Q291</f>
        <v>103.85017057717748</v>
      </c>
      <c r="M428" s="128">
        <f t="shared" si="33"/>
        <v>112.46972378653793</v>
      </c>
      <c r="N428" s="131"/>
      <c r="O428" s="293">
        <f>'BM12'!Q279</f>
        <v>102.15827497972953</v>
      </c>
      <c r="P428" s="127">
        <f t="shared" si="35"/>
        <v>114.33239257727845</v>
      </c>
      <c r="Q428" s="218">
        <f>'BM8'!Q279</f>
        <v>100.13552076216068</v>
      </c>
      <c r="R428" s="128">
        <f t="shared" si="36"/>
        <v>116.64192597292259</v>
      </c>
      <c r="S428" s="131"/>
      <c r="T428" s="328">
        <f>'1212'!Q279</f>
        <v>104.19072838161122</v>
      </c>
      <c r="U428" s="127">
        <f t="shared" si="34"/>
        <v>112.1021052585464</v>
      </c>
      <c r="V428" s="334">
        <f>'128'!Q279</f>
        <v>103.12782382501983</v>
      </c>
      <c r="W428" s="128">
        <f t="shared" si="37"/>
        <v>113.25750478181152</v>
      </c>
      <c r="Y428" s="369"/>
      <c r="Z428" s="14"/>
      <c r="AA428" s="371"/>
      <c r="AB428" s="85"/>
    </row>
    <row r="429" spans="3:28" x14ac:dyDescent="0.55000000000000004">
      <c r="C429" s="250">
        <v>201303</v>
      </c>
      <c r="D429" s="239">
        <v>2013</v>
      </c>
      <c r="E429" s="240">
        <v>3</v>
      </c>
      <c r="F429" s="241">
        <v>118.4</v>
      </c>
      <c r="G429" s="242">
        <v>109.8</v>
      </c>
      <c r="H429" s="243">
        <f t="shared" si="31"/>
        <v>107.83242258652095</v>
      </c>
      <c r="I429" s="127"/>
      <c r="J429" s="222">
        <f>'MA12'!R292</f>
        <v>106.79305640494896</v>
      </c>
      <c r="K429" s="127">
        <f t="shared" si="32"/>
        <v>110.86863133782654</v>
      </c>
      <c r="L429" s="223">
        <f>'MA8'!Q292</f>
        <v>103.88150107916175</v>
      </c>
      <c r="M429" s="128">
        <f t="shared" si="33"/>
        <v>113.97601957038972</v>
      </c>
      <c r="N429" s="131"/>
      <c r="O429" s="293">
        <f>'BM12'!Q280</f>
        <v>108.51818983742734</v>
      </c>
      <c r="P429" s="127">
        <f t="shared" si="35"/>
        <v>109.10613250863909</v>
      </c>
      <c r="Q429" s="218">
        <f>'BM8'!Q280</f>
        <v>105.73046734582968</v>
      </c>
      <c r="R429" s="128">
        <f t="shared" si="36"/>
        <v>111.98285884117966</v>
      </c>
      <c r="S429" s="131"/>
      <c r="T429" s="328">
        <f>'1212'!Q280</f>
        <v>105.96778573257795</v>
      </c>
      <c r="U429" s="127">
        <f t="shared" si="34"/>
        <v>111.73206949779643</v>
      </c>
      <c r="V429" s="334">
        <f>'128'!Q280</f>
        <v>101.85092643087268</v>
      </c>
      <c r="W429" s="128">
        <f t="shared" si="37"/>
        <v>116.24832895394366</v>
      </c>
      <c r="Y429" s="369"/>
      <c r="Z429" s="14"/>
      <c r="AA429" s="371"/>
      <c r="AB429" s="85"/>
    </row>
    <row r="430" spans="3:28" x14ac:dyDescent="0.55000000000000004">
      <c r="C430" s="250">
        <v>201304</v>
      </c>
      <c r="D430" s="239">
        <v>2013</v>
      </c>
      <c r="E430" s="240">
        <v>4</v>
      </c>
      <c r="F430" s="241">
        <v>108.4</v>
      </c>
      <c r="G430" s="242">
        <v>116.2</v>
      </c>
      <c r="H430" s="243">
        <f t="shared" si="31"/>
        <v>93.28743545611016</v>
      </c>
      <c r="I430" s="127"/>
      <c r="J430" s="222">
        <f>'MA12'!R293</f>
        <v>88.735475372818357</v>
      </c>
      <c r="K430" s="127">
        <f t="shared" si="32"/>
        <v>122.16083764082175</v>
      </c>
      <c r="L430" s="223">
        <f>'MA8'!Q293</f>
        <v>86.064888950776307</v>
      </c>
      <c r="M430" s="128">
        <f t="shared" si="33"/>
        <v>125.95147838045544</v>
      </c>
      <c r="N430" s="131"/>
      <c r="O430" s="293">
        <f>'BM12'!Q281</f>
        <v>89.97831028834409</v>
      </c>
      <c r="P430" s="127">
        <f t="shared" si="35"/>
        <v>120.47347816670691</v>
      </c>
      <c r="Q430" s="218">
        <f>'BM8'!Q281</f>
        <v>87.486252660609921</v>
      </c>
      <c r="R430" s="128">
        <f t="shared" si="36"/>
        <v>123.90518133234248</v>
      </c>
      <c r="S430" s="131"/>
      <c r="T430" s="328">
        <f>'1212'!Q281</f>
        <v>88.022201645158873</v>
      </c>
      <c r="U430" s="127">
        <f t="shared" si="34"/>
        <v>123.15074830437611</v>
      </c>
      <c r="V430" s="334">
        <f>'128'!Q281</f>
        <v>84.445476500771989</v>
      </c>
      <c r="W430" s="128">
        <f t="shared" si="37"/>
        <v>128.36685218894942</v>
      </c>
      <c r="Y430" s="369"/>
      <c r="Z430" s="14"/>
      <c r="AA430" s="371"/>
      <c r="AB430" s="85"/>
    </row>
    <row r="431" spans="3:28" x14ac:dyDescent="0.55000000000000004">
      <c r="C431" s="250">
        <v>201305</v>
      </c>
      <c r="D431" s="239">
        <v>2013</v>
      </c>
      <c r="E431" s="240">
        <v>5</v>
      </c>
      <c r="F431" s="241">
        <v>105.9</v>
      </c>
      <c r="G431" s="242">
        <v>113.7</v>
      </c>
      <c r="H431" s="243">
        <f t="shared" si="31"/>
        <v>93.139841688654357</v>
      </c>
      <c r="I431" s="127"/>
      <c r="J431" s="222">
        <f>'MA12'!R294</f>
        <v>87.874582490473728</v>
      </c>
      <c r="K431" s="127">
        <f t="shared" si="32"/>
        <v>120.51266361519313</v>
      </c>
      <c r="L431" s="223">
        <f>'MA8'!Q294</f>
        <v>87.453874538745396</v>
      </c>
      <c r="M431" s="128">
        <f t="shared" si="33"/>
        <v>121.09240506329112</v>
      </c>
      <c r="N431" s="131"/>
      <c r="O431" s="293">
        <f>'BM12'!Q282</f>
        <v>88.502957893742888</v>
      </c>
      <c r="P431" s="127">
        <f t="shared" si="35"/>
        <v>119.65701770910763</v>
      </c>
      <c r="Q431" s="218">
        <f>'BM8'!Q282</f>
        <v>88.254445868495935</v>
      </c>
      <c r="R431" s="128">
        <f t="shared" si="36"/>
        <v>119.99395493094698</v>
      </c>
      <c r="S431" s="131"/>
      <c r="T431" s="328">
        <f>'1212'!Q282</f>
        <v>87.811477054087746</v>
      </c>
      <c r="U431" s="127">
        <f t="shared" si="34"/>
        <v>120.5992696544332</v>
      </c>
      <c r="V431" s="334">
        <f>'128'!Q282</f>
        <v>86.951419551234764</v>
      </c>
      <c r="W431" s="128">
        <f t="shared" si="37"/>
        <v>121.79214617376095</v>
      </c>
      <c r="Y431" s="369"/>
      <c r="Z431" s="14"/>
      <c r="AA431" s="371"/>
      <c r="AB431" s="85"/>
    </row>
    <row r="432" spans="3:28" x14ac:dyDescent="0.55000000000000004">
      <c r="C432" s="250">
        <v>201306</v>
      </c>
      <c r="D432" s="239">
        <v>2013</v>
      </c>
      <c r="E432" s="240">
        <v>6</v>
      </c>
      <c r="F432" s="241">
        <v>115.6</v>
      </c>
      <c r="G432" s="242">
        <v>115.1</v>
      </c>
      <c r="H432" s="243">
        <f t="shared" si="31"/>
        <v>100.43440486533449</v>
      </c>
      <c r="I432" s="127"/>
      <c r="J432" s="222">
        <f>'MA12'!R295</f>
        <v>104.05513477913156</v>
      </c>
      <c r="K432" s="127">
        <f t="shared" si="32"/>
        <v>111.09495004294952</v>
      </c>
      <c r="L432" s="223">
        <f>'MA8'!Q295</f>
        <v>104.89452064331965</v>
      </c>
      <c r="M432" s="128">
        <f t="shared" si="33"/>
        <v>110.20594716580379</v>
      </c>
      <c r="N432" s="131"/>
      <c r="O432" s="293">
        <f>'BM12'!Q283</f>
        <v>104.14292142198789</v>
      </c>
      <c r="P432" s="127">
        <f t="shared" si="35"/>
        <v>111.0013032298066</v>
      </c>
      <c r="Q432" s="218">
        <f>'BM8'!Q283</f>
        <v>104.66566201243491</v>
      </c>
      <c r="R432" s="128">
        <f t="shared" si="36"/>
        <v>110.44692000922521</v>
      </c>
      <c r="S432" s="131"/>
      <c r="T432" s="328">
        <f>'1212'!Q283</f>
        <v>104.32479506768718</v>
      </c>
      <c r="U432" s="127">
        <f t="shared" si="34"/>
        <v>110.80779015669029</v>
      </c>
      <c r="V432" s="334">
        <f>'128'!Q283</f>
        <v>105.21423010677418</v>
      </c>
      <c r="W432" s="128">
        <f t="shared" si="37"/>
        <v>109.87106960977242</v>
      </c>
      <c r="Y432" s="369"/>
      <c r="Z432" s="14"/>
      <c r="AA432" s="371"/>
      <c r="AB432" s="85"/>
    </row>
    <row r="433" spans="3:28" x14ac:dyDescent="0.55000000000000004">
      <c r="C433" s="250">
        <v>201307</v>
      </c>
      <c r="D433" s="239">
        <v>2013</v>
      </c>
      <c r="E433" s="240">
        <v>7</v>
      </c>
      <c r="F433" s="241">
        <v>131.5</v>
      </c>
      <c r="G433" s="242">
        <v>115</v>
      </c>
      <c r="H433" s="243">
        <f t="shared" si="31"/>
        <v>114.34782608695653</v>
      </c>
      <c r="I433" s="127"/>
      <c r="J433" s="222">
        <f>'MA12'!R296</f>
        <v>106.5884179329162</v>
      </c>
      <c r="K433" s="127">
        <f t="shared" si="32"/>
        <v>123.37175328257753</v>
      </c>
      <c r="L433" s="223">
        <f>'MA8'!Q296</f>
        <v>107.32785629743091</v>
      </c>
      <c r="M433" s="128">
        <f t="shared" si="33"/>
        <v>122.52178002659659</v>
      </c>
      <c r="N433" s="131"/>
      <c r="O433" s="293">
        <f>'BM12'!Q284</f>
        <v>107.18911401906401</v>
      </c>
      <c r="P433" s="127">
        <f t="shared" si="35"/>
        <v>122.68036843425369</v>
      </c>
      <c r="Q433" s="218">
        <f>'BM8'!Q284</f>
        <v>107.99160879326855</v>
      </c>
      <c r="R433" s="128">
        <f t="shared" si="36"/>
        <v>121.76872024541669</v>
      </c>
      <c r="S433" s="131"/>
      <c r="T433" s="328">
        <f>'1212'!Q284</f>
        <v>107.19503600475281</v>
      </c>
      <c r="U433" s="127">
        <f t="shared" si="34"/>
        <v>122.67359096196353</v>
      </c>
      <c r="V433" s="334">
        <f>'128'!Q284</f>
        <v>108.28463514108147</v>
      </c>
      <c r="W433" s="128">
        <f t="shared" si="37"/>
        <v>121.43920495153517</v>
      </c>
      <c r="Y433" s="369"/>
      <c r="Z433" s="14"/>
      <c r="AA433" s="371"/>
      <c r="AB433" s="85"/>
    </row>
    <row r="434" spans="3:28" x14ac:dyDescent="0.55000000000000004">
      <c r="C434" s="250">
        <v>201308</v>
      </c>
      <c r="D434" s="239">
        <v>2013</v>
      </c>
      <c r="E434" s="240">
        <v>8</v>
      </c>
      <c r="F434" s="241">
        <v>97.6</v>
      </c>
      <c r="G434" s="242">
        <v>114.9</v>
      </c>
      <c r="H434" s="243">
        <f t="shared" si="31"/>
        <v>84.943429068755421</v>
      </c>
      <c r="I434" s="127"/>
      <c r="J434" s="222">
        <f>'MA12'!R297</f>
        <v>84.932022392623594</v>
      </c>
      <c r="K434" s="127">
        <f t="shared" si="32"/>
        <v>114.91543148332781</v>
      </c>
      <c r="L434" s="223">
        <f>'MA8'!Q297</f>
        <v>87.21367402353269</v>
      </c>
      <c r="M434" s="128">
        <f t="shared" si="33"/>
        <v>111.90905679958487</v>
      </c>
      <c r="N434" s="131"/>
      <c r="O434" s="293">
        <f>'BM12'!Q285</f>
        <v>84.285259634485271</v>
      </c>
      <c r="P434" s="127">
        <f t="shared" si="35"/>
        <v>115.79723479912852</v>
      </c>
      <c r="Q434" s="218">
        <f>'BM8'!Q285</f>
        <v>86.824455131154153</v>
      </c>
      <c r="R434" s="128">
        <f t="shared" si="36"/>
        <v>112.4107255871271</v>
      </c>
      <c r="S434" s="131"/>
      <c r="T434" s="328">
        <f>'1212'!Q285</f>
        <v>85.065720762624125</v>
      </c>
      <c r="U434" s="127">
        <f t="shared" si="34"/>
        <v>114.73481812063025</v>
      </c>
      <c r="V434" s="334">
        <f>'128'!Q285</f>
        <v>87.68138559427878</v>
      </c>
      <c r="W434" s="128">
        <f t="shared" si="37"/>
        <v>111.31210956407196</v>
      </c>
      <c r="Y434" s="369"/>
      <c r="Z434" s="14"/>
      <c r="AA434" s="371"/>
      <c r="AB434" s="85"/>
    </row>
    <row r="435" spans="3:28" x14ac:dyDescent="0.55000000000000004">
      <c r="C435" s="250">
        <v>201309</v>
      </c>
      <c r="D435" s="239">
        <v>2013</v>
      </c>
      <c r="E435" s="240">
        <v>9</v>
      </c>
      <c r="F435" s="241">
        <v>127.3</v>
      </c>
      <c r="G435" s="242">
        <v>122.1</v>
      </c>
      <c r="H435" s="243">
        <f t="shared" si="31"/>
        <v>104.25880425880428</v>
      </c>
      <c r="I435" s="127"/>
      <c r="J435" s="222">
        <f>'MA12'!R298</f>
        <v>109.89791598061812</v>
      </c>
      <c r="K435" s="127">
        <f t="shared" si="32"/>
        <v>115.8347716279269</v>
      </c>
      <c r="L435" s="223">
        <f>'MA8'!Q298</f>
        <v>110.45046299519601</v>
      </c>
      <c r="M435" s="128">
        <f t="shared" si="33"/>
        <v>115.25528870398385</v>
      </c>
      <c r="N435" s="131"/>
      <c r="O435" s="293">
        <f>'BM12'!Q286</f>
        <v>109.92576154283599</v>
      </c>
      <c r="P435" s="127">
        <f t="shared" si="35"/>
        <v>115.80542923998173</v>
      </c>
      <c r="Q435" s="218">
        <f>'BM8'!Q286</f>
        <v>110.57166544539052</v>
      </c>
      <c r="R435" s="128">
        <f t="shared" si="36"/>
        <v>115.12895232899545</v>
      </c>
      <c r="S435" s="131"/>
      <c r="T435" s="328">
        <f>'1212'!Q286</f>
        <v>110.20683031543781</v>
      </c>
      <c r="U435" s="127">
        <f t="shared" si="34"/>
        <v>115.51008193923873</v>
      </c>
      <c r="V435" s="334">
        <f>'128'!Q286</f>
        <v>111.44175564029159</v>
      </c>
      <c r="W435" s="128">
        <f t="shared" si="37"/>
        <v>114.23007405850207</v>
      </c>
      <c r="Y435" s="369"/>
      <c r="Z435" s="14"/>
      <c r="AA435" s="371"/>
      <c r="AB435" s="85"/>
    </row>
    <row r="436" spans="3:28" x14ac:dyDescent="0.55000000000000004">
      <c r="C436" s="250">
        <v>201310</v>
      </c>
      <c r="D436" s="239">
        <v>2013</v>
      </c>
      <c r="E436" s="240">
        <v>10</v>
      </c>
      <c r="F436" s="241">
        <v>127.8</v>
      </c>
      <c r="G436" s="242">
        <v>121</v>
      </c>
      <c r="H436" s="243">
        <f t="shared" si="31"/>
        <v>105.61983471074382</v>
      </c>
      <c r="I436" s="127"/>
      <c r="J436" s="222">
        <f>'MA12'!R299</f>
        <v>107.97149174389611</v>
      </c>
      <c r="K436" s="127">
        <f t="shared" si="32"/>
        <v>118.36457747859619</v>
      </c>
      <c r="L436" s="223">
        <f>'MA8'!Q299</f>
        <v>109.44788693169951</v>
      </c>
      <c r="M436" s="128">
        <f t="shared" si="33"/>
        <v>116.76790076335877</v>
      </c>
      <c r="N436" s="131"/>
      <c r="O436" s="293">
        <f>'BM12'!Q287</f>
        <v>108.2714280331647</v>
      </c>
      <c r="P436" s="127">
        <f t="shared" si="35"/>
        <v>118.03668088764239</v>
      </c>
      <c r="Q436" s="218">
        <f>'BM8'!Q287</f>
        <v>110.54876958314826</v>
      </c>
      <c r="R436" s="128">
        <f t="shared" si="36"/>
        <v>115.60508586563361</v>
      </c>
      <c r="S436" s="131"/>
      <c r="T436" s="328">
        <f>'1212'!Q287</f>
        <v>107.95217901676963</v>
      </c>
      <c r="U436" s="127">
        <f t="shared" si="34"/>
        <v>118.38575299174568</v>
      </c>
      <c r="V436" s="334">
        <f>'128'!Q287</f>
        <v>110.10709674982995</v>
      </c>
      <c r="W436" s="128">
        <f t="shared" si="37"/>
        <v>116.06881279448262</v>
      </c>
      <c r="Y436" s="369"/>
      <c r="Z436" s="14"/>
      <c r="AA436" s="371"/>
      <c r="AB436" s="85"/>
    </row>
    <row r="437" spans="3:28" x14ac:dyDescent="0.55000000000000004">
      <c r="C437" s="250">
        <v>201311</v>
      </c>
      <c r="D437" s="239">
        <v>2013</v>
      </c>
      <c r="E437" s="240">
        <v>11</v>
      </c>
      <c r="F437" s="241">
        <v>120.5</v>
      </c>
      <c r="G437" s="242">
        <v>121.2</v>
      </c>
      <c r="H437" s="243">
        <f t="shared" si="31"/>
        <v>99.422442244224413</v>
      </c>
      <c r="I437" s="127"/>
      <c r="J437" s="222">
        <f>'MA12'!R300</f>
        <v>106.39789245895466</v>
      </c>
      <c r="K437" s="127">
        <f t="shared" si="32"/>
        <v>113.25412300481943</v>
      </c>
      <c r="L437" s="223">
        <f>'MA8'!Q300</f>
        <v>106.4088282392258</v>
      </c>
      <c r="M437" s="128">
        <f t="shared" si="33"/>
        <v>113.2424837242778</v>
      </c>
      <c r="N437" s="131"/>
      <c r="O437" s="293">
        <f>'BM12'!Q288</f>
        <v>106.9875876762076</v>
      </c>
      <c r="P437" s="127">
        <f t="shared" si="35"/>
        <v>112.62988783772472</v>
      </c>
      <c r="Q437" s="218">
        <f>'BM8'!Q288</f>
        <v>108.32550942847749</v>
      </c>
      <c r="R437" s="128">
        <f t="shared" si="36"/>
        <v>111.23880297056049</v>
      </c>
      <c r="S437" s="131"/>
      <c r="T437" s="328">
        <f>'1212'!Q288</f>
        <v>106.28859603644372</v>
      </c>
      <c r="U437" s="127">
        <f t="shared" si="34"/>
        <v>113.37058206948518</v>
      </c>
      <c r="V437" s="334">
        <f>'128'!Q288</f>
        <v>107.11606567211265</v>
      </c>
      <c r="W437" s="128">
        <f t="shared" si="37"/>
        <v>112.49479640977125</v>
      </c>
      <c r="Y437" s="369"/>
      <c r="Z437" s="14"/>
      <c r="AA437" s="371"/>
      <c r="AB437" s="85"/>
    </row>
    <row r="438" spans="3:28" x14ac:dyDescent="0.55000000000000004">
      <c r="C438" s="250">
        <v>201312</v>
      </c>
      <c r="D438" s="239">
        <v>2013</v>
      </c>
      <c r="E438" s="240">
        <v>12</v>
      </c>
      <c r="F438" s="241">
        <v>111.2</v>
      </c>
      <c r="G438" s="242">
        <v>117.7</v>
      </c>
      <c r="H438" s="243">
        <f t="shared" si="31"/>
        <v>94.477485131690742</v>
      </c>
      <c r="I438" s="127"/>
      <c r="J438" s="222">
        <f>'MA12'!R301</f>
        <v>97.457308180834517</v>
      </c>
      <c r="K438" s="127">
        <f t="shared" si="32"/>
        <v>114.10124297057904</v>
      </c>
      <c r="L438" s="223">
        <f>'MA8'!Q301</f>
        <v>97.824270695537166</v>
      </c>
      <c r="M438" s="128">
        <f t="shared" si="33"/>
        <v>113.67322159353756</v>
      </c>
      <c r="N438" s="131"/>
      <c r="O438" s="293">
        <f>'BM12'!Q289</f>
        <v>97.538753027489037</v>
      </c>
      <c r="P438" s="127">
        <f t="shared" si="35"/>
        <v>114.00596844688067</v>
      </c>
      <c r="Q438" s="218">
        <f>'BM8'!Q289</f>
        <v>99.215553058408659</v>
      </c>
      <c r="R438" s="128">
        <f t="shared" si="36"/>
        <v>112.07920187123892</v>
      </c>
      <c r="S438" s="131"/>
      <c r="T438" s="328">
        <f>'1212'!Q289</f>
        <v>97.352296052373106</v>
      </c>
      <c r="U438" s="127">
        <f t="shared" si="34"/>
        <v>114.22432187955502</v>
      </c>
      <c r="V438" s="334">
        <f>'128'!Q289</f>
        <v>98.622340200053486</v>
      </c>
      <c r="W438" s="128">
        <f t="shared" si="37"/>
        <v>112.75335768187307</v>
      </c>
      <c r="Y438" s="369"/>
      <c r="Z438" s="14"/>
      <c r="AA438" s="371"/>
      <c r="AB438" s="85"/>
    </row>
    <row r="439" spans="3:28" x14ac:dyDescent="0.55000000000000004">
      <c r="C439" s="250">
        <v>201401</v>
      </c>
      <c r="D439" s="239">
        <v>2014</v>
      </c>
      <c r="E439" s="240">
        <v>1</v>
      </c>
      <c r="F439" s="241">
        <v>123.3</v>
      </c>
      <c r="G439" s="242">
        <v>122.9</v>
      </c>
      <c r="H439" s="243">
        <f t="shared" si="31"/>
        <v>100.32546786004882</v>
      </c>
      <c r="I439" s="127"/>
      <c r="J439" s="222">
        <f>'MA12'!R302</f>
        <v>96.368336821371415</v>
      </c>
      <c r="K439" s="127">
        <f t="shared" si="32"/>
        <v>127.9465891670925</v>
      </c>
      <c r="L439" s="223">
        <f>'MA8'!Q302</f>
        <v>97.154802820394693</v>
      </c>
      <c r="M439" s="128">
        <f t="shared" si="33"/>
        <v>126.91086433260396</v>
      </c>
      <c r="N439" s="131"/>
      <c r="O439" s="293">
        <f>'BM12'!Q290</f>
        <v>94.173112594840234</v>
      </c>
      <c r="P439" s="127">
        <f t="shared" si="35"/>
        <v>130.92909069542173</v>
      </c>
      <c r="Q439" s="218">
        <f>'BM8'!Q290</f>
        <v>93.384996812322257</v>
      </c>
      <c r="R439" s="128">
        <f t="shared" si="36"/>
        <v>132.0340570849925</v>
      </c>
      <c r="S439" s="131"/>
      <c r="T439" s="328">
        <f>'1212'!Q290</f>
        <v>96.412514386897811</v>
      </c>
      <c r="U439" s="127">
        <f t="shared" si="34"/>
        <v>127.88796224648212</v>
      </c>
      <c r="V439" s="334">
        <f>'128'!Q290</f>
        <v>96.149210143133644</v>
      </c>
      <c r="W439" s="128">
        <f t="shared" si="37"/>
        <v>128.23818294133466</v>
      </c>
      <c r="Y439" s="369"/>
      <c r="Z439" s="14"/>
      <c r="AA439" s="371"/>
      <c r="AB439" s="85"/>
    </row>
    <row r="440" spans="3:28" x14ac:dyDescent="0.55000000000000004">
      <c r="C440" s="250">
        <v>201402</v>
      </c>
      <c r="D440" s="239">
        <v>2014</v>
      </c>
      <c r="E440" s="240">
        <v>2</v>
      </c>
      <c r="F440" s="241">
        <v>124</v>
      </c>
      <c r="G440" s="242">
        <v>118.9</v>
      </c>
      <c r="H440" s="243">
        <f t="shared" si="31"/>
        <v>104.28931875525652</v>
      </c>
      <c r="I440" s="127"/>
      <c r="J440" s="222">
        <f>'MA12'!R303</f>
        <v>104.38789328362147</v>
      </c>
      <c r="K440" s="127">
        <f t="shared" si="32"/>
        <v>118.78772154457846</v>
      </c>
      <c r="L440" s="223">
        <f>'MA8'!Q303</f>
        <v>104.31917230627502</v>
      </c>
      <c r="M440" s="128">
        <f t="shared" si="33"/>
        <v>118.86597377895525</v>
      </c>
      <c r="N440" s="131"/>
      <c r="O440" s="293">
        <f>'BM12'!Q291</f>
        <v>102.79151098836388</v>
      </c>
      <c r="P440" s="127">
        <f t="shared" si="35"/>
        <v>120.63252967848382</v>
      </c>
      <c r="Q440" s="218">
        <f>'BM8'!Q291</f>
        <v>101.62876032706168</v>
      </c>
      <c r="R440" s="128">
        <f t="shared" si="36"/>
        <v>122.01270545950102</v>
      </c>
      <c r="S440" s="131"/>
      <c r="T440" s="328">
        <f>'1212'!Q291</f>
        <v>103.97856900922909</v>
      </c>
      <c r="U440" s="127">
        <f t="shared" si="34"/>
        <v>119.255343847821</v>
      </c>
      <c r="V440" s="334">
        <f>'128'!Q291</f>
        <v>102.73845970639697</v>
      </c>
      <c r="W440" s="128">
        <f t="shared" si="37"/>
        <v>120.69482096029438</v>
      </c>
      <c r="Y440" s="369"/>
      <c r="Z440" s="14"/>
      <c r="AA440" s="371"/>
      <c r="AB440" s="85"/>
    </row>
    <row r="441" spans="3:28" x14ac:dyDescent="0.55000000000000004">
      <c r="C441" s="250">
        <v>201403</v>
      </c>
      <c r="D441" s="239">
        <v>2014</v>
      </c>
      <c r="E441" s="240">
        <v>3</v>
      </c>
      <c r="F441" s="241">
        <v>132.30000000000001</v>
      </c>
      <c r="G441" s="242">
        <v>122.5</v>
      </c>
      <c r="H441" s="243">
        <f t="shared" si="31"/>
        <v>108</v>
      </c>
      <c r="I441" s="127"/>
      <c r="J441" s="222">
        <f>'MA12'!R304</f>
        <v>107.11032166159583</v>
      </c>
      <c r="K441" s="127">
        <f t="shared" si="32"/>
        <v>123.51750788125575</v>
      </c>
      <c r="L441" s="223">
        <f>'MA8'!Q304</f>
        <v>103.53257981079261</v>
      </c>
      <c r="M441" s="128">
        <f t="shared" si="33"/>
        <v>127.78586242299797</v>
      </c>
      <c r="N441" s="131"/>
      <c r="O441" s="293">
        <f>'BM12'!Q292</f>
        <v>109.24947468122362</v>
      </c>
      <c r="P441" s="127">
        <f t="shared" si="35"/>
        <v>121.09898046286717</v>
      </c>
      <c r="Q441" s="218">
        <f>'BM8'!Q292</f>
        <v>106.46643454510156</v>
      </c>
      <c r="R441" s="128">
        <f t="shared" si="36"/>
        <v>124.26451638516622</v>
      </c>
      <c r="S441" s="131"/>
      <c r="T441" s="328">
        <f>'1212'!Q292</f>
        <v>105.86384461697051</v>
      </c>
      <c r="U441" s="127">
        <f t="shared" si="34"/>
        <v>124.97184518347981</v>
      </c>
      <c r="V441" s="334">
        <f>'128'!Q292</f>
        <v>100.9165411227867</v>
      </c>
      <c r="W441" s="128">
        <f t="shared" si="37"/>
        <v>131.0984289870068</v>
      </c>
      <c r="Y441" s="369"/>
      <c r="Z441" s="14"/>
      <c r="AA441" s="371"/>
      <c r="AB441" s="85"/>
    </row>
    <row r="442" spans="3:28" x14ac:dyDescent="0.55000000000000004">
      <c r="C442" s="250">
        <v>201404</v>
      </c>
      <c r="D442" s="239">
        <v>2014</v>
      </c>
      <c r="E442" s="240">
        <v>4</v>
      </c>
      <c r="F442" s="241">
        <v>109.6</v>
      </c>
      <c r="G442" s="242">
        <v>118</v>
      </c>
      <c r="H442" s="243">
        <f t="shared" si="31"/>
        <v>92.881355932203377</v>
      </c>
      <c r="I442" s="127"/>
      <c r="J442" s="222">
        <f>'MA12'!R305</f>
        <v>88.960799141766771</v>
      </c>
      <c r="K442" s="127">
        <f t="shared" si="32"/>
        <v>123.2003321208287</v>
      </c>
      <c r="L442" s="223">
        <f>'MA8'!Q305</f>
        <v>85.972433830563716</v>
      </c>
      <c r="M442" s="128">
        <f t="shared" si="33"/>
        <v>127.4827233761952</v>
      </c>
      <c r="N442" s="131"/>
      <c r="O442" s="293">
        <f>'BM12'!Q293</f>
        <v>90.538582028524687</v>
      </c>
      <c r="P442" s="127">
        <f t="shared" si="35"/>
        <v>121.05336481354425</v>
      </c>
      <c r="Q442" s="218">
        <f>'BM8'!Q293</f>
        <v>88.30864367505329</v>
      </c>
      <c r="R442" s="128">
        <f t="shared" si="36"/>
        <v>124.11016117888967</v>
      </c>
      <c r="S442" s="131"/>
      <c r="T442" s="328">
        <f>'1212'!Q293</f>
        <v>87.991091802560376</v>
      </c>
      <c r="U442" s="127">
        <f t="shared" si="34"/>
        <v>124.55806349798111</v>
      </c>
      <c r="V442" s="334">
        <f>'128'!Q293</f>
        <v>84.034034418047867</v>
      </c>
      <c r="W442" s="128">
        <f t="shared" si="37"/>
        <v>130.42334663449333</v>
      </c>
      <c r="Y442" s="369"/>
      <c r="Z442" s="14"/>
      <c r="AA442" s="371"/>
      <c r="AB442" s="85"/>
    </row>
    <row r="443" spans="3:28" x14ac:dyDescent="0.55000000000000004">
      <c r="C443" s="250">
        <v>201405</v>
      </c>
      <c r="D443" s="239">
        <v>2014</v>
      </c>
      <c r="E443" s="240">
        <v>5</v>
      </c>
      <c r="F443" s="241">
        <v>109.6</v>
      </c>
      <c r="G443" s="242">
        <v>122.7</v>
      </c>
      <c r="H443" s="243">
        <f t="shared" si="31"/>
        <v>89.323553382233072</v>
      </c>
      <c r="I443" s="127"/>
      <c r="J443" s="222">
        <f>'MA12'!R306</f>
        <v>87.933733138706685</v>
      </c>
      <c r="K443" s="127">
        <f t="shared" si="32"/>
        <v>124.63931199999998</v>
      </c>
      <c r="L443" s="223">
        <f>'MA8'!Q306</f>
        <v>88.79991496297346</v>
      </c>
      <c r="M443" s="128">
        <f t="shared" si="33"/>
        <v>123.42354161679035</v>
      </c>
      <c r="N443" s="131"/>
      <c r="O443" s="293">
        <f>'BM12'!Q294</f>
        <v>88.842981229003726</v>
      </c>
      <c r="P443" s="127">
        <f t="shared" si="35"/>
        <v>123.36371256778574</v>
      </c>
      <c r="Q443" s="218">
        <f>'BM8'!Q294</f>
        <v>89.659958627656778</v>
      </c>
      <c r="R443" s="128">
        <f t="shared" si="36"/>
        <v>122.23962812112256</v>
      </c>
      <c r="S443" s="131"/>
      <c r="T443" s="328">
        <f>'1212'!Q294</f>
        <v>87.728074427521449</v>
      </c>
      <c r="U443" s="127">
        <f t="shared" si="34"/>
        <v>124.93150079402294</v>
      </c>
      <c r="V443" s="334">
        <f>'128'!Q294</f>
        <v>88.086704714229526</v>
      </c>
      <c r="W443" s="128">
        <f t="shared" si="37"/>
        <v>124.42286308196431</v>
      </c>
      <c r="Y443" s="369"/>
      <c r="Z443" s="14"/>
      <c r="AA443" s="371"/>
      <c r="AB443" s="85"/>
    </row>
    <row r="444" spans="3:28" x14ac:dyDescent="0.55000000000000004">
      <c r="C444" s="250">
        <v>201406</v>
      </c>
      <c r="D444" s="239">
        <v>2014</v>
      </c>
      <c r="E444" s="240">
        <v>6</v>
      </c>
      <c r="F444" s="241">
        <v>122.1</v>
      </c>
      <c r="G444" s="242">
        <v>117.4</v>
      </c>
      <c r="H444" s="243">
        <f t="shared" si="31"/>
        <v>104.00340715502554</v>
      </c>
      <c r="I444" s="127"/>
      <c r="J444" s="222">
        <f>'MA12'!R307</f>
        <v>104.67631592831643</v>
      </c>
      <c r="K444" s="127">
        <f t="shared" si="32"/>
        <v>116.64529737903224</v>
      </c>
      <c r="L444" s="223">
        <f>'MA8'!Q307</f>
        <v>104.96757963363214</v>
      </c>
      <c r="M444" s="128">
        <f t="shared" si="33"/>
        <v>116.32163037974684</v>
      </c>
      <c r="N444" s="131"/>
      <c r="O444" s="293">
        <f>'BM12'!Q295</f>
        <v>104.7416555986573</v>
      </c>
      <c r="P444" s="127">
        <f t="shared" si="35"/>
        <v>116.57253200947611</v>
      </c>
      <c r="Q444" s="218">
        <f>'BM8'!Q295</f>
        <v>104.37658406247695</v>
      </c>
      <c r="R444" s="128">
        <f t="shared" si="36"/>
        <v>116.98026056008337</v>
      </c>
      <c r="S444" s="131"/>
      <c r="T444" s="328">
        <f>'1212'!Q295</f>
        <v>105.00120547757183</v>
      </c>
      <c r="U444" s="127">
        <f t="shared" si="34"/>
        <v>116.28437925513194</v>
      </c>
      <c r="V444" s="334">
        <f>'128'!Q295</f>
        <v>105.31247329563365</v>
      </c>
      <c r="W444" s="128">
        <f t="shared" si="37"/>
        <v>115.94068221837344</v>
      </c>
      <c r="Y444" s="369"/>
      <c r="Z444" s="14"/>
      <c r="AA444" s="371"/>
      <c r="AB444" s="85"/>
    </row>
    <row r="445" spans="3:28" x14ac:dyDescent="0.55000000000000004">
      <c r="C445" s="250">
        <v>201407</v>
      </c>
      <c r="D445" s="239">
        <v>2014</v>
      </c>
      <c r="E445" s="240">
        <v>7</v>
      </c>
      <c r="F445" s="241">
        <v>129.1</v>
      </c>
      <c r="G445" s="242">
        <v>114</v>
      </c>
      <c r="H445" s="243">
        <f t="shared" si="31"/>
        <v>113.2456140350877</v>
      </c>
      <c r="I445" s="127"/>
      <c r="J445" s="222">
        <f>'MA12'!R308</f>
        <v>106.87114190745854</v>
      </c>
      <c r="K445" s="127">
        <f t="shared" si="32"/>
        <v>120.79968239863086</v>
      </c>
      <c r="L445" s="223">
        <f>'MA8'!Q308</f>
        <v>108.88991248272683</v>
      </c>
      <c r="M445" s="128">
        <f t="shared" si="33"/>
        <v>118.56010998307956</v>
      </c>
      <c r="N445" s="131"/>
      <c r="O445" s="293">
        <f>'BM12'!Q296</f>
        <v>107.2807657029438</v>
      </c>
      <c r="P445" s="127">
        <f t="shared" si="35"/>
        <v>120.33844012399464</v>
      </c>
      <c r="Q445" s="218">
        <f>'BM8'!Q296</f>
        <v>109.50865835115387</v>
      </c>
      <c r="R445" s="128">
        <f t="shared" si="36"/>
        <v>117.89022159875606</v>
      </c>
      <c r="S445" s="131"/>
      <c r="T445" s="328">
        <f>'1212'!Q296</f>
        <v>107.63734823328119</v>
      </c>
      <c r="U445" s="127">
        <f t="shared" si="34"/>
        <v>119.93978123671631</v>
      </c>
      <c r="V445" s="334">
        <f>'128'!Q296</f>
        <v>109.95006323299896</v>
      </c>
      <c r="W445" s="128">
        <f t="shared" si="37"/>
        <v>117.41694020349924</v>
      </c>
      <c r="Y445" s="369"/>
      <c r="Z445" s="14"/>
      <c r="AA445" s="371"/>
      <c r="AB445" s="85"/>
    </row>
    <row r="446" spans="3:28" x14ac:dyDescent="0.55000000000000004">
      <c r="C446" s="250">
        <v>201408</v>
      </c>
      <c r="D446" s="239">
        <v>2014</v>
      </c>
      <c r="E446" s="240">
        <v>8</v>
      </c>
      <c r="F446" s="241">
        <v>91.2</v>
      </c>
      <c r="G446" s="242">
        <v>113.2</v>
      </c>
      <c r="H446" s="243">
        <f t="shared" si="31"/>
        <v>80.565371024734972</v>
      </c>
      <c r="I446" s="127"/>
      <c r="J446" s="222">
        <f>'MA12'!R309</f>
        <v>84.571147183482523</v>
      </c>
      <c r="K446" s="127">
        <f t="shared" si="32"/>
        <v>107.83819663949427</v>
      </c>
      <c r="L446" s="223">
        <f>'MA8'!Q309</f>
        <v>86.62084115792085</v>
      </c>
      <c r="M446" s="128">
        <f t="shared" si="33"/>
        <v>105.28644005399434</v>
      </c>
      <c r="N446" s="131"/>
      <c r="O446" s="293">
        <f>'BM12'!Q297</f>
        <v>83.687910286564389</v>
      </c>
      <c r="P446" s="127">
        <f t="shared" si="35"/>
        <v>108.97631412675103</v>
      </c>
      <c r="Q446" s="218">
        <f>'BM8'!Q297</f>
        <v>85.591743774281596</v>
      </c>
      <c r="R446" s="128">
        <f t="shared" si="36"/>
        <v>106.55233317889659</v>
      </c>
      <c r="S446" s="131"/>
      <c r="T446" s="328">
        <f>'1212'!Q297</f>
        <v>84.897589613906476</v>
      </c>
      <c r="U446" s="127">
        <f t="shared" si="34"/>
        <v>107.42354454909187</v>
      </c>
      <c r="V446" s="334">
        <f>'128'!Q297</f>
        <v>87.313906077587703</v>
      </c>
      <c r="W446" s="128">
        <f t="shared" si="37"/>
        <v>104.45071592485976</v>
      </c>
      <c r="Y446" s="369"/>
      <c r="Z446" s="14"/>
      <c r="AA446" s="371"/>
      <c r="AB446" s="85"/>
    </row>
    <row r="447" spans="3:28" x14ac:dyDescent="0.55000000000000004">
      <c r="C447" s="250">
        <v>201409</v>
      </c>
      <c r="D447" s="239">
        <v>2014</v>
      </c>
      <c r="E447" s="240">
        <v>9</v>
      </c>
      <c r="F447" s="241">
        <v>123.3</v>
      </c>
      <c r="G447" s="242">
        <v>113.4</v>
      </c>
      <c r="H447" s="243">
        <f t="shared" si="31"/>
        <v>108.73015873015872</v>
      </c>
      <c r="I447" s="127"/>
      <c r="J447" s="222">
        <f>'MA12'!R310</f>
        <v>109.84681943687238</v>
      </c>
      <c r="K447" s="127">
        <f t="shared" si="32"/>
        <v>112.24721902017289</v>
      </c>
      <c r="L447" s="223">
        <f>'MA8'!Q310</f>
        <v>110.83513446479822</v>
      </c>
      <c r="M447" s="128">
        <f t="shared" si="33"/>
        <v>111.24631245804161</v>
      </c>
      <c r="N447" s="131"/>
      <c r="O447" s="293">
        <f>'BM12'!Q298</f>
        <v>109.6859136515632</v>
      </c>
      <c r="P447" s="127">
        <f t="shared" si="35"/>
        <v>112.41188215989555</v>
      </c>
      <c r="Q447" s="218">
        <f>'BM8'!Q298</f>
        <v>110.58395987840454</v>
      </c>
      <c r="R447" s="128">
        <f t="shared" si="36"/>
        <v>111.49899147722482</v>
      </c>
      <c r="S447" s="131"/>
      <c r="T447" s="328">
        <f>'1212'!Q298</f>
        <v>110.45933221015098</v>
      </c>
      <c r="U447" s="127">
        <f t="shared" si="34"/>
        <v>111.62479215918073</v>
      </c>
      <c r="V447" s="334">
        <f>'128'!Q298</f>
        <v>112.20498075865936</v>
      </c>
      <c r="W447" s="128">
        <f t="shared" si="37"/>
        <v>109.88816999595126</v>
      </c>
      <c r="Y447" s="369"/>
      <c r="Z447" s="14"/>
      <c r="AA447" s="371"/>
      <c r="AB447" s="85"/>
    </row>
    <row r="448" spans="3:28" x14ac:dyDescent="0.55000000000000004">
      <c r="C448" s="250">
        <v>201410</v>
      </c>
      <c r="D448" s="239">
        <v>2014</v>
      </c>
      <c r="E448" s="240">
        <v>10</v>
      </c>
      <c r="F448" s="241">
        <v>116.8</v>
      </c>
      <c r="G448" s="242">
        <v>109.7</v>
      </c>
      <c r="H448" s="243">
        <f t="shared" si="31"/>
        <v>106.4721969006381</v>
      </c>
      <c r="I448" s="127"/>
      <c r="J448" s="222">
        <f>'MA12'!R311</f>
        <v>107.32136262112873</v>
      </c>
      <c r="K448" s="127">
        <f t="shared" si="32"/>
        <v>108.83201363398005</v>
      </c>
      <c r="L448" s="223">
        <f>'MA8'!Q311</f>
        <v>108.80487545618821</v>
      </c>
      <c r="M448" s="128">
        <f t="shared" si="33"/>
        <v>107.34813078025269</v>
      </c>
      <c r="N448" s="131"/>
      <c r="O448" s="293">
        <f>'BM12'!Q299</f>
        <v>107.26710852265701</v>
      </c>
      <c r="P448" s="127">
        <f t="shared" si="35"/>
        <v>108.88705923804167</v>
      </c>
      <c r="Q448" s="218">
        <f>'BM8'!Q299</f>
        <v>109.19539068516457</v>
      </c>
      <c r="R448" s="128">
        <f t="shared" si="36"/>
        <v>106.96422190270034</v>
      </c>
      <c r="S448" s="131"/>
      <c r="T448" s="328">
        <f>'1212'!Q299</f>
        <v>107.60489893699122</v>
      </c>
      <c r="U448" s="127">
        <f t="shared" si="34"/>
        <v>108.54524390045943</v>
      </c>
      <c r="V448" s="334">
        <f>'128'!Q299</f>
        <v>109.96440263377892</v>
      </c>
      <c r="W448" s="128">
        <f t="shared" si="37"/>
        <v>106.21619106047081</v>
      </c>
      <c r="Y448" s="369"/>
      <c r="Z448" s="14"/>
      <c r="AA448" s="371"/>
      <c r="AB448" s="85"/>
    </row>
    <row r="449" spans="3:28" x14ac:dyDescent="0.55000000000000004">
      <c r="C449" s="250">
        <v>201411</v>
      </c>
      <c r="D449" s="239">
        <v>2014</v>
      </c>
      <c r="E449" s="240">
        <v>11</v>
      </c>
      <c r="F449" s="241">
        <v>105.4</v>
      </c>
      <c r="G449" s="242">
        <v>109.9</v>
      </c>
      <c r="H449" s="243">
        <f t="shared" si="31"/>
        <v>95.905368516833491</v>
      </c>
      <c r="I449" s="127"/>
      <c r="J449" s="222">
        <f>'MA12'!R312</f>
        <v>104.9295650797559</v>
      </c>
      <c r="K449" s="127">
        <f t="shared" si="32"/>
        <v>100.44833400375435</v>
      </c>
      <c r="L449" s="223">
        <f>'MA8'!Q312</f>
        <v>103.70265386386988</v>
      </c>
      <c r="M449" s="128">
        <f t="shared" si="33"/>
        <v>101.63674320076535</v>
      </c>
      <c r="N449" s="131"/>
      <c r="O449" s="293">
        <f>'BM12'!Q300</f>
        <v>104.92640569330455</v>
      </c>
      <c r="P449" s="127">
        <f t="shared" si="35"/>
        <v>100.45135855323184</v>
      </c>
      <c r="Q449" s="218">
        <f>'BM8'!Q300</f>
        <v>104.26842687305808</v>
      </c>
      <c r="R449" s="128">
        <f t="shared" si="36"/>
        <v>101.08525002330721</v>
      </c>
      <c r="S449" s="131"/>
      <c r="T449" s="328">
        <f>'1212'!Q300</f>
        <v>105.12735145770137</v>
      </c>
      <c r="U449" s="127">
        <f t="shared" si="34"/>
        <v>100.2593507194066</v>
      </c>
      <c r="V449" s="334">
        <f>'128'!Q300</f>
        <v>105.18502374802634</v>
      </c>
      <c r="W449" s="128">
        <f t="shared" si="37"/>
        <v>100.20437914478077</v>
      </c>
      <c r="Y449" s="369"/>
      <c r="Z449" s="14"/>
      <c r="AA449" s="371"/>
      <c r="AB449" s="85"/>
    </row>
    <row r="450" spans="3:28" x14ac:dyDescent="0.55000000000000004">
      <c r="C450" s="250">
        <v>201412</v>
      </c>
      <c r="D450" s="239">
        <v>2014</v>
      </c>
      <c r="E450" s="240">
        <v>12</v>
      </c>
      <c r="F450" s="241">
        <v>108.4</v>
      </c>
      <c r="G450" s="242">
        <v>109.9</v>
      </c>
      <c r="H450" s="243">
        <f t="shared" si="31"/>
        <v>98.635122838944497</v>
      </c>
      <c r="I450" s="127"/>
      <c r="J450" s="222">
        <f>'MA12'!R313</f>
        <v>97.022563795923404</v>
      </c>
      <c r="K450" s="127">
        <f t="shared" si="32"/>
        <v>111.72658787703016</v>
      </c>
      <c r="L450" s="223">
        <f>'MA8'!Q313</f>
        <v>96.400099209864294</v>
      </c>
      <c r="M450" s="128">
        <f t="shared" si="33"/>
        <v>112.44801705443453</v>
      </c>
      <c r="N450" s="131"/>
      <c r="O450" s="293">
        <f>'BM12'!Q301</f>
        <v>96.81457902235347</v>
      </c>
      <c r="P450" s="127">
        <f t="shared" si="35"/>
        <v>111.96660781324223</v>
      </c>
      <c r="Q450" s="218">
        <f>'BM8'!Q301</f>
        <v>97.026442388264627</v>
      </c>
      <c r="R450" s="128">
        <f t="shared" si="36"/>
        <v>111.72212165238679</v>
      </c>
      <c r="S450" s="131"/>
      <c r="T450" s="328">
        <f>'1212'!Q301</f>
        <v>97.298179827217794</v>
      </c>
      <c r="U450" s="127">
        <f t="shared" si="34"/>
        <v>111.4101005717649</v>
      </c>
      <c r="V450" s="334">
        <f>'128'!Q301</f>
        <v>98.144200148720273</v>
      </c>
      <c r="W450" s="128">
        <f t="shared" si="37"/>
        <v>110.44972584802655</v>
      </c>
      <c r="Y450" s="369"/>
      <c r="Z450" s="14"/>
      <c r="AA450" s="371"/>
      <c r="AB450" s="85"/>
    </row>
    <row r="451" spans="3:28" x14ac:dyDescent="0.55000000000000004">
      <c r="C451" s="250">
        <v>201501</v>
      </c>
      <c r="D451" s="239">
        <v>2015</v>
      </c>
      <c r="E451" s="240">
        <v>1</v>
      </c>
      <c r="F451" s="241">
        <v>110.3</v>
      </c>
      <c r="G451" s="242">
        <v>113.2</v>
      </c>
      <c r="H451" s="243">
        <f t="shared" si="31"/>
        <v>97.4381625441696</v>
      </c>
      <c r="I451" s="127"/>
      <c r="J451" s="222">
        <f>'MA12'!R314</f>
        <v>96.113810666822772</v>
      </c>
      <c r="K451" s="127">
        <f t="shared" si="32"/>
        <v>114.75978242331215</v>
      </c>
      <c r="L451" s="223">
        <f>'MA8'!Q314</f>
        <v>98.076870369186068</v>
      </c>
      <c r="M451" s="128">
        <f t="shared" si="33"/>
        <v>112.46280553692525</v>
      </c>
      <c r="N451" s="131"/>
      <c r="O451" s="293">
        <f>'BM12'!Q302</f>
        <v>93.855436992117163</v>
      </c>
      <c r="P451" s="127">
        <f t="shared" si="35"/>
        <v>117.52116183664884</v>
      </c>
      <c r="Q451" s="218">
        <f>'BM8'!Q302</f>
        <v>94.309549498669085</v>
      </c>
      <c r="R451" s="128">
        <f t="shared" si="36"/>
        <v>116.95528245690174</v>
      </c>
      <c r="S451" s="131"/>
      <c r="T451" s="328">
        <f>'1212'!Q302</f>
        <v>96.208289568870626</v>
      </c>
      <c r="U451" s="127">
        <f t="shared" si="34"/>
        <v>114.64708549988494</v>
      </c>
      <c r="V451" s="334">
        <f>'128'!Q302</f>
        <v>96.528083891142188</v>
      </c>
      <c r="W451" s="128">
        <f t="shared" si="37"/>
        <v>114.26726352963645</v>
      </c>
      <c r="Y451" s="369"/>
      <c r="Z451" s="14"/>
      <c r="AA451" s="371"/>
      <c r="AB451" s="85"/>
    </row>
    <row r="452" spans="3:28" x14ac:dyDescent="0.55000000000000004">
      <c r="C452" s="250">
        <v>201502</v>
      </c>
      <c r="D452" s="239">
        <v>2015</v>
      </c>
      <c r="E452" s="240">
        <v>2</v>
      </c>
      <c r="F452" s="241">
        <v>118.1</v>
      </c>
      <c r="G452" s="242">
        <v>113.3</v>
      </c>
      <c r="H452" s="243">
        <f t="shared" si="31"/>
        <v>104.23654015887026</v>
      </c>
      <c r="I452" s="127"/>
      <c r="J452" s="222">
        <f>'MA12'!R315</f>
        <v>104.31941923774953</v>
      </c>
      <c r="K452" s="127">
        <f t="shared" si="32"/>
        <v>113.20998608211555</v>
      </c>
      <c r="L452" s="223">
        <f>'MA8'!Q315</f>
        <v>104.58901669148615</v>
      </c>
      <c r="M452" s="128">
        <f t="shared" si="33"/>
        <v>112.91816649196366</v>
      </c>
      <c r="N452" s="131"/>
      <c r="O452" s="293">
        <f>'BM12'!Q303</f>
        <v>102.68877299769575</v>
      </c>
      <c r="P452" s="127">
        <f t="shared" si="35"/>
        <v>115.00770391194573</v>
      </c>
      <c r="Q452" s="218">
        <f>'BM8'!Q303</f>
        <v>101.83520184544849</v>
      </c>
      <c r="R452" s="128">
        <f t="shared" si="36"/>
        <v>115.97168548773142</v>
      </c>
      <c r="S452" s="131"/>
      <c r="T452" s="328">
        <f>'1212'!Q303</f>
        <v>103.97313025540838</v>
      </c>
      <c r="U452" s="127">
        <f t="shared" si="34"/>
        <v>113.58703898775499</v>
      </c>
      <c r="V452" s="334">
        <f>'128'!Q303</f>
        <v>102.60578681226818</v>
      </c>
      <c r="W452" s="128">
        <f t="shared" si="37"/>
        <v>115.10072060173435</v>
      </c>
      <c r="Y452" s="369"/>
      <c r="Z452" s="14"/>
      <c r="AA452" s="371"/>
      <c r="AB452" s="85"/>
    </row>
    <row r="453" spans="3:28" x14ac:dyDescent="0.55000000000000004">
      <c r="C453" s="250">
        <v>201503</v>
      </c>
      <c r="D453" s="239">
        <v>2015</v>
      </c>
      <c r="E453" s="240">
        <v>3</v>
      </c>
      <c r="F453" s="241">
        <v>125.5</v>
      </c>
      <c r="G453" s="242">
        <v>111.1</v>
      </c>
      <c r="H453" s="243">
        <f t="shared" ref="H453:H516" si="38">+F453/G453*100</f>
        <v>112.96129612961296</v>
      </c>
      <c r="I453" s="127"/>
      <c r="J453" s="222">
        <f>'MA12'!R316</f>
        <v>107.26304080557344</v>
      </c>
      <c r="K453" s="127">
        <f t="shared" si="32"/>
        <v>117.00209042878352</v>
      </c>
      <c r="L453" s="223">
        <f>'MA8'!Q316</f>
        <v>103.48173255250921</v>
      </c>
      <c r="M453" s="128">
        <f t="shared" si="33"/>
        <v>121.27744376169791</v>
      </c>
      <c r="N453" s="131"/>
      <c r="O453" s="293">
        <f>'BM12'!Q304</f>
        <v>109.41419741380388</v>
      </c>
      <c r="P453" s="127">
        <f t="shared" si="35"/>
        <v>114.70175074753755</v>
      </c>
      <c r="Q453" s="218">
        <f>'BM8'!Q304</f>
        <v>106.56852248146966</v>
      </c>
      <c r="R453" s="128">
        <f t="shared" si="36"/>
        <v>117.76460541791052</v>
      </c>
      <c r="S453" s="131"/>
      <c r="T453" s="328">
        <f>'1212'!Q304</f>
        <v>106.09362775630507</v>
      </c>
      <c r="U453" s="127">
        <f t="shared" si="34"/>
        <v>118.29174160042012</v>
      </c>
      <c r="V453" s="334">
        <f>'128'!Q304</f>
        <v>100.81342173249089</v>
      </c>
      <c r="W453" s="128">
        <f t="shared" si="37"/>
        <v>124.48739249523253</v>
      </c>
      <c r="Y453" s="369"/>
      <c r="Z453" s="14"/>
      <c r="AA453" s="371"/>
      <c r="AB453" s="85"/>
    </row>
    <row r="454" spans="3:28" x14ac:dyDescent="0.55000000000000004">
      <c r="C454" s="250">
        <v>201504</v>
      </c>
      <c r="D454" s="239">
        <v>2015</v>
      </c>
      <c r="E454" s="240">
        <v>4</v>
      </c>
      <c r="F454" s="241">
        <v>102.5</v>
      </c>
      <c r="G454" s="242">
        <v>111.5</v>
      </c>
      <c r="H454" s="243">
        <f t="shared" si="38"/>
        <v>91.928251121076229</v>
      </c>
      <c r="I454" s="127"/>
      <c r="J454" s="222">
        <f>'MA12'!R317</f>
        <v>88.947953866869611</v>
      </c>
      <c r="K454" s="127">
        <f t="shared" si="32"/>
        <v>115.23592791511994</v>
      </c>
      <c r="L454" s="223">
        <f>'MA8'!Q317</f>
        <v>85.87481842184603</v>
      </c>
      <c r="M454" s="128">
        <f t="shared" si="33"/>
        <v>119.35978658666325</v>
      </c>
      <c r="N454" s="131"/>
      <c r="O454" s="293">
        <f>'BM12'!Q305</f>
        <v>90.501744058124217</v>
      </c>
      <c r="P454" s="127">
        <f t="shared" si="35"/>
        <v>113.25748588244882</v>
      </c>
      <c r="Q454" s="218">
        <f>'BM8'!Q305</f>
        <v>88.28918221462753</v>
      </c>
      <c r="R454" s="128">
        <f t="shared" si="36"/>
        <v>116.09576329614939</v>
      </c>
      <c r="S454" s="131"/>
      <c r="T454" s="328">
        <f>'1212'!Q305</f>
        <v>88.030716428180739</v>
      </c>
      <c r="U454" s="127">
        <f t="shared" si="34"/>
        <v>116.43663048411508</v>
      </c>
      <c r="V454" s="334">
        <f>'128'!Q305</f>
        <v>83.959568404361548</v>
      </c>
      <c r="W454" s="128">
        <f t="shared" si="37"/>
        <v>122.08257134713345</v>
      </c>
      <c r="Y454" s="369"/>
      <c r="Z454" s="14"/>
      <c r="AA454" s="371"/>
      <c r="AB454" s="85"/>
    </row>
    <row r="455" spans="3:28" x14ac:dyDescent="0.55000000000000004">
      <c r="C455" s="250">
        <v>201505</v>
      </c>
      <c r="D455" s="239">
        <v>2015</v>
      </c>
      <c r="E455" s="240">
        <v>5</v>
      </c>
      <c r="F455" s="241">
        <v>94.4</v>
      </c>
      <c r="G455" s="242">
        <v>110.8</v>
      </c>
      <c r="H455" s="243">
        <f t="shared" si="38"/>
        <v>85.198555956678717</v>
      </c>
      <c r="I455" s="127"/>
      <c r="J455" s="222">
        <f>'MA12'!R318</f>
        <v>87.332123411978202</v>
      </c>
      <c r="K455" s="127">
        <f t="shared" si="32"/>
        <v>108.09310058187866</v>
      </c>
      <c r="L455" s="223">
        <f>'MA8'!Q318</f>
        <v>88.122276327690315</v>
      </c>
      <c r="M455" s="128">
        <f t="shared" si="33"/>
        <v>107.12387824500291</v>
      </c>
      <c r="N455" s="131"/>
      <c r="O455" s="293">
        <f>'BM12'!Q306</f>
        <v>88.068025879687539</v>
      </c>
      <c r="P455" s="127">
        <f t="shared" si="35"/>
        <v>107.18986721578474</v>
      </c>
      <c r="Q455" s="218">
        <f>'BM8'!Q306</f>
        <v>89.293335734289997</v>
      </c>
      <c r="R455" s="128">
        <f t="shared" si="36"/>
        <v>105.71897580453921</v>
      </c>
      <c r="S455" s="131"/>
      <c r="T455" s="328">
        <f>'1212'!Q306</f>
        <v>87.082774642047468</v>
      </c>
      <c r="U455" s="127">
        <f t="shared" si="34"/>
        <v>108.4026093426971</v>
      </c>
      <c r="V455" s="334">
        <f>'128'!Q306</f>
        <v>87.332575954825771</v>
      </c>
      <c r="W455" s="128">
        <f t="shared" si="37"/>
        <v>108.09254046145389</v>
      </c>
      <c r="Y455" s="369"/>
      <c r="Z455" s="14"/>
      <c r="AA455" s="371"/>
      <c r="AB455" s="85"/>
    </row>
    <row r="456" spans="3:28" x14ac:dyDescent="0.55000000000000004">
      <c r="C456" s="250">
        <v>201506</v>
      </c>
      <c r="D456" s="239">
        <v>2015</v>
      </c>
      <c r="E456" s="240">
        <v>6</v>
      </c>
      <c r="F456" s="241">
        <v>120.2</v>
      </c>
      <c r="G456" s="242">
        <v>111.8</v>
      </c>
      <c r="H456" s="243">
        <f t="shared" si="38"/>
        <v>107.5134168157424</v>
      </c>
      <c r="I456" s="127"/>
      <c r="J456" s="222">
        <f>'MA12'!R319</f>
        <v>105.08518236637197</v>
      </c>
      <c r="K456" s="127">
        <f t="shared" si="32"/>
        <v>114.38339573026698</v>
      </c>
      <c r="L456" s="223">
        <f>'MA8'!Q319</f>
        <v>105.53185269101108</v>
      </c>
      <c r="M456" s="128">
        <f t="shared" si="33"/>
        <v>113.89926068287278</v>
      </c>
      <c r="N456" s="131"/>
      <c r="O456" s="293">
        <f>'BM12'!Q307</f>
        <v>105.26362145468808</v>
      </c>
      <c r="P456" s="127">
        <f t="shared" si="35"/>
        <v>114.18949713006165</v>
      </c>
      <c r="Q456" s="218">
        <f>'BM8'!Q307</f>
        <v>105.75326020214368</v>
      </c>
      <c r="R456" s="128">
        <f t="shared" si="36"/>
        <v>113.66079851367408</v>
      </c>
      <c r="S456" s="131"/>
      <c r="T456" s="328">
        <f>'1212'!Q307</f>
        <v>105.33853068243018</v>
      </c>
      <c r="U456" s="127">
        <f t="shared" si="34"/>
        <v>114.10829372812643</v>
      </c>
      <c r="V456" s="334">
        <f>'128'!Q307</f>
        <v>105.71974298598627</v>
      </c>
      <c r="W456" s="128">
        <f t="shared" si="37"/>
        <v>113.69683334921952</v>
      </c>
      <c r="Y456" s="369"/>
      <c r="Z456" s="14"/>
      <c r="AA456" s="371"/>
      <c r="AB456" s="85"/>
    </row>
    <row r="457" spans="3:28" x14ac:dyDescent="0.55000000000000004">
      <c r="C457" s="250">
        <v>201507</v>
      </c>
      <c r="D457" s="239">
        <v>2015</v>
      </c>
      <c r="E457" s="240">
        <v>7</v>
      </c>
      <c r="F457" s="241">
        <v>125.5</v>
      </c>
      <c r="G457" s="242">
        <v>111.6</v>
      </c>
      <c r="H457" s="243">
        <f t="shared" si="38"/>
        <v>112.45519713261649</v>
      </c>
      <c r="I457" s="127"/>
      <c r="J457" s="222">
        <f>'MA12'!R320</f>
        <v>107.24196475616181</v>
      </c>
      <c r="K457" s="127">
        <f t="shared" si="32"/>
        <v>117.02508461622449</v>
      </c>
      <c r="L457" s="223">
        <f>'MA8'!Q320</f>
        <v>112.00014617612396</v>
      </c>
      <c r="M457" s="128">
        <f t="shared" si="33"/>
        <v>112.05342518271991</v>
      </c>
      <c r="N457" s="131"/>
      <c r="O457" s="293">
        <f>'BM12'!Q308</f>
        <v>107.73669745653909</v>
      </c>
      <c r="P457" s="127">
        <f t="shared" si="35"/>
        <v>116.48769914320663</v>
      </c>
      <c r="Q457" s="218">
        <f>'BM8'!Q308</f>
        <v>111.51636785635975</v>
      </c>
      <c r="R457" s="128">
        <f t="shared" si="36"/>
        <v>112.53953335500675</v>
      </c>
      <c r="S457" s="131"/>
      <c r="T457" s="328">
        <f>'1212'!Q308</f>
        <v>107.89715713253588</v>
      </c>
      <c r="U457" s="127">
        <f t="shared" si="34"/>
        <v>116.31446400931731</v>
      </c>
      <c r="V457" s="334">
        <f>'128'!Q308</f>
        <v>112.47671899919492</v>
      </c>
      <c r="W457" s="128">
        <f t="shared" si="37"/>
        <v>111.57864588928692</v>
      </c>
      <c r="Y457" s="369"/>
      <c r="Z457" s="14"/>
      <c r="AA457" s="371"/>
      <c r="AB457" s="85"/>
    </row>
    <row r="458" spans="3:28" x14ac:dyDescent="0.55000000000000004">
      <c r="C458" s="250">
        <v>201508</v>
      </c>
      <c r="D458" s="239">
        <v>2015</v>
      </c>
      <c r="E458" s="240">
        <v>8</v>
      </c>
      <c r="F458" s="241">
        <v>89.4</v>
      </c>
      <c r="G458" s="242">
        <v>111.8</v>
      </c>
      <c r="H458" s="243">
        <f t="shared" si="38"/>
        <v>79.964221824686945</v>
      </c>
      <c r="I458" s="127"/>
      <c r="J458" s="222">
        <f>'MA12'!R321</f>
        <v>84.536034190035721</v>
      </c>
      <c r="K458" s="127">
        <f t="shared" si="32"/>
        <v>105.75371893958281</v>
      </c>
      <c r="L458" s="223">
        <f>'MA8'!Q321</f>
        <v>85.293768329115537</v>
      </c>
      <c r="M458" s="128">
        <f t="shared" si="33"/>
        <v>104.81422236503857</v>
      </c>
      <c r="N458" s="131"/>
      <c r="O458" s="293">
        <f>'BM12'!Q309</f>
        <v>83.671495709001263</v>
      </c>
      <c r="P458" s="127">
        <f t="shared" si="35"/>
        <v>106.84642271834335</v>
      </c>
      <c r="Q458" s="218">
        <f>'BM8'!Q309</f>
        <v>83.517403515929345</v>
      </c>
      <c r="R458" s="128">
        <f t="shared" si="36"/>
        <v>107.04355767351971</v>
      </c>
      <c r="S458" s="131"/>
      <c r="T458" s="328">
        <f>'1212'!Q309</f>
        <v>84.781110300607551</v>
      </c>
      <c r="U458" s="127">
        <f t="shared" si="34"/>
        <v>105.44801746876786</v>
      </c>
      <c r="V458" s="334">
        <f>'128'!Q309</f>
        <v>86.155263414357776</v>
      </c>
      <c r="W458" s="128">
        <f t="shared" si="37"/>
        <v>103.76615015386452</v>
      </c>
      <c r="Y458" s="369"/>
      <c r="Z458" s="14"/>
      <c r="AA458" s="371"/>
      <c r="AB458" s="85"/>
    </row>
    <row r="459" spans="3:28" x14ac:dyDescent="0.55000000000000004">
      <c r="C459" s="250">
        <v>201509</v>
      </c>
      <c r="D459" s="239">
        <v>2015</v>
      </c>
      <c r="E459" s="240">
        <v>9</v>
      </c>
      <c r="F459" s="241">
        <v>123.2</v>
      </c>
      <c r="G459" s="242">
        <v>113.9</v>
      </c>
      <c r="H459" s="243">
        <f t="shared" si="38"/>
        <v>108.16505706760316</v>
      </c>
      <c r="I459" s="127"/>
      <c r="J459" s="222">
        <f>'MA12'!R322</f>
        <v>109.88349628241905</v>
      </c>
      <c r="K459" s="127">
        <f t="shared" si="32"/>
        <v>112.11874773565205</v>
      </c>
      <c r="L459" s="223">
        <f>'MA8'!Q322</f>
        <v>111.43005929269027</v>
      </c>
      <c r="M459" s="128">
        <f t="shared" si="33"/>
        <v>110.56262626262627</v>
      </c>
      <c r="N459" s="131"/>
      <c r="O459" s="293">
        <f>'BM12'!Q310</f>
        <v>109.76667757847927</v>
      </c>
      <c r="P459" s="127">
        <f t="shared" si="35"/>
        <v>112.23806961991392</v>
      </c>
      <c r="Q459" s="218">
        <f>'BM8'!Q310</f>
        <v>110.59781821679144</v>
      </c>
      <c r="R459" s="128">
        <f t="shared" si="36"/>
        <v>111.39460252145845</v>
      </c>
      <c r="S459" s="131"/>
      <c r="T459" s="328">
        <f>'1212'!Q310</f>
        <v>110.43997379370259</v>
      </c>
      <c r="U459" s="127">
        <f t="shared" si="34"/>
        <v>111.55381133115137</v>
      </c>
      <c r="V459" s="334">
        <f>'128'!Q310</f>
        <v>112.82427711004853</v>
      </c>
      <c r="W459" s="128">
        <f t="shared" si="37"/>
        <v>109.19635663149964</v>
      </c>
      <c r="Y459" s="369"/>
      <c r="Z459" s="14"/>
      <c r="AA459" s="371"/>
      <c r="AB459" s="85"/>
    </row>
    <row r="460" spans="3:28" x14ac:dyDescent="0.55000000000000004">
      <c r="C460" s="250">
        <v>201510</v>
      </c>
      <c r="D460" s="239">
        <v>2015</v>
      </c>
      <c r="E460" s="240">
        <v>10</v>
      </c>
      <c r="F460" s="241">
        <v>121.8</v>
      </c>
      <c r="G460" s="242">
        <v>118.1</v>
      </c>
      <c r="H460" s="243">
        <f t="shared" si="38"/>
        <v>103.13293818797629</v>
      </c>
      <c r="I460" s="127"/>
      <c r="J460" s="222">
        <f>'MA12'!R323</f>
        <v>107.02417891224167</v>
      </c>
      <c r="K460" s="127">
        <f t="shared" ref="K460:K523" si="39">+F460/J460*100</f>
        <v>113.80605881580675</v>
      </c>
      <c r="L460" s="223">
        <f>'MA8'!Q323</f>
        <v>107.70256813177775</v>
      </c>
      <c r="M460" s="128">
        <f t="shared" ref="M460:M523" si="40">+F460/L460*100</f>
        <v>113.08922536644954</v>
      </c>
      <c r="N460" s="131"/>
      <c r="O460" s="293">
        <f>'BM12'!Q311</f>
        <v>106.91380513107131</v>
      </c>
      <c r="P460" s="127">
        <f t="shared" si="35"/>
        <v>113.92354789980482</v>
      </c>
      <c r="Q460" s="218">
        <f>'BM8'!Q311</f>
        <v>108.42808110782256</v>
      </c>
      <c r="R460" s="128">
        <f t="shared" si="36"/>
        <v>112.3325237849411</v>
      </c>
      <c r="S460" s="131"/>
      <c r="T460" s="328">
        <f>'1212'!Q311</f>
        <v>107.31492108644878</v>
      </c>
      <c r="U460" s="127">
        <f t="shared" si="34"/>
        <v>113.4977305736288</v>
      </c>
      <c r="V460" s="334">
        <f>'128'!Q311</f>
        <v>109.3070179661659</v>
      </c>
      <c r="W460" s="128">
        <f t="shared" si="37"/>
        <v>111.42925885847612</v>
      </c>
      <c r="Y460" s="369"/>
      <c r="Z460" s="14"/>
      <c r="AA460" s="371"/>
      <c r="AB460" s="85"/>
    </row>
    <row r="461" spans="3:28" x14ac:dyDescent="0.55000000000000004">
      <c r="C461" s="250">
        <v>201511</v>
      </c>
      <c r="D461" s="239">
        <v>2015</v>
      </c>
      <c r="E461" s="240">
        <v>11</v>
      </c>
      <c r="F461" s="241">
        <v>117.6</v>
      </c>
      <c r="G461" s="242">
        <v>117.3</v>
      </c>
      <c r="H461" s="243">
        <f t="shared" si="38"/>
        <v>100.25575447570331</v>
      </c>
      <c r="I461" s="127"/>
      <c r="J461" s="222">
        <f>'MA12'!R324</f>
        <v>105.03600491774483</v>
      </c>
      <c r="K461" s="127">
        <f t="shared" si="39"/>
        <v>111.96160791920275</v>
      </c>
      <c r="L461" s="223">
        <f>'MA8'!Q324</f>
        <v>102.05651534392501</v>
      </c>
      <c r="M461" s="128">
        <f t="shared" si="40"/>
        <v>115.23027177999785</v>
      </c>
      <c r="N461" s="131"/>
      <c r="O461" s="293">
        <f>'BM12'!Q312</f>
        <v>105.06359993641995</v>
      </c>
      <c r="P461" s="127">
        <f t="shared" si="35"/>
        <v>111.93220113451905</v>
      </c>
      <c r="Q461" s="218">
        <f>'BM8'!Q312</f>
        <v>102.99259176768554</v>
      </c>
      <c r="R461" s="128">
        <f t="shared" si="36"/>
        <v>114.18296984433942</v>
      </c>
      <c r="S461" s="131"/>
      <c r="T461" s="328">
        <f>'1212'!Q312</f>
        <v>105.28996327387321</v>
      </c>
      <c r="U461" s="127">
        <f t="shared" si="34"/>
        <v>111.69155762179035</v>
      </c>
      <c r="V461" s="334">
        <f>'128'!Q312</f>
        <v>104.19626627179409</v>
      </c>
      <c r="W461" s="128">
        <f t="shared" si="37"/>
        <v>112.8639290137734</v>
      </c>
      <c r="Y461" s="369"/>
      <c r="Z461" s="14"/>
      <c r="AA461" s="371"/>
      <c r="AB461" s="85"/>
    </row>
    <row r="462" spans="3:28" x14ac:dyDescent="0.55000000000000004">
      <c r="C462" s="250">
        <v>201512</v>
      </c>
      <c r="D462" s="239">
        <v>2015</v>
      </c>
      <c r="E462" s="240">
        <v>12</v>
      </c>
      <c r="F462" s="241">
        <v>112.5</v>
      </c>
      <c r="G462" s="242">
        <v>113</v>
      </c>
      <c r="H462" s="243">
        <f t="shared" si="38"/>
        <v>99.557522123893804</v>
      </c>
      <c r="I462" s="127"/>
      <c r="J462" s="222">
        <f>'MA12'!R325</f>
        <v>97.216790586031266</v>
      </c>
      <c r="K462" s="127">
        <f t="shared" si="39"/>
        <v>115.72075083104494</v>
      </c>
      <c r="L462" s="223">
        <f>'MA8'!Q325</f>
        <v>95.840375672638572</v>
      </c>
      <c r="M462" s="128">
        <f t="shared" si="40"/>
        <v>117.38267844886754</v>
      </c>
      <c r="N462" s="131"/>
      <c r="O462" s="293">
        <f>'BM12'!Q313</f>
        <v>97.055925392372387</v>
      </c>
      <c r="P462" s="127">
        <f t="shared" si="35"/>
        <v>115.91255201080321</v>
      </c>
      <c r="Q462" s="218">
        <f>'BM8'!Q313</f>
        <v>96.898685558762892</v>
      </c>
      <c r="R462" s="128">
        <f t="shared" si="36"/>
        <v>116.10064610399272</v>
      </c>
      <c r="S462" s="131"/>
      <c r="T462" s="328">
        <f>'1212'!Q313</f>
        <v>97.549805079589675</v>
      </c>
      <c r="U462" s="127">
        <f t="shared" si="34"/>
        <v>115.32570455493236</v>
      </c>
      <c r="V462" s="334">
        <f>'128'!Q313</f>
        <v>98.081276457364012</v>
      </c>
      <c r="W462" s="128">
        <f t="shared" si="37"/>
        <v>114.70079108208162</v>
      </c>
      <c r="Y462" s="369"/>
      <c r="Z462" s="14"/>
      <c r="AA462" s="371"/>
      <c r="AB462" s="85"/>
    </row>
    <row r="463" spans="3:28" x14ac:dyDescent="0.55000000000000004">
      <c r="C463" s="250">
        <v>201601</v>
      </c>
      <c r="D463" s="239">
        <v>2016</v>
      </c>
      <c r="E463" s="240">
        <v>1</v>
      </c>
      <c r="F463" s="241">
        <v>110.8</v>
      </c>
      <c r="G463" s="242">
        <v>117.7</v>
      </c>
      <c r="H463" s="243">
        <f t="shared" si="38"/>
        <v>94.137638062871702</v>
      </c>
      <c r="I463" s="127"/>
      <c r="J463" s="222">
        <f>'MA12'!R326</f>
        <v>96.137620315379877</v>
      </c>
      <c r="K463" s="127">
        <f t="shared" si="39"/>
        <v>115.25144853442401</v>
      </c>
      <c r="L463" s="223">
        <f>'MA8'!Q326</f>
        <v>96.816456585914423</v>
      </c>
      <c r="M463" s="128">
        <f t="shared" si="40"/>
        <v>114.44335385449338</v>
      </c>
      <c r="N463" s="131"/>
      <c r="O463" s="293">
        <f>'BM12'!Q314</f>
        <v>93.991126043512025</v>
      </c>
      <c r="P463" s="127">
        <f t="shared" si="35"/>
        <v>117.88346907207656</v>
      </c>
      <c r="Q463" s="218">
        <f>'BM8'!Q314</f>
        <v>93.297594438047383</v>
      </c>
      <c r="R463" s="128">
        <f t="shared" si="36"/>
        <v>118.75976081417059</v>
      </c>
      <c r="S463" s="131"/>
      <c r="T463" s="328">
        <f>'1212'!Q314</f>
        <v>96.346391577757473</v>
      </c>
      <c r="U463" s="127">
        <f t="shared" si="34"/>
        <v>115.00171224428013</v>
      </c>
      <c r="V463" s="334">
        <f>'128'!Q314</f>
        <v>97.191124344803484</v>
      </c>
      <c r="W463" s="128">
        <f t="shared" si="37"/>
        <v>114.00217946539696</v>
      </c>
      <c r="Y463" s="369"/>
      <c r="Z463" s="14"/>
      <c r="AA463" s="371"/>
      <c r="AB463" s="85"/>
    </row>
    <row r="464" spans="3:28" x14ac:dyDescent="0.55000000000000004">
      <c r="C464" s="250">
        <v>201602</v>
      </c>
      <c r="D464" s="239">
        <v>2016</v>
      </c>
      <c r="E464" s="240">
        <v>2</v>
      </c>
      <c r="F464" s="241">
        <v>113</v>
      </c>
      <c r="G464" s="242">
        <v>107.4</v>
      </c>
      <c r="H464" s="243">
        <f t="shared" si="38"/>
        <v>105.21415270018622</v>
      </c>
      <c r="I464" s="127"/>
      <c r="J464" s="222">
        <f>'MA12'!R327</f>
        <v>103.69971621661156</v>
      </c>
      <c r="K464" s="127">
        <f t="shared" si="39"/>
        <v>108.96847563590404</v>
      </c>
      <c r="L464" s="223">
        <f>'MA8'!Q327</f>
        <v>101.82090811114755</v>
      </c>
      <c r="M464" s="128">
        <f t="shared" si="40"/>
        <v>110.9791712686842</v>
      </c>
      <c r="N464" s="131"/>
      <c r="O464" s="293">
        <f>'BM12'!Q315</f>
        <v>102.05910427414109</v>
      </c>
      <c r="P464" s="127">
        <f t="shared" si="35"/>
        <v>110.72015652466492</v>
      </c>
      <c r="Q464" s="218">
        <f>'BM8'!Q315</f>
        <v>99.217841814885574</v>
      </c>
      <c r="R464" s="128">
        <f t="shared" si="36"/>
        <v>113.89080626328108</v>
      </c>
      <c r="S464" s="131"/>
      <c r="T464" s="328">
        <f>'1212'!Q315</f>
        <v>103.4484948453559</v>
      </c>
      <c r="U464" s="127">
        <f t="shared" si="34"/>
        <v>109.23310210450383</v>
      </c>
      <c r="V464" s="334">
        <f>'128'!Q315</f>
        <v>102.11746716417649</v>
      </c>
      <c r="W464" s="128">
        <f t="shared" si="37"/>
        <v>110.65687696535542</v>
      </c>
      <c r="Y464" s="369"/>
      <c r="Z464" s="14"/>
      <c r="AA464" s="371"/>
      <c r="AB464" s="85"/>
    </row>
    <row r="465" spans="3:28" x14ac:dyDescent="0.55000000000000004">
      <c r="C465" s="250">
        <v>201603</v>
      </c>
      <c r="D465" s="239">
        <v>2016</v>
      </c>
      <c r="E465" s="240">
        <v>3</v>
      </c>
      <c r="F465" s="241">
        <v>132.6</v>
      </c>
      <c r="G465" s="242">
        <v>113.9</v>
      </c>
      <c r="H465" s="243">
        <f t="shared" si="38"/>
        <v>116.41791044776117</v>
      </c>
      <c r="I465" s="127"/>
      <c r="J465" s="222">
        <f>'MA12'!R328</f>
        <v>107.02788098651295</v>
      </c>
      <c r="K465" s="127">
        <f t="shared" si="39"/>
        <v>123.89295086269109</v>
      </c>
      <c r="L465" s="223">
        <f>'MA8'!Q328</f>
        <v>102.9230120425472</v>
      </c>
      <c r="M465" s="128">
        <f t="shared" si="40"/>
        <v>128.83416193181819</v>
      </c>
      <c r="N465" s="131"/>
      <c r="O465" s="293">
        <f>'BM12'!Q316</f>
        <v>109.15379038252971</v>
      </c>
      <c r="P465" s="127">
        <f t="shared" si="35"/>
        <v>121.47997750266207</v>
      </c>
      <c r="Q465" s="218">
        <f>'BM8'!Q316</f>
        <v>106.44368736129569</v>
      </c>
      <c r="R465" s="128">
        <f t="shared" si="36"/>
        <v>124.57291107355519</v>
      </c>
      <c r="S465" s="131"/>
      <c r="T465" s="328">
        <f>'1212'!Q316</f>
        <v>105.96088242585371</v>
      </c>
      <c r="U465" s="127">
        <f t="shared" si="34"/>
        <v>125.14052069431099</v>
      </c>
      <c r="V465" s="334">
        <f>'128'!Q316</f>
        <v>102.36632966827084</v>
      </c>
      <c r="W465" s="128">
        <f t="shared" si="37"/>
        <v>129.53478006850946</v>
      </c>
      <c r="Y465" s="369"/>
      <c r="Z465" s="14"/>
      <c r="AA465" s="371"/>
      <c r="AB465" s="85"/>
    </row>
    <row r="466" spans="3:28" x14ac:dyDescent="0.55000000000000004">
      <c r="C466" s="250">
        <v>201604</v>
      </c>
      <c r="D466" s="239">
        <v>2016</v>
      </c>
      <c r="E466" s="240">
        <v>4</v>
      </c>
      <c r="F466" s="241">
        <v>97.1</v>
      </c>
      <c r="G466" s="242">
        <v>110.5</v>
      </c>
      <c r="H466" s="243">
        <f t="shared" si="38"/>
        <v>87.873303167420815</v>
      </c>
      <c r="I466" s="127"/>
      <c r="J466" s="222">
        <f>'MA12'!R329</f>
        <v>87.775079722652933</v>
      </c>
      <c r="K466" s="127">
        <f t="shared" si="39"/>
        <v>110.62365344105804</v>
      </c>
      <c r="L466" s="223">
        <f>'MA8'!Q329</f>
        <v>83.748652827889984</v>
      </c>
      <c r="M466" s="128">
        <f t="shared" si="40"/>
        <v>115.9421635110335</v>
      </c>
      <c r="N466" s="131"/>
      <c r="O466" s="293">
        <f>'BM12'!Q317</f>
        <v>89.146570119318611</v>
      </c>
      <c r="P466" s="127">
        <f t="shared" si="35"/>
        <v>108.92174524497811</v>
      </c>
      <c r="Q466" s="218">
        <f>'BM8'!Q317</f>
        <v>86.260313144368169</v>
      </c>
      <c r="R466" s="128">
        <f t="shared" si="36"/>
        <v>112.56625029576482</v>
      </c>
      <c r="S466" s="131"/>
      <c r="T466" s="328">
        <f>'1212'!Q317</f>
        <v>86.90487557957016</v>
      </c>
      <c r="U466" s="127">
        <f t="shared" si="34"/>
        <v>111.73136070035008</v>
      </c>
      <c r="V466" s="334">
        <f>'128'!Q317</f>
        <v>83.601506120168992</v>
      </c>
      <c r="W466" s="128">
        <f t="shared" si="37"/>
        <v>116.14623289253694</v>
      </c>
      <c r="Y466" s="369"/>
      <c r="Z466" s="14"/>
      <c r="AA466" s="371"/>
      <c r="AB466" s="85"/>
    </row>
    <row r="467" spans="3:28" x14ac:dyDescent="0.55000000000000004">
      <c r="C467" s="250">
        <v>201605</v>
      </c>
      <c r="D467" s="239">
        <v>2016</v>
      </c>
      <c r="E467" s="240">
        <v>5</v>
      </c>
      <c r="F467" s="241">
        <v>99.9</v>
      </c>
      <c r="G467" s="242">
        <v>113.5</v>
      </c>
      <c r="H467" s="243">
        <f t="shared" si="38"/>
        <v>88.017621145374463</v>
      </c>
      <c r="I467" s="127"/>
      <c r="J467" s="222">
        <f>'MA12'!R330</f>
        <v>87.353793042918596</v>
      </c>
      <c r="K467" s="127">
        <f t="shared" si="39"/>
        <v>114.36252109959004</v>
      </c>
      <c r="L467" s="223">
        <f>'MA8'!Q330</f>
        <v>86.346469237617725</v>
      </c>
      <c r="M467" s="128">
        <f t="shared" si="40"/>
        <v>115.69668207866633</v>
      </c>
      <c r="N467" s="131"/>
      <c r="O467" s="293">
        <f>'BM12'!Q318</f>
        <v>88.069075736202151</v>
      </c>
      <c r="P467" s="127">
        <f t="shared" si="35"/>
        <v>113.43368732429488</v>
      </c>
      <c r="Q467" s="218">
        <f>'BM8'!Q318</f>
        <v>87.633045485954909</v>
      </c>
      <c r="R467" s="128">
        <f t="shared" si="36"/>
        <v>113.99809221055901</v>
      </c>
      <c r="S467" s="131"/>
      <c r="T467" s="328">
        <f>'1212'!Q318</f>
        <v>87.159494263714649</v>
      </c>
      <c r="U467" s="127">
        <f t="shared" si="34"/>
        <v>114.61746175091032</v>
      </c>
      <c r="V467" s="334">
        <f>'128'!Q318</f>
        <v>87.037346978798638</v>
      </c>
      <c r="W467" s="128">
        <f t="shared" si="37"/>
        <v>114.77831467488843</v>
      </c>
      <c r="Y467" s="369"/>
      <c r="Z467" s="14"/>
      <c r="AA467" s="371"/>
      <c r="AB467" s="85"/>
    </row>
    <row r="468" spans="3:28" x14ac:dyDescent="0.55000000000000004">
      <c r="C468" s="250">
        <v>201606</v>
      </c>
      <c r="D468" s="239">
        <v>2016</v>
      </c>
      <c r="E468" s="240">
        <v>6</v>
      </c>
      <c r="F468" s="241">
        <v>123.5</v>
      </c>
      <c r="G468" s="242">
        <v>115.4</v>
      </c>
      <c r="H468" s="243">
        <f t="shared" si="38"/>
        <v>107.01906412478334</v>
      </c>
      <c r="I468" s="127"/>
      <c r="J468" s="222">
        <f>'MA12'!R331</f>
        <v>104.9776191451391</v>
      </c>
      <c r="K468" s="127">
        <f t="shared" si="39"/>
        <v>117.64412358147729</v>
      </c>
      <c r="L468" s="223">
        <f>'MA8'!Q331</f>
        <v>105.09348202989551</v>
      </c>
      <c r="M468" s="128">
        <f t="shared" si="40"/>
        <v>117.51442393436776</v>
      </c>
      <c r="N468" s="131"/>
      <c r="O468" s="293">
        <f>'BM12'!Q319</f>
        <v>105.09321436854258</v>
      </c>
      <c r="P468" s="127">
        <f t="shared" si="35"/>
        <v>117.51472323123376</v>
      </c>
      <c r="Q468" s="218">
        <f>'BM8'!Q319</f>
        <v>105.54220940818047</v>
      </c>
      <c r="R468" s="128">
        <f t="shared" si="36"/>
        <v>117.01479502136294</v>
      </c>
      <c r="S468" s="131"/>
      <c r="T468" s="328">
        <f>'1212'!Q319</f>
        <v>105.24906361793357</v>
      </c>
      <c r="U468" s="127">
        <f t="shared" ref="U468:U531" si="41">+F468/T468*100</f>
        <v>117.34071140843538</v>
      </c>
      <c r="V468" s="334">
        <f>'128'!Q319</f>
        <v>106.32387238869397</v>
      </c>
      <c r="W468" s="128">
        <f t="shared" si="37"/>
        <v>116.1545354071702</v>
      </c>
      <c r="Y468" s="369"/>
      <c r="Z468" s="14"/>
      <c r="AA468" s="371"/>
      <c r="AB468" s="85"/>
    </row>
    <row r="469" spans="3:28" x14ac:dyDescent="0.55000000000000004">
      <c r="C469" s="250">
        <v>201607</v>
      </c>
      <c r="D469" s="239">
        <v>2016</v>
      </c>
      <c r="E469" s="240">
        <v>7</v>
      </c>
      <c r="F469" s="241">
        <v>124.1</v>
      </c>
      <c r="G469" s="242">
        <v>119.7</v>
      </c>
      <c r="H469" s="243">
        <f t="shared" si="38"/>
        <v>103.67585630743525</v>
      </c>
      <c r="I469" s="127"/>
      <c r="J469" s="222">
        <f>'MA12'!R332</f>
        <v>107.28767443901583</v>
      </c>
      <c r="K469" s="127">
        <f t="shared" si="39"/>
        <v>115.67032340750436</v>
      </c>
      <c r="L469" s="223">
        <f>'MA8'!Q332</f>
        <v>110.94138044140388</v>
      </c>
      <c r="M469" s="128">
        <f t="shared" si="40"/>
        <v>111.86087599256629</v>
      </c>
      <c r="N469" s="131"/>
      <c r="O469" s="293">
        <f>'BM12'!Q320</f>
        <v>107.74791121644562</v>
      </c>
      <c r="P469" s="127">
        <f t="shared" si="35"/>
        <v>115.17624666589225</v>
      </c>
      <c r="Q469" s="218">
        <f>'BM8'!Q320</f>
        <v>110.62583883076547</v>
      </c>
      <c r="R469" s="128">
        <f t="shared" si="36"/>
        <v>112.1799403391166</v>
      </c>
      <c r="S469" s="131"/>
      <c r="T469" s="328">
        <f>'1212'!Q320</f>
        <v>107.93820608105291</v>
      </c>
      <c r="U469" s="127">
        <f t="shared" si="41"/>
        <v>114.97319114865674</v>
      </c>
      <c r="V469" s="334">
        <f>'128'!Q320</f>
        <v>111.97037112577257</v>
      </c>
      <c r="W469" s="128">
        <f t="shared" si="37"/>
        <v>110.83289155182187</v>
      </c>
      <c r="Y469" s="369"/>
      <c r="Z469" s="14"/>
      <c r="AA469" s="371"/>
      <c r="AB469" s="85"/>
    </row>
    <row r="470" spans="3:28" x14ac:dyDescent="0.55000000000000004">
      <c r="C470" s="250">
        <v>201608</v>
      </c>
      <c r="D470" s="239">
        <v>2016</v>
      </c>
      <c r="E470" s="240">
        <v>8</v>
      </c>
      <c r="F470" s="241">
        <v>100.7</v>
      </c>
      <c r="G470" s="242">
        <v>118.1</v>
      </c>
      <c r="H470" s="243">
        <f t="shared" si="38"/>
        <v>85.266723116003391</v>
      </c>
      <c r="I470" s="127"/>
      <c r="J470" s="222">
        <f>'MA12'!R333</f>
        <v>85.043737749041867</v>
      </c>
      <c r="K470" s="127">
        <f t="shared" si="39"/>
        <v>118.40965915345663</v>
      </c>
      <c r="L470" s="223">
        <f>'MA8'!Q333</f>
        <v>86.24525561126471</v>
      </c>
      <c r="M470" s="128">
        <f t="shared" si="40"/>
        <v>116.76004585560915</v>
      </c>
      <c r="N470" s="131"/>
      <c r="O470" s="293">
        <f>'BM12'!Q321</f>
        <v>84.264951269625996</v>
      </c>
      <c r="P470" s="127">
        <f t="shared" si="35"/>
        <v>119.50401499407045</v>
      </c>
      <c r="Q470" s="218">
        <f>'BM8'!Q321</f>
        <v>84.778157454293947</v>
      </c>
      <c r="R470" s="128">
        <f t="shared" si="36"/>
        <v>118.78059517192258</v>
      </c>
      <c r="S470" s="131"/>
      <c r="T470" s="328">
        <f>'1212'!Q321</f>
        <v>85.278994481450795</v>
      </c>
      <c r="U470" s="127">
        <f t="shared" si="41"/>
        <v>118.08300580033628</v>
      </c>
      <c r="V470" s="334">
        <f>'128'!Q321</f>
        <v>86.687061886669269</v>
      </c>
      <c r="W470" s="128">
        <f t="shared" si="37"/>
        <v>116.16497065231097</v>
      </c>
      <c r="Y470" s="369"/>
      <c r="Z470" s="14"/>
      <c r="AA470" s="371"/>
      <c r="AB470" s="85"/>
    </row>
    <row r="471" spans="3:28" x14ac:dyDescent="0.55000000000000004">
      <c r="C471" s="250">
        <v>201609</v>
      </c>
      <c r="D471" s="239">
        <v>2016</v>
      </c>
      <c r="E471" s="240">
        <v>9</v>
      </c>
      <c r="F471" s="241">
        <v>129.4</v>
      </c>
      <c r="G471" s="242">
        <v>118.8</v>
      </c>
      <c r="H471" s="243">
        <f t="shared" si="38"/>
        <v>108.92255892255893</v>
      </c>
      <c r="I471" s="127"/>
      <c r="J471" s="222">
        <f>'MA12'!R334</f>
        <v>109.88560896404437</v>
      </c>
      <c r="K471" s="127">
        <f t="shared" si="39"/>
        <v>117.75882321618742</v>
      </c>
      <c r="L471" s="223">
        <f>'MA8'!Q334</f>
        <v>111.73984349374442</v>
      </c>
      <c r="M471" s="128">
        <f t="shared" si="40"/>
        <v>115.80470846752553</v>
      </c>
      <c r="N471" s="131"/>
      <c r="O471" s="293">
        <f>'BM12'!Q322</f>
        <v>109.70884217290725</v>
      </c>
      <c r="P471" s="127">
        <f t="shared" si="35"/>
        <v>117.94856042328692</v>
      </c>
      <c r="Q471" s="218">
        <f>'BM8'!Q322</f>
        <v>111.19324100730272</v>
      </c>
      <c r="R471" s="128">
        <f t="shared" si="36"/>
        <v>116.37397995396279</v>
      </c>
      <c r="S471" s="131"/>
      <c r="T471" s="328">
        <f>'1212'!Q322</f>
        <v>110.39049869110461</v>
      </c>
      <c r="U471" s="127">
        <f t="shared" si="41"/>
        <v>117.22023320330122</v>
      </c>
      <c r="V471" s="334">
        <f>'128'!Q322</f>
        <v>111.61708063735111</v>
      </c>
      <c r="W471" s="128">
        <f t="shared" si="37"/>
        <v>115.93207711678681</v>
      </c>
      <c r="Y471" s="369"/>
      <c r="Z471" s="14"/>
      <c r="AA471" s="371"/>
      <c r="AB471" s="85"/>
    </row>
    <row r="472" spans="3:28" x14ac:dyDescent="0.55000000000000004">
      <c r="C472" s="250">
        <v>201610</v>
      </c>
      <c r="D472" s="239">
        <v>2016</v>
      </c>
      <c r="E472" s="240">
        <v>10</v>
      </c>
      <c r="F472" s="241">
        <v>121.2</v>
      </c>
      <c r="G472" s="242">
        <v>121.2</v>
      </c>
      <c r="H472" s="243">
        <f t="shared" si="38"/>
        <v>100</v>
      </c>
      <c r="I472" s="127"/>
      <c r="J472" s="222">
        <f>'MA12'!R335</f>
        <v>107.10511687779761</v>
      </c>
      <c r="K472" s="127">
        <f t="shared" si="39"/>
        <v>113.15985970892881</v>
      </c>
      <c r="L472" s="223">
        <f>'MA8'!Q335</f>
        <v>107.79251206597627</v>
      </c>
      <c r="M472" s="128">
        <f t="shared" si="40"/>
        <v>112.4382368283777</v>
      </c>
      <c r="N472" s="131"/>
      <c r="O472" s="293">
        <f>'BM12'!Q323</f>
        <v>106.95582247580099</v>
      </c>
      <c r="P472" s="127">
        <f t="shared" ref="P472:P535" si="42">+F472/O472*100</f>
        <v>113.31781402309518</v>
      </c>
      <c r="Q472" s="218">
        <f>'BM8'!Q323</f>
        <v>108.70332041097541</v>
      </c>
      <c r="R472" s="128">
        <f t="shared" ref="R472:R535" si="43">+F472/Q472*100</f>
        <v>111.49613419514539</v>
      </c>
      <c r="S472" s="131"/>
      <c r="T472" s="328">
        <f>'1212'!Q323</f>
        <v>107.30721170542758</v>
      </c>
      <c r="U472" s="127">
        <f t="shared" si="41"/>
        <v>112.94674241719183</v>
      </c>
      <c r="V472" s="334">
        <f>'128'!Q323</f>
        <v>106.94189069877352</v>
      </c>
      <c r="W472" s="128">
        <f t="shared" ref="W472:W535" si="44">+F472/V472*100</f>
        <v>113.33257641889625</v>
      </c>
      <c r="Y472" s="369"/>
      <c r="Z472" s="14"/>
      <c r="AA472" s="371"/>
      <c r="AB472" s="85"/>
    </row>
    <row r="473" spans="3:28" x14ac:dyDescent="0.55000000000000004">
      <c r="C473" s="250">
        <v>201611</v>
      </c>
      <c r="D473" s="239">
        <v>2016</v>
      </c>
      <c r="E473" s="240">
        <v>11</v>
      </c>
      <c r="F473" s="241">
        <v>130.80000000000001</v>
      </c>
      <c r="G473" s="242">
        <v>124.7</v>
      </c>
      <c r="H473" s="243">
        <f t="shared" si="38"/>
        <v>104.89174017642343</v>
      </c>
      <c r="I473" s="127"/>
      <c r="J473" s="222">
        <f>'MA12'!R336</f>
        <v>105.57444194142946</v>
      </c>
      <c r="K473" s="127">
        <f t="shared" si="39"/>
        <v>123.89362197392924</v>
      </c>
      <c r="L473" s="223">
        <f>'MA8'!Q336</f>
        <v>105.92568295768709</v>
      </c>
      <c r="M473" s="128">
        <f t="shared" si="40"/>
        <v>123.48280072194501</v>
      </c>
      <c r="N473" s="131"/>
      <c r="O473" s="293">
        <f>'BM12'!Q324</f>
        <v>105.67140909380409</v>
      </c>
      <c r="P473" s="127">
        <f t="shared" si="42"/>
        <v>123.77993359006823</v>
      </c>
      <c r="Q473" s="218">
        <f>'BM8'!Q324</f>
        <v>106.29708933273744</v>
      </c>
      <c r="R473" s="128">
        <f t="shared" si="43"/>
        <v>123.05134676883026</v>
      </c>
      <c r="S473" s="131"/>
      <c r="T473" s="328">
        <f>'1212'!Q324</f>
        <v>105.69145008044856</v>
      </c>
      <c r="U473" s="127">
        <f t="shared" si="41"/>
        <v>123.75646270387975</v>
      </c>
      <c r="V473" s="334">
        <f>'128'!Q324</f>
        <v>104.83242721660589</v>
      </c>
      <c r="W473" s="128">
        <f t="shared" si="44"/>
        <v>124.77055379986541</v>
      </c>
      <c r="Y473" s="369"/>
      <c r="Z473" s="14"/>
      <c r="AA473" s="371"/>
      <c r="AB473" s="85"/>
    </row>
    <row r="474" spans="3:28" x14ac:dyDescent="0.55000000000000004">
      <c r="C474" s="250">
        <v>201612</v>
      </c>
      <c r="D474" s="239">
        <v>2016</v>
      </c>
      <c r="E474" s="240">
        <v>12</v>
      </c>
      <c r="F474" s="241">
        <v>119.2</v>
      </c>
      <c r="G474" s="242">
        <v>123.2</v>
      </c>
      <c r="H474" s="243">
        <f t="shared" si="38"/>
        <v>96.753246753246756</v>
      </c>
      <c r="I474" s="127"/>
      <c r="J474" s="222">
        <f>'MA12'!R337</f>
        <v>98.131710599455857</v>
      </c>
      <c r="K474" s="127">
        <f t="shared" si="39"/>
        <v>121.46939992367867</v>
      </c>
      <c r="L474" s="223">
        <f>'MA8'!Q337</f>
        <v>100.60634459491121</v>
      </c>
      <c r="M474" s="128">
        <f t="shared" si="40"/>
        <v>118.4815932632834</v>
      </c>
      <c r="N474" s="131"/>
      <c r="O474" s="293">
        <f>'BM12'!Q325</f>
        <v>98.138182847170029</v>
      </c>
      <c r="P474" s="127">
        <f t="shared" si="42"/>
        <v>121.46138897398315</v>
      </c>
      <c r="Q474" s="218">
        <f>'BM8'!Q325</f>
        <v>100.00766131119296</v>
      </c>
      <c r="R474" s="128">
        <f t="shared" si="43"/>
        <v>119.190868416657</v>
      </c>
      <c r="S474" s="131"/>
      <c r="T474" s="328">
        <f>'1212'!Q325</f>
        <v>98.324436650330185</v>
      </c>
      <c r="U474" s="127">
        <f t="shared" si="41"/>
        <v>121.23130735435514</v>
      </c>
      <c r="V474" s="334">
        <f>'128'!Q325</f>
        <v>99.313521769915297</v>
      </c>
      <c r="W474" s="128">
        <f t="shared" si="44"/>
        <v>120.02393820667918</v>
      </c>
      <c r="Y474" s="369"/>
      <c r="Z474" s="14"/>
      <c r="AA474" s="371"/>
      <c r="AB474" s="85"/>
    </row>
    <row r="475" spans="3:28" x14ac:dyDescent="0.55000000000000004">
      <c r="C475" s="250">
        <v>201701</v>
      </c>
      <c r="D475" s="239">
        <v>2017</v>
      </c>
      <c r="E475" s="240">
        <v>1</v>
      </c>
      <c r="F475" s="241">
        <v>113.9</v>
      </c>
      <c r="G475" s="242">
        <v>116.5</v>
      </c>
      <c r="H475" s="243">
        <f t="shared" si="38"/>
        <v>97.768240343347642</v>
      </c>
      <c r="I475" s="127"/>
      <c r="J475" s="222">
        <f>'MA12'!R338</f>
        <v>96.033934748060219</v>
      </c>
      <c r="K475" s="127">
        <f t="shared" si="39"/>
        <v>118.60390839843274</v>
      </c>
      <c r="L475" s="223">
        <f>'MA8'!Q338</f>
        <v>97.808472456359752</v>
      </c>
      <c r="M475" s="128">
        <f t="shared" si="40"/>
        <v>116.45207939508511</v>
      </c>
      <c r="N475" s="131"/>
      <c r="O475" s="293">
        <f>'BM12'!Q326</f>
        <v>93.933565791069768</v>
      </c>
      <c r="P475" s="127">
        <f t="shared" si="42"/>
        <v>121.25591000488608</v>
      </c>
      <c r="Q475" s="218">
        <f>'BM8'!Q326</f>
        <v>97.897011753943445</v>
      </c>
      <c r="R475" s="128">
        <f t="shared" si="43"/>
        <v>116.34675865927228</v>
      </c>
      <c r="S475" s="131"/>
      <c r="T475" s="328">
        <f>'1212'!Q326</f>
        <v>96.151475578631178</v>
      </c>
      <c r="U475" s="127">
        <f t="shared" si="41"/>
        <v>118.45892048412128</v>
      </c>
      <c r="V475" s="334">
        <f>'128'!Q326</f>
        <v>98.592792503236879</v>
      </c>
      <c r="W475" s="128">
        <f t="shared" si="44"/>
        <v>115.52568611570726</v>
      </c>
      <c r="Y475" s="369"/>
      <c r="Z475" s="14"/>
      <c r="AA475" s="371"/>
      <c r="AB475" s="85"/>
    </row>
    <row r="476" spans="3:28" x14ac:dyDescent="0.55000000000000004">
      <c r="C476" s="250">
        <v>201702</v>
      </c>
      <c r="D476" s="239">
        <v>2017</v>
      </c>
      <c r="E476" s="240">
        <v>2</v>
      </c>
      <c r="F476" s="241">
        <v>125.5</v>
      </c>
      <c r="G476" s="242">
        <v>120</v>
      </c>
      <c r="H476" s="243">
        <f t="shared" si="38"/>
        <v>104.58333333333334</v>
      </c>
      <c r="I476" s="127"/>
      <c r="J476" s="222">
        <f>'MA12'!R339</f>
        <v>103.41684584462935</v>
      </c>
      <c r="K476" s="127">
        <f t="shared" si="39"/>
        <v>121.35353672316383</v>
      </c>
      <c r="L476" s="223">
        <f>'MA8'!Q339</f>
        <v>105.60661264886618</v>
      </c>
      <c r="M476" s="128">
        <f t="shared" si="40"/>
        <v>118.8372554067971</v>
      </c>
      <c r="N476" s="131"/>
      <c r="O476" s="293">
        <f>'BM12'!Q327</f>
        <v>101.7944755363616</v>
      </c>
      <c r="P476" s="127">
        <f t="shared" si="42"/>
        <v>123.28763357611746</v>
      </c>
      <c r="Q476" s="218">
        <f>'BM8'!Q327</f>
        <v>105.67129568144627</v>
      </c>
      <c r="R476" s="128">
        <f t="shared" si="43"/>
        <v>118.76451328687101</v>
      </c>
      <c r="S476" s="131"/>
      <c r="T476" s="328">
        <f>'1212'!Q327</f>
        <v>103.04768731128226</v>
      </c>
      <c r="U476" s="127">
        <f t="shared" si="41"/>
        <v>121.78827421996839</v>
      </c>
      <c r="V476" s="334">
        <f>'128'!Q327</f>
        <v>106.32286299224172</v>
      </c>
      <c r="W476" s="128">
        <f t="shared" si="44"/>
        <v>118.03670110835674</v>
      </c>
      <c r="Y476" s="369"/>
      <c r="Z476" s="14"/>
      <c r="AA476" s="371"/>
      <c r="AB476" s="85"/>
    </row>
    <row r="477" spans="3:28" x14ac:dyDescent="0.55000000000000004">
      <c r="C477" s="250">
        <v>201703</v>
      </c>
      <c r="D477" s="239">
        <v>2017</v>
      </c>
      <c r="E477" s="240">
        <v>3</v>
      </c>
      <c r="F477" s="241">
        <v>139.1</v>
      </c>
      <c r="G477" s="242">
        <v>119.6</v>
      </c>
      <c r="H477" s="243">
        <f t="shared" si="38"/>
        <v>116.30434782608697</v>
      </c>
      <c r="I477" s="127"/>
      <c r="J477" s="222">
        <f>'MA12'!R340</f>
        <v>106.86641114331121</v>
      </c>
      <c r="K477" s="127">
        <f t="shared" si="39"/>
        <v>130.16250710755369</v>
      </c>
      <c r="L477" s="223">
        <f>'MA8'!Q340</f>
        <v>107.12926205883952</v>
      </c>
      <c r="M477" s="128">
        <f t="shared" si="40"/>
        <v>129.8431421319797</v>
      </c>
      <c r="N477" s="131"/>
      <c r="O477" s="293">
        <f>'BM12'!Q328</f>
        <v>109.03033605366474</v>
      </c>
      <c r="P477" s="127">
        <f t="shared" si="42"/>
        <v>127.57917203110789</v>
      </c>
      <c r="Q477" s="218">
        <f>'BM8'!Q328</f>
        <v>112.51562738656699</v>
      </c>
      <c r="R477" s="128">
        <f t="shared" si="43"/>
        <v>123.62727136746771</v>
      </c>
      <c r="S477" s="131"/>
      <c r="T477" s="328">
        <f>'1212'!Q328</f>
        <v>105.65925840773288</v>
      </c>
      <c r="U477" s="127">
        <f t="shared" si="41"/>
        <v>131.64960846424009</v>
      </c>
      <c r="V477" s="334">
        <f>'128'!Q328</f>
        <v>106.4753298178113</v>
      </c>
      <c r="W477" s="128">
        <f t="shared" si="44"/>
        <v>130.64059086552012</v>
      </c>
      <c r="Y477" s="369"/>
      <c r="Z477" s="14"/>
      <c r="AA477" s="371"/>
      <c r="AB477" s="85"/>
    </row>
    <row r="478" spans="3:28" x14ac:dyDescent="0.55000000000000004">
      <c r="C478" s="250">
        <v>201704</v>
      </c>
      <c r="D478" s="239">
        <v>2017</v>
      </c>
      <c r="E478" s="240">
        <v>4</v>
      </c>
      <c r="F478" s="241">
        <v>113.1</v>
      </c>
      <c r="G478" s="242">
        <v>133.5</v>
      </c>
      <c r="H478" s="243">
        <f t="shared" si="38"/>
        <v>84.719101123595493</v>
      </c>
      <c r="I478" s="127"/>
      <c r="J478" s="222">
        <f>'MA12'!R341</f>
        <v>87.388987566607469</v>
      </c>
      <c r="K478" s="127">
        <f t="shared" si="39"/>
        <v>129.42134146341462</v>
      </c>
      <c r="L478" s="223">
        <f>'MA8'!Q341</f>
        <v>86.345097612703242</v>
      </c>
      <c r="M478" s="128">
        <f t="shared" si="40"/>
        <v>130.98601209220305</v>
      </c>
      <c r="N478" s="131"/>
      <c r="O478" s="293">
        <f>'BM12'!Q329</f>
        <v>88.763549943037958</v>
      </c>
      <c r="P478" s="127">
        <f t="shared" si="42"/>
        <v>127.41716624963672</v>
      </c>
      <c r="Q478" s="218">
        <f>'BM8'!Q329</f>
        <v>89.26803217778675</v>
      </c>
      <c r="R478" s="128">
        <f t="shared" si="43"/>
        <v>126.69709104234465</v>
      </c>
      <c r="S478" s="131"/>
      <c r="T478" s="328">
        <f>'1212'!Q329</f>
        <v>86.387705652411697</v>
      </c>
      <c r="U478" s="127">
        <f t="shared" si="41"/>
        <v>130.92140732972757</v>
      </c>
      <c r="V478" s="334">
        <f>'128'!Q329</f>
        <v>85.671540410500327</v>
      </c>
      <c r="W478" s="128">
        <f t="shared" si="44"/>
        <v>132.0158356649998</v>
      </c>
      <c r="Y478" s="369"/>
      <c r="Z478" s="14"/>
      <c r="AA478" s="371"/>
      <c r="AB478" s="85"/>
    </row>
    <row r="479" spans="3:28" x14ac:dyDescent="0.55000000000000004">
      <c r="C479" s="250">
        <v>201705</v>
      </c>
      <c r="D479" s="239">
        <v>2017</v>
      </c>
      <c r="E479" s="240">
        <v>5</v>
      </c>
      <c r="F479" s="241">
        <v>104.5</v>
      </c>
      <c r="G479" s="242">
        <v>115</v>
      </c>
      <c r="H479" s="243">
        <f t="shared" si="38"/>
        <v>90.869565217391298</v>
      </c>
      <c r="I479" s="127"/>
      <c r="J479" s="222">
        <f>'MA12'!R342</f>
        <v>87.34691969711136</v>
      </c>
      <c r="K479" s="127">
        <f t="shared" si="39"/>
        <v>119.63787659870495</v>
      </c>
      <c r="L479" s="223">
        <f>'MA8'!Q342</f>
        <v>86.616999293055613</v>
      </c>
      <c r="M479" s="128">
        <f t="shared" si="40"/>
        <v>120.64606353591162</v>
      </c>
      <c r="N479" s="131"/>
      <c r="O479" s="293">
        <f>'BM12'!Q330</f>
        <v>87.959750198228974</v>
      </c>
      <c r="P479" s="127">
        <f t="shared" si="42"/>
        <v>118.80433921707983</v>
      </c>
      <c r="Q479" s="218">
        <f>'BM8'!Q330</f>
        <v>86.780568815842031</v>
      </c>
      <c r="R479" s="128">
        <f t="shared" si="43"/>
        <v>120.41866217973353</v>
      </c>
      <c r="S479" s="131"/>
      <c r="T479" s="328">
        <f>'1212'!Q330</f>
        <v>87.045140243184861</v>
      </c>
      <c r="U479" s="127">
        <f t="shared" si="41"/>
        <v>120.05265280525728</v>
      </c>
      <c r="V479" s="334">
        <f>'128'!Q330</f>
        <v>86.41879779131348</v>
      </c>
      <c r="W479" s="128">
        <f t="shared" si="44"/>
        <v>120.92276526728538</v>
      </c>
      <c r="Y479" s="369"/>
      <c r="Z479" s="14"/>
      <c r="AA479" s="371"/>
      <c r="AB479" s="85"/>
    </row>
    <row r="480" spans="3:28" x14ac:dyDescent="0.55000000000000004">
      <c r="C480" s="250">
        <v>201706</v>
      </c>
      <c r="D480" s="239">
        <v>2017</v>
      </c>
      <c r="E480" s="240">
        <v>6</v>
      </c>
      <c r="F480" s="241">
        <v>130.30000000000001</v>
      </c>
      <c r="G480" s="242">
        <v>121.9</v>
      </c>
      <c r="H480" s="243">
        <f t="shared" si="38"/>
        <v>106.89089417555373</v>
      </c>
      <c r="I480" s="127"/>
      <c r="J480" s="222">
        <f>'MA12'!R343</f>
        <v>105.20473029821447</v>
      </c>
      <c r="K480" s="127">
        <f t="shared" si="39"/>
        <v>123.85374652893479</v>
      </c>
      <c r="L480" s="223">
        <f>'MA8'!Q343</f>
        <v>105.19332209473055</v>
      </c>
      <c r="M480" s="128">
        <f t="shared" si="40"/>
        <v>123.86717845326717</v>
      </c>
      <c r="N480" s="131"/>
      <c r="O480" s="293">
        <f>'BM12'!Q331</f>
        <v>105.24219743371066</v>
      </c>
      <c r="P480" s="127">
        <f t="shared" si="42"/>
        <v>123.80965352046418</v>
      </c>
      <c r="Q480" s="218">
        <f>'BM8'!Q331</f>
        <v>103.95373880490141</v>
      </c>
      <c r="R480" s="128">
        <f t="shared" si="43"/>
        <v>125.3442170507641</v>
      </c>
      <c r="S480" s="131"/>
      <c r="T480" s="328">
        <f>'1212'!Q331</f>
        <v>105.40735861670736</v>
      </c>
      <c r="U480" s="127">
        <f t="shared" si="41"/>
        <v>123.61565806217547</v>
      </c>
      <c r="V480" s="334">
        <f>'128'!Q331</f>
        <v>105.27147323894241</v>
      </c>
      <c r="W480" s="128">
        <f t="shared" si="44"/>
        <v>123.77522228101483</v>
      </c>
      <c r="Y480" s="369"/>
      <c r="Z480" s="14"/>
      <c r="AA480" s="371"/>
      <c r="AB480" s="85"/>
    </row>
    <row r="481" spans="3:28" x14ac:dyDescent="0.55000000000000004">
      <c r="C481" s="250">
        <v>201707</v>
      </c>
      <c r="D481" s="239">
        <v>2017</v>
      </c>
      <c r="E481" s="240">
        <v>7</v>
      </c>
      <c r="F481" s="241">
        <v>125</v>
      </c>
      <c r="G481" s="242">
        <v>120.6</v>
      </c>
      <c r="H481" s="243">
        <f t="shared" si="38"/>
        <v>103.64842454394693</v>
      </c>
      <c r="I481" s="127"/>
      <c r="J481" s="222">
        <f>'MA12'!R344</f>
        <v>107.37122557726467</v>
      </c>
      <c r="K481" s="127">
        <f t="shared" si="39"/>
        <v>116.41852770885028</v>
      </c>
      <c r="L481" s="223">
        <f>'MA8'!Q344</f>
        <v>109.33710370330088</v>
      </c>
      <c r="M481" s="128">
        <f t="shared" si="40"/>
        <v>114.32532577340098</v>
      </c>
      <c r="N481" s="131"/>
      <c r="O481" s="293">
        <f>'BM12'!Q332</f>
        <v>107.75130185106879</v>
      </c>
      <c r="P481" s="127">
        <f t="shared" si="42"/>
        <v>116.00787911850192</v>
      </c>
      <c r="Q481" s="218">
        <f>'BM8'!Q332</f>
        <v>107.52472165801896</v>
      </c>
      <c r="R481" s="128">
        <f t="shared" si="43"/>
        <v>116.25233534438802</v>
      </c>
      <c r="S481" s="131"/>
      <c r="T481" s="328">
        <f>'1212'!Q332</f>
        <v>108.03370812298698</v>
      </c>
      <c r="U481" s="127">
        <f t="shared" si="41"/>
        <v>115.7046279090026</v>
      </c>
      <c r="V481" s="334">
        <f>'128'!Q332</f>
        <v>109.4598655894428</v>
      </c>
      <c r="W481" s="128">
        <f t="shared" si="44"/>
        <v>114.19710715600952</v>
      </c>
      <c r="Y481" s="369"/>
      <c r="Z481" s="14"/>
      <c r="AA481" s="371"/>
      <c r="AB481" s="85"/>
    </row>
    <row r="482" spans="3:28" x14ac:dyDescent="0.55000000000000004">
      <c r="C482" s="250">
        <v>201708</v>
      </c>
      <c r="D482" s="239">
        <v>2017</v>
      </c>
      <c r="E482" s="240">
        <v>8</v>
      </c>
      <c r="F482" s="241">
        <v>105.3</v>
      </c>
      <c r="G482" s="242">
        <v>123.3</v>
      </c>
      <c r="H482" s="243">
        <f t="shared" si="38"/>
        <v>85.40145985401459</v>
      </c>
      <c r="I482" s="127"/>
      <c r="J482" s="222">
        <f>'MA12'!R345</f>
        <v>85.657193605683858</v>
      </c>
      <c r="K482" s="127">
        <f t="shared" si="39"/>
        <v>122.93188180404351</v>
      </c>
      <c r="L482" s="223">
        <f>'MA8'!Q345</f>
        <v>86.040567730708574</v>
      </c>
      <c r="M482" s="128">
        <f t="shared" si="40"/>
        <v>122.38412969283277</v>
      </c>
      <c r="N482" s="131"/>
      <c r="O482" s="293">
        <f>'BM12'!Q333</f>
        <v>84.941252874297788</v>
      </c>
      <c r="P482" s="127">
        <f t="shared" si="42"/>
        <v>123.96803253635846</v>
      </c>
      <c r="Q482" s="218">
        <f>'BM8'!Q333</f>
        <v>83.806616975301722</v>
      </c>
      <c r="R482" s="128">
        <f t="shared" si="43"/>
        <v>125.64640335145911</v>
      </c>
      <c r="S482" s="131"/>
      <c r="T482" s="328">
        <f>'1212'!Q333</f>
        <v>85.923381075456405</v>
      </c>
      <c r="U482" s="127">
        <f t="shared" si="41"/>
        <v>122.55104336214073</v>
      </c>
      <c r="V482" s="334">
        <f>'128'!Q333</f>
        <v>86.203231128570522</v>
      </c>
      <c r="W482" s="128">
        <f t="shared" si="44"/>
        <v>122.15319382048105</v>
      </c>
      <c r="Y482" s="369"/>
      <c r="Z482" s="14"/>
      <c r="AA482" s="371"/>
      <c r="AB482" s="85"/>
    </row>
    <row r="483" spans="3:28" x14ac:dyDescent="0.55000000000000004">
      <c r="C483" s="250">
        <v>201709</v>
      </c>
      <c r="D483" s="239">
        <v>2017</v>
      </c>
      <c r="E483" s="240">
        <v>9</v>
      </c>
      <c r="F483" s="241">
        <v>130.5</v>
      </c>
      <c r="G483" s="242">
        <v>123.6</v>
      </c>
      <c r="H483" s="243">
        <f t="shared" si="38"/>
        <v>105.58252427184468</v>
      </c>
      <c r="I483" s="127"/>
      <c r="J483" s="222">
        <f>'MA12'!R346</f>
        <v>109.65691315322056</v>
      </c>
      <c r="K483" s="127">
        <f t="shared" si="39"/>
        <v>119.00754475703322</v>
      </c>
      <c r="L483" s="223">
        <f>'MA8'!Q346</f>
        <v>109.30447550165859</v>
      </c>
      <c r="M483" s="128">
        <f t="shared" si="40"/>
        <v>119.39126865671643</v>
      </c>
      <c r="N483" s="131"/>
      <c r="O483" s="293">
        <f>'BM12'!Q334</f>
        <v>109.33931238767506</v>
      </c>
      <c r="P483" s="127">
        <f t="shared" si="42"/>
        <v>119.35322909046408</v>
      </c>
      <c r="Q483" s="218">
        <f>'BM8'!Q334</f>
        <v>107.98933567019677</v>
      </c>
      <c r="R483" s="128">
        <f t="shared" si="43"/>
        <v>120.84526605344772</v>
      </c>
      <c r="S483" s="131"/>
      <c r="T483" s="328">
        <f>'1212'!Q334</f>
        <v>110.26860049145289</v>
      </c>
      <c r="U483" s="127">
        <f t="shared" si="41"/>
        <v>118.34738032257451</v>
      </c>
      <c r="V483" s="334">
        <f>'128'!Q334</f>
        <v>109.35440942498944</v>
      </c>
      <c r="W483" s="128">
        <f t="shared" si="44"/>
        <v>119.33675165564783</v>
      </c>
      <c r="Y483" s="369"/>
      <c r="Z483" s="14"/>
      <c r="AA483" s="371"/>
      <c r="AB483" s="85"/>
    </row>
    <row r="484" spans="3:28" x14ac:dyDescent="0.55000000000000004">
      <c r="C484" s="250">
        <v>201710</v>
      </c>
      <c r="D484" s="239">
        <v>2017</v>
      </c>
      <c r="E484" s="240">
        <v>10</v>
      </c>
      <c r="F484" s="241">
        <v>127.7</v>
      </c>
      <c r="G484" s="242">
        <v>122.7</v>
      </c>
      <c r="H484" s="243">
        <f t="shared" si="38"/>
        <v>104.07497962510189</v>
      </c>
      <c r="I484" s="127"/>
      <c r="J484" s="222">
        <f>'MA12'!R347</f>
        <v>107.65868935215482</v>
      </c>
      <c r="K484" s="127">
        <f t="shared" si="39"/>
        <v>118.61559969608162</v>
      </c>
      <c r="L484" s="223">
        <f>'MA8'!Q347</f>
        <v>105.30208276687149</v>
      </c>
      <c r="M484" s="128">
        <f t="shared" si="40"/>
        <v>121.27015595951252</v>
      </c>
      <c r="N484" s="131"/>
      <c r="O484" s="293">
        <f>'BM12'!Q335</f>
        <v>107.51267636003465</v>
      </c>
      <c r="P484" s="127">
        <f t="shared" si="42"/>
        <v>118.77669157110624</v>
      </c>
      <c r="Q484" s="218">
        <f>'BM8'!Q335</f>
        <v>105.35218685236023</v>
      </c>
      <c r="R484" s="128">
        <f t="shared" si="43"/>
        <v>121.21248150164917</v>
      </c>
      <c r="S484" s="131"/>
      <c r="T484" s="328">
        <f>'1212'!Q335</f>
        <v>107.97943499814974</v>
      </c>
      <c r="U484" s="127">
        <f t="shared" si="41"/>
        <v>118.26326003853249</v>
      </c>
      <c r="V484" s="334">
        <f>'128'!Q335</f>
        <v>105.15251240539483</v>
      </c>
      <c r="W484" s="128">
        <f t="shared" si="44"/>
        <v>121.4426522760367</v>
      </c>
      <c r="Y484" s="369"/>
      <c r="Z484" s="14"/>
      <c r="AA484" s="371"/>
      <c r="AB484" s="85"/>
    </row>
    <row r="485" spans="3:28" x14ac:dyDescent="0.55000000000000004">
      <c r="C485" s="250">
        <v>201711</v>
      </c>
      <c r="D485" s="239">
        <v>2017</v>
      </c>
      <c r="E485" s="240">
        <v>11</v>
      </c>
      <c r="F485" s="241">
        <v>130.1</v>
      </c>
      <c r="G485" s="242">
        <v>123.8</v>
      </c>
      <c r="H485" s="243">
        <f t="shared" si="38"/>
        <v>105.08885298869144</v>
      </c>
      <c r="I485" s="127"/>
      <c r="J485" s="222">
        <f>'MA12'!R348</f>
        <v>105.36599046461625</v>
      </c>
      <c r="K485" s="127">
        <f t="shared" si="39"/>
        <v>123.47437671901341</v>
      </c>
      <c r="L485" s="223">
        <f>'MA8'!Q348</f>
        <v>103.15949752569472</v>
      </c>
      <c r="M485" s="128">
        <f t="shared" si="40"/>
        <v>126.11538745387452</v>
      </c>
      <c r="N485" s="131"/>
      <c r="O485" s="293">
        <f>'BM12'!Q336</f>
        <v>105.57490264044792</v>
      </c>
      <c r="P485" s="127">
        <f t="shared" si="42"/>
        <v>123.23004496918759</v>
      </c>
      <c r="Q485" s="218">
        <f>'BM8'!Q336</f>
        <v>102.53386579293156</v>
      </c>
      <c r="R485" s="128">
        <f t="shared" si="43"/>
        <v>126.88490675143234</v>
      </c>
      <c r="S485" s="131"/>
      <c r="T485" s="328">
        <f>'1212'!Q336</f>
        <v>105.64972397923712</v>
      </c>
      <c r="U485" s="127">
        <f t="shared" si="41"/>
        <v>123.14277321308286</v>
      </c>
      <c r="V485" s="334">
        <f>'128'!Q336</f>
        <v>103.00918139036914</v>
      </c>
      <c r="W485" s="128">
        <f t="shared" si="44"/>
        <v>126.29942131756783</v>
      </c>
      <c r="Y485" s="369"/>
      <c r="Z485" s="14"/>
      <c r="AA485" s="371"/>
      <c r="AB485" s="85"/>
    </row>
    <row r="486" spans="3:28" x14ac:dyDescent="0.55000000000000004">
      <c r="C486" s="250">
        <v>201712</v>
      </c>
      <c r="D486" s="239">
        <v>2017</v>
      </c>
      <c r="E486" s="240">
        <v>12</v>
      </c>
      <c r="F486" s="241">
        <v>121.4</v>
      </c>
      <c r="G486" s="242">
        <v>128.30000000000001</v>
      </c>
      <c r="H486" s="243">
        <f t="shared" si="38"/>
        <v>94.621979734996103</v>
      </c>
      <c r="I486" s="127"/>
      <c r="J486" s="222">
        <f>'MA12'!R349</f>
        <v>98.032158549125967</v>
      </c>
      <c r="K486" s="127">
        <f t="shared" si="39"/>
        <v>123.83691412768793</v>
      </c>
      <c r="L486" s="223">
        <f>'MA8'!Q349</f>
        <v>98.156506607210829</v>
      </c>
      <c r="M486" s="128">
        <f t="shared" si="40"/>
        <v>123.68003324099723</v>
      </c>
      <c r="N486" s="131"/>
      <c r="O486" s="293">
        <f>'BM12'!Q337</f>
        <v>98.156678930402222</v>
      </c>
      <c r="P486" s="127">
        <f t="shared" si="42"/>
        <v>123.67981610918031</v>
      </c>
      <c r="Q486" s="218">
        <f>'BM8'!Q337</f>
        <v>96.706998430703848</v>
      </c>
      <c r="R486" s="128">
        <f t="shared" si="43"/>
        <v>125.533831025673</v>
      </c>
      <c r="S486" s="131"/>
      <c r="T486" s="328">
        <f>'1212'!Q337</f>
        <v>98.44652552276662</v>
      </c>
      <c r="U486" s="127">
        <f t="shared" si="41"/>
        <v>123.31567757759537</v>
      </c>
      <c r="V486" s="334">
        <f>'128'!Q337</f>
        <v>98.068003307186885</v>
      </c>
      <c r="W486" s="128">
        <f t="shared" si="44"/>
        <v>123.79165059548352</v>
      </c>
      <c r="Y486" s="369"/>
      <c r="Z486" s="14"/>
      <c r="AA486" s="371"/>
      <c r="AB486" s="85"/>
    </row>
    <row r="487" spans="3:28" x14ac:dyDescent="0.55000000000000004">
      <c r="C487" s="251">
        <v>201801</v>
      </c>
      <c r="D487" s="239">
        <v>2018</v>
      </c>
      <c r="E487" s="240">
        <v>1</v>
      </c>
      <c r="F487" s="241">
        <v>110.7</v>
      </c>
      <c r="G487" s="242">
        <v>113.8</v>
      </c>
      <c r="H487" s="243">
        <f t="shared" si="38"/>
        <v>97.275922671353257</v>
      </c>
      <c r="I487" s="127"/>
      <c r="J487" s="222">
        <f>'MA12'!R350</f>
        <v>96.060757705101409</v>
      </c>
      <c r="K487" s="127">
        <f t="shared" si="39"/>
        <v>115.23956571302494</v>
      </c>
      <c r="L487" s="223">
        <f>'MA8'!Q350</f>
        <v>97.420325635457672</v>
      </c>
      <c r="M487" s="128">
        <f t="shared" si="40"/>
        <v>113.63131798002222</v>
      </c>
      <c r="N487" s="131"/>
      <c r="O487" s="293">
        <f>'BM12'!Q338</f>
        <v>94.429682483602164</v>
      </c>
      <c r="P487" s="127">
        <f t="shared" si="42"/>
        <v>117.23008813380602</v>
      </c>
      <c r="Q487" s="218">
        <f>'BM8'!Q338</f>
        <v>98.727121091887611</v>
      </c>
      <c r="R487" s="128">
        <f t="shared" si="43"/>
        <v>112.12724403962812</v>
      </c>
      <c r="S487" s="131"/>
      <c r="T487" s="328">
        <f>'1212'!Q338</f>
        <v>95.773439774127695</v>
      </c>
      <c r="U487" s="127">
        <f t="shared" si="41"/>
        <v>115.58528153637913</v>
      </c>
      <c r="V487" s="334">
        <f>'128'!Q338</f>
        <v>98.461069917199225</v>
      </c>
      <c r="W487" s="128">
        <f t="shared" si="44"/>
        <v>112.43022251646575</v>
      </c>
      <c r="Y487" s="369"/>
      <c r="Z487" s="14"/>
      <c r="AA487" s="371"/>
      <c r="AB487" s="85"/>
    </row>
    <row r="488" spans="3:28" x14ac:dyDescent="0.55000000000000004">
      <c r="C488" s="251">
        <v>201802</v>
      </c>
      <c r="D488" s="239">
        <v>2018</v>
      </c>
      <c r="E488" s="240">
        <v>2</v>
      </c>
      <c r="F488" s="241">
        <v>130.6</v>
      </c>
      <c r="G488" s="242">
        <v>125.4</v>
      </c>
      <c r="H488" s="243">
        <f t="shared" si="38"/>
        <v>104.14673046251993</v>
      </c>
      <c r="I488" s="127"/>
      <c r="J488" s="222">
        <f>'MA12'!R351</f>
        <v>103.75437873480321</v>
      </c>
      <c r="K488" s="127">
        <f t="shared" si="39"/>
        <v>125.8742055926279</v>
      </c>
      <c r="L488" s="223">
        <f>'MA8'!Q351</f>
        <v>105.95136192029409</v>
      </c>
      <c r="M488" s="128">
        <f t="shared" si="40"/>
        <v>123.26410688165458</v>
      </c>
      <c r="N488" s="131"/>
      <c r="O488" s="293">
        <f>'BM12'!Q339</f>
        <v>102.33211017309516</v>
      </c>
      <c r="P488" s="127">
        <f t="shared" si="42"/>
        <v>127.62367528539144</v>
      </c>
      <c r="Q488" s="218">
        <f>'BM8'!Q339</f>
        <v>106.85017429213345</v>
      </c>
      <c r="R488" s="128">
        <f t="shared" si="43"/>
        <v>122.22722224386213</v>
      </c>
      <c r="S488" s="131"/>
      <c r="T488" s="328">
        <f>'1212'!Q339</f>
        <v>103.04970182685297</v>
      </c>
      <c r="U488" s="127">
        <f t="shared" si="41"/>
        <v>126.7349615619828</v>
      </c>
      <c r="V488" s="334">
        <f>'128'!Q339</f>
        <v>107.09443910792517</v>
      </c>
      <c r="W488" s="128">
        <f t="shared" si="44"/>
        <v>121.94844203664668</v>
      </c>
      <c r="Y488" s="369"/>
      <c r="Z488" s="14"/>
      <c r="AA488" s="371"/>
      <c r="AB488" s="85"/>
    </row>
    <row r="489" spans="3:28" x14ac:dyDescent="0.55000000000000004">
      <c r="C489" s="251">
        <v>201803</v>
      </c>
      <c r="D489" s="239">
        <v>2018</v>
      </c>
      <c r="E489" s="240">
        <v>3</v>
      </c>
      <c r="F489" s="241">
        <v>142.69999999999999</v>
      </c>
      <c r="G489" s="242">
        <v>127.2</v>
      </c>
      <c r="H489" s="243">
        <f t="shared" si="38"/>
        <v>112.18553459119495</v>
      </c>
      <c r="I489" s="127"/>
      <c r="J489" s="222">
        <f>'MA12'!R352</f>
        <v>106.95475552677281</v>
      </c>
      <c r="K489" s="127">
        <f t="shared" si="39"/>
        <v>133.42090241539512</v>
      </c>
      <c r="L489" s="223">
        <f>'MA8'!Q352</f>
        <v>107.07585846480993</v>
      </c>
      <c r="M489" s="128">
        <f t="shared" si="40"/>
        <v>133.27000319768419</v>
      </c>
      <c r="N489" s="131"/>
      <c r="O489" s="293">
        <f>'BM12'!Q340</f>
        <v>109.3602526465251</v>
      </c>
      <c r="P489" s="127">
        <f t="shared" si="42"/>
        <v>130.48616526265337</v>
      </c>
      <c r="Q489" s="218">
        <f>'BM8'!Q340</f>
        <v>113.1262567190323</v>
      </c>
      <c r="R489" s="128">
        <f t="shared" si="43"/>
        <v>126.14224507968912</v>
      </c>
      <c r="S489" s="131"/>
      <c r="T489" s="328">
        <f>'1212'!Q340</f>
        <v>105.54898588061414</v>
      </c>
      <c r="U489" s="127">
        <f t="shared" si="41"/>
        <v>135.19788826906131</v>
      </c>
      <c r="V489" s="334">
        <f>'128'!Q340</f>
        <v>107.03190415072416</v>
      </c>
      <c r="W489" s="128">
        <f t="shared" si="44"/>
        <v>133.32473259472931</v>
      </c>
      <c r="Y489" s="369"/>
      <c r="Z489" s="14"/>
      <c r="AA489" s="371"/>
      <c r="AB489" s="85"/>
    </row>
    <row r="490" spans="3:28" x14ac:dyDescent="0.55000000000000004">
      <c r="C490" s="251">
        <v>201804</v>
      </c>
      <c r="D490" s="239">
        <v>2018</v>
      </c>
      <c r="E490" s="240">
        <v>4</v>
      </c>
      <c r="F490" s="241">
        <v>118.1</v>
      </c>
      <c r="G490" s="242">
        <v>126.7</v>
      </c>
      <c r="H490" s="243">
        <f t="shared" si="38"/>
        <v>93.212312549329113</v>
      </c>
      <c r="I490" s="127"/>
      <c r="J490" s="222">
        <f>'MA12'!R353</f>
        <v>87.575873539195186</v>
      </c>
      <c r="K490" s="127">
        <f t="shared" si="39"/>
        <v>134.85449271270303</v>
      </c>
      <c r="L490" s="223">
        <f>'MA8'!Q353</f>
        <v>87.083607399331427</v>
      </c>
      <c r="M490" s="128">
        <f t="shared" si="40"/>
        <v>135.6167980713517</v>
      </c>
      <c r="N490" s="131"/>
      <c r="O490" s="293">
        <f>'BM12'!Q341</f>
        <v>89.154854149594343</v>
      </c>
      <c r="P490" s="127">
        <f t="shared" si="42"/>
        <v>132.46614682565476</v>
      </c>
      <c r="Q490" s="218">
        <f>'BM8'!Q341</f>
        <v>90.724363505518085</v>
      </c>
      <c r="R490" s="128">
        <f t="shared" si="43"/>
        <v>130.17451480143683</v>
      </c>
      <c r="S490" s="131"/>
      <c r="T490" s="328">
        <f>'1212'!Q341</f>
        <v>86.498930595654755</v>
      </c>
      <c r="U490" s="127">
        <f t="shared" si="41"/>
        <v>136.53347987857401</v>
      </c>
      <c r="V490" s="334">
        <f>'128'!Q341</f>
        <v>86.925493643887904</v>
      </c>
      <c r="W490" s="128">
        <f t="shared" si="44"/>
        <v>135.8634792271946</v>
      </c>
      <c r="Y490" s="369"/>
      <c r="Z490" s="14"/>
      <c r="AA490" s="371"/>
      <c r="AB490" s="85"/>
    </row>
    <row r="491" spans="3:28" x14ac:dyDescent="0.55000000000000004">
      <c r="C491" s="251">
        <v>201805</v>
      </c>
      <c r="D491" s="239">
        <v>2018</v>
      </c>
      <c r="E491" s="240">
        <v>5</v>
      </c>
      <c r="F491" s="241">
        <v>108.1</v>
      </c>
      <c r="G491" s="242">
        <v>126.8</v>
      </c>
      <c r="H491" s="243">
        <f t="shared" si="38"/>
        <v>85.252365930599368</v>
      </c>
      <c r="I491" s="127"/>
      <c r="J491" s="222">
        <f>'MA12'!R354</f>
        <v>87.766624473815895</v>
      </c>
      <c r="K491" s="127">
        <f t="shared" si="39"/>
        <v>123.16754876707184</v>
      </c>
      <c r="L491" s="223">
        <f>'MA8'!Q354</f>
        <v>86.640296261589597</v>
      </c>
      <c r="M491" s="128">
        <f t="shared" si="40"/>
        <v>124.76873310037857</v>
      </c>
      <c r="N491" s="131"/>
      <c r="O491" s="293">
        <f>'BM12'!Q342</f>
        <v>88.347510943290459</v>
      </c>
      <c r="P491" s="127">
        <f t="shared" si="42"/>
        <v>122.35771992420759</v>
      </c>
      <c r="Q491" s="218">
        <f>'BM8'!Q342</f>
        <v>87.486817339367889</v>
      </c>
      <c r="R491" s="128">
        <f t="shared" si="43"/>
        <v>123.56147278814822</v>
      </c>
      <c r="S491" s="131"/>
      <c r="T491" s="328">
        <f>'1212'!Q342</f>
        <v>87.400135391796894</v>
      </c>
      <c r="U491" s="127">
        <f t="shared" si="41"/>
        <v>123.68401892675548</v>
      </c>
      <c r="V491" s="334">
        <f>'128'!Q342</f>
        <v>86.910553507435381</v>
      </c>
      <c r="W491" s="128">
        <f t="shared" si="44"/>
        <v>124.3807519770908</v>
      </c>
      <c r="Y491" s="369"/>
      <c r="Z491" s="14"/>
      <c r="AA491" s="371"/>
      <c r="AB491" s="85"/>
    </row>
    <row r="492" spans="3:28" x14ac:dyDescent="0.55000000000000004">
      <c r="C492" s="251">
        <v>201806</v>
      </c>
      <c r="D492" s="239">
        <v>2018</v>
      </c>
      <c r="E492" s="240">
        <v>6</v>
      </c>
      <c r="F492" s="241">
        <v>123.9</v>
      </c>
      <c r="G492" s="242">
        <v>121.7</v>
      </c>
      <c r="H492" s="243">
        <f t="shared" si="38"/>
        <v>101.80772391125718</v>
      </c>
      <c r="I492" s="127"/>
      <c r="J492" s="222">
        <f>'MA12'!R355</f>
        <v>104.94127343910984</v>
      </c>
      <c r="K492" s="127">
        <f t="shared" si="39"/>
        <v>118.06603440150801</v>
      </c>
      <c r="L492" s="223">
        <f>'MA8'!Q355</f>
        <v>104.4484290386816</v>
      </c>
      <c r="M492" s="128">
        <f t="shared" si="40"/>
        <v>118.62313405797103</v>
      </c>
      <c r="N492" s="131"/>
      <c r="O492" s="293">
        <f>'BM12'!Q343</f>
        <v>104.8321911725409</v>
      </c>
      <c r="P492" s="127">
        <f t="shared" si="42"/>
        <v>118.18888703382709</v>
      </c>
      <c r="Q492" s="218">
        <f>'BM8'!Q343</f>
        <v>103.84091781332835</v>
      </c>
      <c r="R492" s="128">
        <f t="shared" si="43"/>
        <v>119.31712720676377</v>
      </c>
      <c r="S492" s="131"/>
      <c r="T492" s="328">
        <f>'1212'!Q343</f>
        <v>105.20318154291445</v>
      </c>
      <c r="U492" s="127">
        <f t="shared" si="41"/>
        <v>117.77210364066674</v>
      </c>
      <c r="V492" s="334">
        <f>'128'!Q343</f>
        <v>105.07715884622105</v>
      </c>
      <c r="W492" s="128">
        <f t="shared" si="44"/>
        <v>117.91335182684746</v>
      </c>
      <c r="Y492" s="369"/>
      <c r="Z492" s="14"/>
      <c r="AA492" s="371"/>
      <c r="AB492" s="85"/>
    </row>
    <row r="493" spans="3:28" x14ac:dyDescent="0.55000000000000004">
      <c r="C493" s="251">
        <v>201807</v>
      </c>
      <c r="D493" s="239">
        <v>2018</v>
      </c>
      <c r="E493" s="240">
        <v>7</v>
      </c>
      <c r="F493" s="241">
        <v>119.6</v>
      </c>
      <c r="G493" s="242">
        <v>112.5</v>
      </c>
      <c r="H493" s="243">
        <f t="shared" si="38"/>
        <v>106.31111111111112</v>
      </c>
      <c r="I493" s="127"/>
      <c r="J493" s="222">
        <f>'MA12'!R356</f>
        <v>107.28680345000144</v>
      </c>
      <c r="K493" s="127">
        <f t="shared" si="39"/>
        <v>111.47689758110543</v>
      </c>
      <c r="L493" s="223">
        <f>'MA8'!Q356</f>
        <v>107.94085580674518</v>
      </c>
      <c r="M493" s="128">
        <f t="shared" si="40"/>
        <v>110.80141907910112</v>
      </c>
      <c r="N493" s="131"/>
      <c r="O493" s="293">
        <f>'BM12'!Q344</f>
        <v>107.46487227523112</v>
      </c>
      <c r="P493" s="127">
        <f t="shared" si="42"/>
        <v>111.29218084742081</v>
      </c>
      <c r="Q493" s="218">
        <f>'BM8'!Q344</f>
        <v>106.60341821603659</v>
      </c>
      <c r="R493" s="128">
        <f t="shared" si="43"/>
        <v>112.19152443838645</v>
      </c>
      <c r="S493" s="131"/>
      <c r="T493" s="328">
        <f>'1212'!Q344</f>
        <v>108.00948401923397</v>
      </c>
      <c r="U493" s="127">
        <f t="shared" si="41"/>
        <v>110.73101689727731</v>
      </c>
      <c r="V493" s="334">
        <f>'128'!Q344</f>
        <v>108.61506463721248</v>
      </c>
      <c r="W493" s="128">
        <f t="shared" si="44"/>
        <v>110.11363883958319</v>
      </c>
      <c r="Y493" s="369"/>
      <c r="Z493" s="14"/>
      <c r="AA493" s="371"/>
      <c r="AB493" s="85"/>
    </row>
    <row r="494" spans="3:28" x14ac:dyDescent="0.55000000000000004">
      <c r="C494" s="251">
        <v>201808</v>
      </c>
      <c r="D494" s="239">
        <v>2018</v>
      </c>
      <c r="E494" s="240">
        <v>8</v>
      </c>
      <c r="F494" s="241">
        <v>104.7</v>
      </c>
      <c r="G494" s="242">
        <v>121.4</v>
      </c>
      <c r="H494" s="243">
        <f t="shared" si="38"/>
        <v>86.243822075782532</v>
      </c>
      <c r="I494" s="127"/>
      <c r="J494" s="222">
        <f>'MA12'!R357</f>
        <v>85.837920579317668</v>
      </c>
      <c r="K494" s="127">
        <f t="shared" si="39"/>
        <v>121.97406378600822</v>
      </c>
      <c r="L494" s="223">
        <f>'MA8'!Q357</f>
        <v>85.959110854815606</v>
      </c>
      <c r="M494" s="128">
        <f t="shared" si="40"/>
        <v>121.80209748427673</v>
      </c>
      <c r="N494" s="131"/>
      <c r="O494" s="293">
        <f>'BM12'!Q345</f>
        <v>85.079537095410743</v>
      </c>
      <c r="P494" s="127">
        <f t="shared" si="42"/>
        <v>123.06131835506613</v>
      </c>
      <c r="Q494" s="218">
        <f>'BM8'!Q345</f>
        <v>84.489691052682716</v>
      </c>
      <c r="R494" s="128">
        <f t="shared" si="43"/>
        <v>123.92044366065365</v>
      </c>
      <c r="S494" s="131"/>
      <c r="T494" s="328">
        <f>'1212'!Q345</f>
        <v>86.192977339337489</v>
      </c>
      <c r="U494" s="127">
        <f t="shared" si="41"/>
        <v>121.47161315451638</v>
      </c>
      <c r="V494" s="334">
        <f>'128'!Q345</f>
        <v>86.425073456321655</v>
      </c>
      <c r="W494" s="128">
        <f t="shared" si="44"/>
        <v>121.14539891356218</v>
      </c>
      <c r="Y494" s="369"/>
      <c r="Z494" s="14"/>
      <c r="AA494" s="371"/>
      <c r="AB494" s="85"/>
    </row>
    <row r="495" spans="3:28" x14ac:dyDescent="0.55000000000000004">
      <c r="C495" s="251">
        <v>201809</v>
      </c>
      <c r="D495" s="239">
        <v>2018</v>
      </c>
      <c r="E495" s="240">
        <v>9</v>
      </c>
      <c r="F495" s="241">
        <v>120.3</v>
      </c>
      <c r="G495" s="242">
        <v>117.9</v>
      </c>
      <c r="H495" s="243">
        <f t="shared" si="38"/>
        <v>102.03562340966921</v>
      </c>
      <c r="I495" s="127"/>
      <c r="J495" s="222">
        <f>'MA12'!R358</f>
        <v>109.22963704336051</v>
      </c>
      <c r="K495" s="127">
        <f t="shared" si="39"/>
        <v>110.1349443761723</v>
      </c>
      <c r="L495" s="223">
        <f>'MA8'!Q358</f>
        <v>107.11910833190667</v>
      </c>
      <c r="M495" s="128">
        <f t="shared" si="40"/>
        <v>112.30489300494601</v>
      </c>
      <c r="N495" s="131"/>
      <c r="O495" s="293">
        <f>'BM12'!Q346</f>
        <v>108.74160231345941</v>
      </c>
      <c r="P495" s="127">
        <f t="shared" si="42"/>
        <v>110.6292324562427</v>
      </c>
      <c r="Q495" s="218">
        <f>'BM8'!Q346</f>
        <v>106.25734474974742</v>
      </c>
      <c r="R495" s="128">
        <f t="shared" si="43"/>
        <v>113.2157031434629</v>
      </c>
      <c r="S495" s="131"/>
      <c r="T495" s="328">
        <f>'1212'!Q346</f>
        <v>109.99777962496609</v>
      </c>
      <c r="U495" s="127">
        <f t="shared" si="41"/>
        <v>109.36584393808585</v>
      </c>
      <c r="V495" s="334">
        <f>'128'!Q346</f>
        <v>107.19678159134233</v>
      </c>
      <c r="W495" s="128">
        <f t="shared" si="44"/>
        <v>112.22351848081598</v>
      </c>
      <c r="Y495" s="369"/>
      <c r="Z495" s="14"/>
      <c r="AA495" s="371"/>
      <c r="AB495" s="85"/>
    </row>
    <row r="496" spans="3:28" x14ac:dyDescent="0.55000000000000004">
      <c r="C496" s="251">
        <v>201810</v>
      </c>
      <c r="D496" s="239">
        <v>2018</v>
      </c>
      <c r="E496" s="240">
        <v>10</v>
      </c>
      <c r="F496" s="241">
        <v>133.9</v>
      </c>
      <c r="G496" s="242">
        <v>123</v>
      </c>
      <c r="H496" s="243">
        <f t="shared" si="38"/>
        <v>108.86178861788618</v>
      </c>
      <c r="I496" s="127"/>
      <c r="J496" s="222">
        <f>'MA12'!R359</f>
        <v>107.96502899531956</v>
      </c>
      <c r="K496" s="127">
        <f t="shared" si="39"/>
        <v>124.02164038302139</v>
      </c>
      <c r="L496" s="223">
        <f>'MA8'!Q359</f>
        <v>107.30292026706793</v>
      </c>
      <c r="M496" s="128">
        <f t="shared" si="40"/>
        <v>124.7869113596668</v>
      </c>
      <c r="N496" s="131"/>
      <c r="O496" s="293">
        <f>'BM12'!Q347</f>
        <v>107.66757084455026</v>
      </c>
      <c r="P496" s="127">
        <f t="shared" si="42"/>
        <v>124.36428067400533</v>
      </c>
      <c r="Q496" s="218">
        <f>'BM8'!Q347</f>
        <v>105.32978954302479</v>
      </c>
      <c r="R496" s="128">
        <f t="shared" si="43"/>
        <v>127.1245300887124</v>
      </c>
      <c r="S496" s="131"/>
      <c r="T496" s="328">
        <f>'1212'!Q347</f>
        <v>108.46363073487798</v>
      </c>
      <c r="U496" s="127">
        <f t="shared" si="41"/>
        <v>123.45151927220395</v>
      </c>
      <c r="V496" s="334">
        <f>'128'!Q347</f>
        <v>106.4665818636675</v>
      </c>
      <c r="W496" s="128">
        <f t="shared" si="44"/>
        <v>125.76716341984336</v>
      </c>
      <c r="Y496" s="369"/>
      <c r="Z496" s="14"/>
      <c r="AA496" s="371"/>
      <c r="AB496" s="85"/>
    </row>
    <row r="497" spans="3:28" x14ac:dyDescent="0.55000000000000004">
      <c r="C497" s="251">
        <v>201811</v>
      </c>
      <c r="D497" s="239">
        <v>2018</v>
      </c>
      <c r="E497" s="240">
        <v>11</v>
      </c>
      <c r="F497" s="241">
        <v>134.4</v>
      </c>
      <c r="G497" s="242">
        <v>124</v>
      </c>
      <c r="H497" s="243">
        <f t="shared" si="38"/>
        <v>108.38709677419357</v>
      </c>
      <c r="I497" s="127"/>
      <c r="J497" s="222">
        <f>'MA12'!R360</f>
        <v>105.16028377145213</v>
      </c>
      <c r="K497" s="127">
        <f t="shared" si="39"/>
        <v>127.80490426603963</v>
      </c>
      <c r="L497" s="223">
        <f>'MA8'!Q360</f>
        <v>104.38355423803645</v>
      </c>
      <c r="M497" s="128">
        <f t="shared" si="40"/>
        <v>128.75591464677856</v>
      </c>
      <c r="N497" s="131"/>
      <c r="O497" s="293">
        <f>'BM12'!Q348</f>
        <v>105.19765617609889</v>
      </c>
      <c r="P497" s="127">
        <f t="shared" si="42"/>
        <v>127.75950043508284</v>
      </c>
      <c r="Q497" s="218">
        <f>'BM8'!Q348</f>
        <v>101.33460324494709</v>
      </c>
      <c r="R497" s="128">
        <f t="shared" si="43"/>
        <v>132.62991682626603</v>
      </c>
      <c r="S497" s="131"/>
      <c r="T497" s="328">
        <f>'1212'!Q348</f>
        <v>105.7005879057067</v>
      </c>
      <c r="U497" s="127">
        <f t="shared" si="41"/>
        <v>127.15161066076138</v>
      </c>
      <c r="V497" s="334">
        <f>'128'!Q348</f>
        <v>102.81507853303438</v>
      </c>
      <c r="W497" s="128">
        <f t="shared" si="44"/>
        <v>130.72012580024187</v>
      </c>
      <c r="Y497" s="369"/>
      <c r="Z497" s="14"/>
      <c r="AA497" s="371"/>
      <c r="AB497" s="85"/>
    </row>
    <row r="498" spans="3:28" x14ac:dyDescent="0.55000000000000004">
      <c r="C498" s="251">
        <v>201812</v>
      </c>
      <c r="D498" s="239">
        <v>2018</v>
      </c>
      <c r="E498" s="240">
        <v>12</v>
      </c>
      <c r="F498" s="241">
        <v>119.6</v>
      </c>
      <c r="G498" s="242">
        <v>125.4</v>
      </c>
      <c r="H498" s="243">
        <f t="shared" si="38"/>
        <v>95.374800637958529</v>
      </c>
      <c r="I498" s="127"/>
      <c r="J498" s="222">
        <f>'MA12'!R361</f>
        <v>97.466662741750326</v>
      </c>
      <c r="K498" s="127">
        <f t="shared" si="39"/>
        <v>122.70862327244609</v>
      </c>
      <c r="L498" s="223">
        <f>'MA8'!Q361</f>
        <v>98.674571781263793</v>
      </c>
      <c r="M498" s="128">
        <f t="shared" si="40"/>
        <v>121.20650522317189</v>
      </c>
      <c r="N498" s="131"/>
      <c r="O498" s="293">
        <f>'BM12'!Q349</f>
        <v>97.392159726601406</v>
      </c>
      <c r="P498" s="127">
        <f t="shared" si="42"/>
        <v>122.80249286568888</v>
      </c>
      <c r="Q498" s="218">
        <f>'BM8'!Q349</f>
        <v>95.229502432293671</v>
      </c>
      <c r="R498" s="128">
        <f t="shared" si="43"/>
        <v>125.59133141017224</v>
      </c>
      <c r="S498" s="131"/>
      <c r="T498" s="328">
        <f>'1212'!Q349</f>
        <v>98.161165363916723</v>
      </c>
      <c r="U498" s="127">
        <f t="shared" si="41"/>
        <v>121.84044429036905</v>
      </c>
      <c r="V498" s="334">
        <f>'128'!Q349</f>
        <v>96.980800745028617</v>
      </c>
      <c r="W498" s="128">
        <f t="shared" si="44"/>
        <v>123.32337852565203</v>
      </c>
      <c r="Y498" s="369"/>
      <c r="Z498" s="14"/>
      <c r="AA498" s="371"/>
      <c r="AB498" s="85"/>
    </row>
    <row r="499" spans="3:28" x14ac:dyDescent="0.55000000000000004">
      <c r="C499" s="251">
        <v>201901</v>
      </c>
      <c r="D499" s="239">
        <v>2019</v>
      </c>
      <c r="E499" s="240">
        <v>1</v>
      </c>
      <c r="F499" s="241">
        <v>117.8</v>
      </c>
      <c r="G499" s="242">
        <v>122</v>
      </c>
      <c r="H499" s="243">
        <f t="shared" si="38"/>
        <v>96.557377049180332</v>
      </c>
      <c r="I499" s="127"/>
      <c r="J499" s="222">
        <f>'MA12'!R362</f>
        <v>96.554770845397485</v>
      </c>
      <c r="K499" s="127">
        <f t="shared" si="39"/>
        <v>122.00329302072515</v>
      </c>
      <c r="L499" s="223">
        <f>'MA8'!Q362</f>
        <v>96.683716139482854</v>
      </c>
      <c r="M499" s="128">
        <f t="shared" si="40"/>
        <v>121.84057947261076</v>
      </c>
      <c r="N499" s="131"/>
      <c r="O499" s="293">
        <f>'BM12'!Q350</f>
        <v>94.698157522802376</v>
      </c>
      <c r="P499" s="127">
        <f t="shared" si="42"/>
        <v>124.39523965567642</v>
      </c>
      <c r="Q499" s="218">
        <f>'BM8'!Q350</f>
        <v>99.14485566384603</v>
      </c>
      <c r="R499" s="128">
        <f t="shared" si="43"/>
        <v>118.81604871099401</v>
      </c>
      <c r="S499" s="131"/>
      <c r="T499" s="328">
        <f>'1212'!Q350</f>
        <v>95.608692908755756</v>
      </c>
      <c r="U499" s="127">
        <f t="shared" si="41"/>
        <v>123.21055378554597</v>
      </c>
      <c r="V499" s="334">
        <f>'128'!Q350</f>
        <v>96.440828566587186</v>
      </c>
      <c r="W499" s="128">
        <f t="shared" si="44"/>
        <v>122.14743667270076</v>
      </c>
      <c r="Y499" s="369"/>
      <c r="Z499" s="14"/>
      <c r="AA499" s="371"/>
      <c r="AB499" s="85"/>
    </row>
    <row r="500" spans="3:28" x14ac:dyDescent="0.55000000000000004">
      <c r="C500" s="251">
        <v>201902</v>
      </c>
      <c r="D500" s="239">
        <v>2019</v>
      </c>
      <c r="E500" s="240">
        <v>2</v>
      </c>
      <c r="F500" s="241">
        <v>131.9</v>
      </c>
      <c r="G500" s="242">
        <v>127.1</v>
      </c>
      <c r="H500" s="243">
        <f t="shared" si="38"/>
        <v>103.77655389457121</v>
      </c>
      <c r="I500" s="127"/>
      <c r="J500" s="222">
        <f>'MA12'!R363</f>
        <v>104.2344499035861</v>
      </c>
      <c r="K500" s="127">
        <f t="shared" si="39"/>
        <v>126.54165693012604</v>
      </c>
      <c r="L500" s="223">
        <f>'MA8'!Q363</f>
        <v>105.16678257960577</v>
      </c>
      <c r="M500" s="128">
        <f t="shared" si="40"/>
        <v>125.41983006864224</v>
      </c>
      <c r="N500" s="131"/>
      <c r="O500" s="293">
        <f>'BM12'!Q351</f>
        <v>102.60301603297749</v>
      </c>
      <c r="P500" s="127">
        <f t="shared" si="42"/>
        <v>128.55372590373582</v>
      </c>
      <c r="Q500" s="218">
        <f>'BM8'!Q351</f>
        <v>107.25469338831677</v>
      </c>
      <c r="R500" s="128">
        <f t="shared" si="43"/>
        <v>122.97830130608331</v>
      </c>
      <c r="S500" s="131"/>
      <c r="T500" s="328">
        <f>'1212'!Q351</f>
        <v>102.8343436569524</v>
      </c>
      <c r="U500" s="127">
        <f t="shared" si="41"/>
        <v>128.26454208723152</v>
      </c>
      <c r="V500" s="334">
        <f>'128'!Q351</f>
        <v>104.66616129661796</v>
      </c>
      <c r="W500" s="128">
        <f t="shared" si="44"/>
        <v>126.01971675086364</v>
      </c>
      <c r="Y500" s="369"/>
      <c r="Z500" s="14"/>
      <c r="AA500" s="371"/>
      <c r="AB500" s="85"/>
    </row>
    <row r="501" spans="3:28" x14ac:dyDescent="0.55000000000000004">
      <c r="C501" s="251">
        <v>201903</v>
      </c>
      <c r="D501" s="239">
        <v>2019</v>
      </c>
      <c r="E501" s="240">
        <v>3</v>
      </c>
      <c r="F501" s="241">
        <v>136.6</v>
      </c>
      <c r="G501" s="242">
        <v>126.7</v>
      </c>
      <c r="H501" s="243">
        <f t="shared" si="38"/>
        <v>107.81373322809786</v>
      </c>
      <c r="I501" s="127"/>
      <c r="J501" s="222">
        <f>'MA12'!R364</f>
        <v>107.09283791125145</v>
      </c>
      <c r="K501" s="127">
        <f t="shared" si="39"/>
        <v>127.55288090619219</v>
      </c>
      <c r="L501" s="223">
        <f>'MA8'!Q364</f>
        <v>112.79414742365151</v>
      </c>
      <c r="M501" s="128">
        <f t="shared" si="40"/>
        <v>121.10557428740908</v>
      </c>
      <c r="N501" s="131"/>
      <c r="O501" s="293">
        <f>'BM12'!Q352</f>
        <v>109.3046652841128</v>
      </c>
      <c r="P501" s="127">
        <f t="shared" si="42"/>
        <v>124.97179296504785</v>
      </c>
      <c r="Q501" s="218">
        <f>'BM8'!Q352</f>
        <v>113.94490918276347</v>
      </c>
      <c r="R501" s="128">
        <f t="shared" si="43"/>
        <v>119.8824949528009</v>
      </c>
      <c r="S501" s="131"/>
      <c r="T501" s="328">
        <f>'1212'!Q352</f>
        <v>105.08919632069531</v>
      </c>
      <c r="U501" s="127">
        <f t="shared" si="41"/>
        <v>129.98481745273301</v>
      </c>
      <c r="V501" s="334">
        <f>'128'!Q352</f>
        <v>112.27085337696229</v>
      </c>
      <c r="W501" s="128">
        <f t="shared" si="44"/>
        <v>121.67004693671456</v>
      </c>
      <c r="Y501" s="369"/>
      <c r="Z501" s="14"/>
      <c r="AA501" s="371"/>
      <c r="AB501" s="85"/>
    </row>
    <row r="502" spans="3:28" x14ac:dyDescent="0.55000000000000004">
      <c r="C502" s="251">
        <v>201904</v>
      </c>
      <c r="D502" s="239">
        <v>2019</v>
      </c>
      <c r="E502" s="240">
        <v>4</v>
      </c>
      <c r="F502" s="241">
        <v>123.6</v>
      </c>
      <c r="G502" s="242">
        <v>127.7</v>
      </c>
      <c r="H502" s="243">
        <f t="shared" si="38"/>
        <v>96.789350039154272</v>
      </c>
      <c r="I502" s="127"/>
      <c r="J502" s="222">
        <f>'MA12'!R365</f>
        <v>88.488242282412074</v>
      </c>
      <c r="K502" s="127">
        <f t="shared" si="39"/>
        <v>139.6795741580311</v>
      </c>
      <c r="L502" s="223">
        <f>'MA8'!Q365</f>
        <v>93.694042661830593</v>
      </c>
      <c r="M502" s="128">
        <f t="shared" si="40"/>
        <v>131.91873942947345</v>
      </c>
      <c r="N502" s="131"/>
      <c r="O502" s="293">
        <f>'BM12'!Q353</f>
        <v>90.004179141046123</v>
      </c>
      <c r="P502" s="127">
        <f t="shared" si="42"/>
        <v>137.32695656976733</v>
      </c>
      <c r="Q502" s="218">
        <f>'BM8'!Q353</f>
        <v>94.643453958639029</v>
      </c>
      <c r="R502" s="128">
        <f t="shared" si="43"/>
        <v>130.59540288334733</v>
      </c>
      <c r="S502" s="131"/>
      <c r="T502" s="328">
        <f>'1212'!Q353</f>
        <v>86.970502400162744</v>
      </c>
      <c r="U502" s="127">
        <f t="shared" si="41"/>
        <v>142.11715074531836</v>
      </c>
      <c r="V502" s="334">
        <f>'128'!Q353</f>
        <v>93.269359598428011</v>
      </c>
      <c r="W502" s="128">
        <f t="shared" si="44"/>
        <v>132.51940458491492</v>
      </c>
      <c r="Y502" s="369"/>
      <c r="Z502" s="14"/>
      <c r="AA502" s="371"/>
      <c r="AB502" s="85"/>
    </row>
    <row r="503" spans="3:28" x14ac:dyDescent="0.55000000000000004">
      <c r="C503" s="251">
        <v>201905</v>
      </c>
      <c r="D503" s="239">
        <v>2019</v>
      </c>
      <c r="E503" s="240">
        <v>5</v>
      </c>
      <c r="F503" s="241">
        <v>118.7</v>
      </c>
      <c r="G503" s="242">
        <v>142.80000000000001</v>
      </c>
      <c r="H503" s="243">
        <f t="shared" si="38"/>
        <v>83.123249299719888</v>
      </c>
      <c r="I503" s="127"/>
      <c r="J503" s="222">
        <f>'MA12'!R366</f>
        <v>88.47391452297515</v>
      </c>
      <c r="K503" s="127">
        <f t="shared" si="39"/>
        <v>134.16383873144403</v>
      </c>
      <c r="L503" s="223">
        <f>'MA8'!Q366</f>
        <v>89.912052891514278</v>
      </c>
      <c r="M503" s="128">
        <f t="shared" si="40"/>
        <v>132.01789546860928</v>
      </c>
      <c r="N503" s="131"/>
      <c r="O503" s="293">
        <f>'BM12'!Q354</f>
        <v>88.973913109975328</v>
      </c>
      <c r="P503" s="127">
        <f t="shared" si="42"/>
        <v>133.40989043977646</v>
      </c>
      <c r="Q503" s="218">
        <f>'BM8'!Q354</f>
        <v>90.190595487668929</v>
      </c>
      <c r="R503" s="128">
        <f t="shared" si="43"/>
        <v>131.61017438478822</v>
      </c>
      <c r="S503" s="131"/>
      <c r="T503" s="328">
        <f>'1212'!Q354</f>
        <v>87.814954991354895</v>
      </c>
      <c r="U503" s="127">
        <f t="shared" si="41"/>
        <v>135.17059823316615</v>
      </c>
      <c r="V503" s="334">
        <f>'128'!Q354</f>
        <v>89.573179902555395</v>
      </c>
      <c r="W503" s="128">
        <f t="shared" si="44"/>
        <v>132.51734517980827</v>
      </c>
      <c r="Y503" s="369"/>
      <c r="Z503" s="14"/>
      <c r="AA503" s="371"/>
      <c r="AB503" s="85"/>
    </row>
    <row r="504" spans="3:28" x14ac:dyDescent="0.55000000000000004">
      <c r="C504" s="251">
        <v>201906</v>
      </c>
      <c r="D504" s="239">
        <v>2019</v>
      </c>
      <c r="E504" s="240">
        <v>6</v>
      </c>
      <c r="F504" s="241">
        <v>123</v>
      </c>
      <c r="G504" s="242">
        <v>125.5</v>
      </c>
      <c r="H504" s="243">
        <f t="shared" si="38"/>
        <v>98.007968127490045</v>
      </c>
      <c r="I504" s="127"/>
      <c r="J504" s="222">
        <f>'MA12'!R367</f>
        <v>104.82905192021823</v>
      </c>
      <c r="K504" s="127">
        <f t="shared" si="39"/>
        <v>117.33388573771614</v>
      </c>
      <c r="L504" s="223">
        <f>'MA8'!Q367</f>
        <v>103.90964072857884</v>
      </c>
      <c r="M504" s="128">
        <f t="shared" si="40"/>
        <v>118.37207706384712</v>
      </c>
      <c r="N504" s="131"/>
      <c r="O504" s="293">
        <f>'BM12'!Q355</f>
        <v>105.04404982957929</v>
      </c>
      <c r="P504" s="127">
        <f t="shared" si="42"/>
        <v>117.09373372366352</v>
      </c>
      <c r="Q504" s="218">
        <f>'BM8'!Q355</f>
        <v>104.33070389247855</v>
      </c>
      <c r="R504" s="128">
        <f t="shared" si="43"/>
        <v>117.89434501157177</v>
      </c>
      <c r="S504" s="131"/>
      <c r="T504" s="328">
        <f>'1212'!Q355</f>
        <v>104.86523645267701</v>
      </c>
      <c r="U504" s="127">
        <f t="shared" si="41"/>
        <v>117.29339880476668</v>
      </c>
      <c r="V504" s="334">
        <f>'128'!Q355</f>
        <v>103.63127034825726</v>
      </c>
      <c r="W504" s="128">
        <f t="shared" si="44"/>
        <v>118.69004363900326</v>
      </c>
      <c r="Y504" s="369"/>
      <c r="Z504" s="14"/>
      <c r="AA504" s="371"/>
      <c r="AB504" s="85"/>
    </row>
    <row r="505" spans="3:28" x14ac:dyDescent="0.55000000000000004">
      <c r="C505" s="251">
        <v>201907</v>
      </c>
      <c r="D505" s="239">
        <v>2019</v>
      </c>
      <c r="E505" s="240">
        <v>7</v>
      </c>
      <c r="F505" s="241">
        <v>137.9</v>
      </c>
      <c r="G505" s="242">
        <v>125.4</v>
      </c>
      <c r="H505" s="243">
        <f t="shared" si="38"/>
        <v>109.96810207336523</v>
      </c>
      <c r="I505" s="127"/>
      <c r="J505" s="222">
        <f>'MA12'!R368</f>
        <v>109.47840985749848</v>
      </c>
      <c r="K505" s="127">
        <f t="shared" si="39"/>
        <v>125.96090880338527</v>
      </c>
      <c r="L505" s="223">
        <f>'MA8'!Q368</f>
        <v>108.15645605725804</v>
      </c>
      <c r="M505" s="128">
        <f t="shared" si="40"/>
        <v>127.50047942306442</v>
      </c>
      <c r="N505" s="131"/>
      <c r="O505" s="293">
        <f>'BM12'!Q356</f>
        <v>109.37434189506952</v>
      </c>
      <c r="P505" s="127">
        <f t="shared" si="42"/>
        <v>126.08075862280126</v>
      </c>
      <c r="Q505" s="218">
        <f>'BM8'!Q356</f>
        <v>108.05363024770197</v>
      </c>
      <c r="R505" s="128">
        <f t="shared" si="43"/>
        <v>127.62181120974674</v>
      </c>
      <c r="S505" s="131"/>
      <c r="T505" s="328">
        <f>'1212'!Q356</f>
        <v>109.75457859290242</v>
      </c>
      <c r="U505" s="127">
        <f t="shared" si="41"/>
        <v>125.64396107017414</v>
      </c>
      <c r="V505" s="334">
        <f>'128'!Q356</f>
        <v>107.9997094315527</v>
      </c>
      <c r="W505" s="128">
        <f t="shared" si="44"/>
        <v>127.68552871653537</v>
      </c>
      <c r="Y505" s="369"/>
      <c r="Z505" s="14"/>
      <c r="AA505" s="371"/>
      <c r="AB505" s="85"/>
    </row>
    <row r="506" spans="3:28" x14ac:dyDescent="0.55000000000000004">
      <c r="C506" s="251">
        <v>201908</v>
      </c>
      <c r="D506" s="239">
        <v>2019</v>
      </c>
      <c r="E506" s="240">
        <v>8</v>
      </c>
      <c r="F506" s="241">
        <v>103.1</v>
      </c>
      <c r="G506" s="242">
        <v>122.5</v>
      </c>
      <c r="H506" s="243">
        <f t="shared" si="38"/>
        <v>84.163265306122454</v>
      </c>
      <c r="I506" s="127"/>
      <c r="J506" s="222">
        <f>'MA12'!R369</f>
        <v>85.379118484600625</v>
      </c>
      <c r="K506" s="127">
        <f t="shared" si="39"/>
        <v>120.7555217598031</v>
      </c>
      <c r="L506" s="223">
        <f>'MA8'!Q369</f>
        <v>84.080604977507008</v>
      </c>
      <c r="M506" s="128">
        <f t="shared" si="40"/>
        <v>122.62043074925661</v>
      </c>
      <c r="N506" s="131"/>
      <c r="O506" s="293">
        <f>'BM12'!Q357</f>
        <v>84.831427089689797</v>
      </c>
      <c r="P506" s="127">
        <f t="shared" si="42"/>
        <v>121.53514745307228</v>
      </c>
      <c r="Q506" s="218">
        <f>'BM8'!Q357</f>
        <v>83.348088765448907</v>
      </c>
      <c r="R506" s="128">
        <f t="shared" si="43"/>
        <v>123.69809737345656</v>
      </c>
      <c r="S506" s="131"/>
      <c r="T506" s="328">
        <f>'1212'!Q357</f>
        <v>85.822171592326512</v>
      </c>
      <c r="U506" s="127">
        <f t="shared" si="41"/>
        <v>120.13212680022455</v>
      </c>
      <c r="V506" s="334">
        <f>'128'!Q357</f>
        <v>83.934081049097657</v>
      </c>
      <c r="W506" s="128">
        <f t="shared" si="44"/>
        <v>122.83448953195919</v>
      </c>
      <c r="Y506" s="369"/>
      <c r="Z506" s="14"/>
      <c r="AA506" s="371"/>
      <c r="AB506" s="85"/>
    </row>
    <row r="507" spans="3:28" x14ac:dyDescent="0.55000000000000004">
      <c r="C507" s="251">
        <v>201909</v>
      </c>
      <c r="D507" s="239">
        <v>2019</v>
      </c>
      <c r="E507" s="240">
        <v>9</v>
      </c>
      <c r="F507" s="241">
        <v>126.5</v>
      </c>
      <c r="G507" s="242">
        <v>118.7</v>
      </c>
      <c r="H507" s="243">
        <f t="shared" si="38"/>
        <v>106.57118786857625</v>
      </c>
      <c r="I507" s="127"/>
      <c r="J507" s="222">
        <f>'MA12'!R370</f>
        <v>109.11305199185703</v>
      </c>
      <c r="K507" s="127">
        <f t="shared" si="39"/>
        <v>115.93480128247218</v>
      </c>
      <c r="L507" s="223">
        <f>'MA8'!Q370</f>
        <v>104.53292954547453</v>
      </c>
      <c r="M507" s="128">
        <f t="shared" si="40"/>
        <v>121.0144980629948</v>
      </c>
      <c r="N507" s="131"/>
      <c r="O507" s="293">
        <f>'BM12'!Q358</f>
        <v>108.78998011342652</v>
      </c>
      <c r="P507" s="127">
        <f t="shared" si="42"/>
        <v>116.27909102300475</v>
      </c>
      <c r="Q507" s="218">
        <f>'BM8'!Q358</f>
        <v>104.50979582700985</v>
      </c>
      <c r="R507" s="128">
        <f t="shared" si="43"/>
        <v>121.04128517233876</v>
      </c>
      <c r="S507" s="131"/>
      <c r="T507" s="328">
        <f>'1212'!Q358</f>
        <v>109.99346690091932</v>
      </c>
      <c r="U507" s="127">
        <f t="shared" si="41"/>
        <v>115.00683046380342</v>
      </c>
      <c r="V507" s="334">
        <f>'128'!Q358</f>
        <v>104.58592488258574</v>
      </c>
      <c r="W507" s="128">
        <f t="shared" si="44"/>
        <v>120.95317810882895</v>
      </c>
      <c r="Y507" s="369"/>
      <c r="Z507" s="14"/>
      <c r="AA507" s="371"/>
      <c r="AB507" s="85"/>
    </row>
    <row r="508" spans="3:28" x14ac:dyDescent="0.55000000000000004">
      <c r="C508" s="251">
        <v>201910</v>
      </c>
      <c r="D508" s="239">
        <v>2019</v>
      </c>
      <c r="E508" s="240">
        <v>10</v>
      </c>
      <c r="F508" s="241">
        <v>118.5</v>
      </c>
      <c r="G508" s="242">
        <v>108.4</v>
      </c>
      <c r="H508" s="243">
        <f t="shared" si="38"/>
        <v>109.31734317343174</v>
      </c>
      <c r="I508" s="127"/>
      <c r="J508" s="222">
        <f>'MA12'!R371</f>
        <v>106.29048338278399</v>
      </c>
      <c r="K508" s="127">
        <f t="shared" si="39"/>
        <v>111.48693300532454</v>
      </c>
      <c r="L508" s="223">
        <f>'MA8'!Q371</f>
        <v>103.53989312533562</v>
      </c>
      <c r="M508" s="128">
        <f t="shared" si="40"/>
        <v>114.44864044485257</v>
      </c>
      <c r="N508" s="131"/>
      <c r="O508" s="293">
        <f>'BM12'!Q359</f>
        <v>106.05242236010696</v>
      </c>
      <c r="P508" s="127">
        <f t="shared" si="42"/>
        <v>111.73719313796209</v>
      </c>
      <c r="Q508" s="218">
        <f>'BM8'!Q359</f>
        <v>102.07979725108423</v>
      </c>
      <c r="R508" s="128">
        <f t="shared" si="43"/>
        <v>116.08565376411086</v>
      </c>
      <c r="S508" s="131"/>
      <c r="T508" s="328">
        <f>'1212'!Q359</f>
        <v>107.38630487743896</v>
      </c>
      <c r="U508" s="127">
        <f t="shared" si="41"/>
        <v>110.34926672935177</v>
      </c>
      <c r="V508" s="334">
        <f>'128'!Q359</f>
        <v>103.86133407788459</v>
      </c>
      <c r="W508" s="128">
        <f t="shared" si="44"/>
        <v>114.09443278587005</v>
      </c>
      <c r="Y508" s="369"/>
      <c r="Z508" s="14"/>
      <c r="AA508" s="371"/>
      <c r="AB508" s="85"/>
    </row>
    <row r="509" spans="3:28" x14ac:dyDescent="0.55000000000000004">
      <c r="C509" s="251">
        <v>201911</v>
      </c>
      <c r="D509" s="239">
        <v>2019</v>
      </c>
      <c r="E509" s="240">
        <v>11</v>
      </c>
      <c r="F509" s="241">
        <v>122.4</v>
      </c>
      <c r="G509" s="242">
        <v>115.4</v>
      </c>
      <c r="H509" s="243">
        <f t="shared" si="38"/>
        <v>106.06585788561524</v>
      </c>
      <c r="I509" s="127"/>
      <c r="J509" s="222">
        <f>'MA12'!R372</f>
        <v>103.77596160160471</v>
      </c>
      <c r="K509" s="127">
        <f t="shared" si="39"/>
        <v>117.94638961756179</v>
      </c>
      <c r="L509" s="223">
        <f>'MA8'!Q372</f>
        <v>102.33557236048628</v>
      </c>
      <c r="M509" s="128">
        <f t="shared" si="40"/>
        <v>119.60650356147417</v>
      </c>
      <c r="N509" s="131"/>
      <c r="O509" s="293">
        <f>'BM12'!Q360</f>
        <v>104.01240391039089</v>
      </c>
      <c r="P509" s="127">
        <f t="shared" si="42"/>
        <v>117.67827239667537</v>
      </c>
      <c r="Q509" s="218">
        <f>'BM8'!Q360</f>
        <v>100.28050471533199</v>
      </c>
      <c r="R509" s="128">
        <f t="shared" si="43"/>
        <v>122.05762261314801</v>
      </c>
      <c r="S509" s="131"/>
      <c r="T509" s="328">
        <f>'1212'!Q360</f>
        <v>105.44932863124239</v>
      </c>
      <c r="U509" s="127">
        <f t="shared" si="41"/>
        <v>116.07470771865633</v>
      </c>
      <c r="V509" s="334">
        <f>'128'!Q360</f>
        <v>103.14660033419507</v>
      </c>
      <c r="W509" s="128">
        <f t="shared" si="44"/>
        <v>118.66605356204074</v>
      </c>
      <c r="Y509" s="369"/>
      <c r="Z509" s="14"/>
      <c r="AA509" s="371"/>
      <c r="AB509" s="85"/>
    </row>
    <row r="510" spans="3:28" x14ac:dyDescent="0.55000000000000004">
      <c r="C510" s="251">
        <v>201912</v>
      </c>
      <c r="D510" s="239">
        <v>2019</v>
      </c>
      <c r="E510" s="240">
        <v>12</v>
      </c>
      <c r="F510" s="241">
        <v>109.7</v>
      </c>
      <c r="G510" s="242">
        <v>110.4</v>
      </c>
      <c r="H510" s="243">
        <f t="shared" si="38"/>
        <v>99.365942028985515</v>
      </c>
      <c r="I510" s="127"/>
      <c r="J510" s="222">
        <f>'MA12'!R373</f>
        <v>96.289707295814495</v>
      </c>
      <c r="K510" s="127">
        <f t="shared" si="39"/>
        <v>113.92702613892818</v>
      </c>
      <c r="L510" s="223">
        <f>'MA8'!Q373</f>
        <v>95.194161509274494</v>
      </c>
      <c r="M510" s="128">
        <f t="shared" si="40"/>
        <v>115.238159841675</v>
      </c>
      <c r="N510" s="131"/>
      <c r="O510" s="293">
        <f>'BM12'!Q361</f>
        <v>96.311443710822843</v>
      </c>
      <c r="P510" s="127">
        <f t="shared" si="42"/>
        <v>113.90131408410467</v>
      </c>
      <c r="Q510" s="218">
        <f>'BM8'!Q361</f>
        <v>92.218971619710203</v>
      </c>
      <c r="R510" s="128">
        <f t="shared" si="43"/>
        <v>118.95600013018746</v>
      </c>
      <c r="S510" s="131"/>
      <c r="T510" s="328">
        <f>'1212'!Q361</f>
        <v>98.411222674572301</v>
      </c>
      <c r="U510" s="127">
        <f t="shared" si="41"/>
        <v>111.47102639173339</v>
      </c>
      <c r="V510" s="334">
        <f>'128'!Q361</f>
        <v>96.620697135276075</v>
      </c>
      <c r="W510" s="128">
        <f t="shared" si="44"/>
        <v>113.53675066783254</v>
      </c>
      <c r="Y510" s="369"/>
      <c r="Z510" s="14"/>
      <c r="AA510" s="371"/>
      <c r="AB510" s="85"/>
    </row>
    <row r="511" spans="3:28" x14ac:dyDescent="0.55000000000000004">
      <c r="C511" s="251">
        <v>202001</v>
      </c>
      <c r="D511" s="239">
        <v>2020</v>
      </c>
      <c r="E511" s="240">
        <v>1</v>
      </c>
      <c r="F511" s="241">
        <v>115.6</v>
      </c>
      <c r="G511" s="242">
        <v>120.6</v>
      </c>
      <c r="H511" s="243">
        <f t="shared" si="38"/>
        <v>95.854063018242115</v>
      </c>
      <c r="I511" s="127"/>
      <c r="J511" s="222">
        <f>'MA12'!R374</f>
        <v>97.256839466116034</v>
      </c>
      <c r="K511" s="127">
        <f t="shared" si="39"/>
        <v>118.86053529456369</v>
      </c>
      <c r="L511" s="223">
        <f>'MA8'!Q374</f>
        <v>98.058452680949515</v>
      </c>
      <c r="M511" s="128">
        <f t="shared" si="40"/>
        <v>117.88886815920398</v>
      </c>
      <c r="N511" s="131"/>
      <c r="O511" s="293">
        <f>'BM12'!Q362</f>
        <v>93.35969654930733</v>
      </c>
      <c r="P511" s="127">
        <f t="shared" si="42"/>
        <v>123.82216767269225</v>
      </c>
      <c r="Q511" s="218">
        <f>'BM8'!Q362</f>
        <v>99.391608282440529</v>
      </c>
      <c r="R511" s="128">
        <f t="shared" si="43"/>
        <v>116.30760584082731</v>
      </c>
      <c r="S511" s="131"/>
      <c r="T511" s="328">
        <f>'1212'!Q362</f>
        <v>97.397266048717952</v>
      </c>
      <c r="U511" s="127">
        <f t="shared" si="41"/>
        <v>118.6891631456853</v>
      </c>
      <c r="V511" s="334">
        <f>'128'!Q362</f>
        <v>98.381601216896641</v>
      </c>
      <c r="W511" s="128">
        <f t="shared" si="44"/>
        <v>117.50164519597813</v>
      </c>
      <c r="Y511" s="369"/>
      <c r="Z511" s="14"/>
      <c r="AA511" s="371"/>
      <c r="AB511" s="85"/>
    </row>
    <row r="512" spans="3:28" x14ac:dyDescent="0.55000000000000004">
      <c r="C512" s="251">
        <v>202002</v>
      </c>
      <c r="D512" s="239">
        <v>2020</v>
      </c>
      <c r="E512" s="240">
        <v>2</v>
      </c>
      <c r="F512" s="241">
        <v>116.4</v>
      </c>
      <c r="G512" s="242">
        <v>111.2</v>
      </c>
      <c r="H512" s="243">
        <f t="shared" si="38"/>
        <v>104.67625899280574</v>
      </c>
      <c r="I512" s="127"/>
      <c r="J512" s="222">
        <f>'MA12'!R375</f>
        <v>103.95988496423568</v>
      </c>
      <c r="K512" s="127">
        <f t="shared" si="39"/>
        <v>111.96626471839977</v>
      </c>
      <c r="L512" s="223">
        <f>'MA8'!Q375</f>
        <v>105.06416522433166</v>
      </c>
      <c r="M512" s="128">
        <f t="shared" si="40"/>
        <v>110.78943972139712</v>
      </c>
      <c r="N512" s="131"/>
      <c r="O512" s="293">
        <f>'BM12'!Q363</f>
        <v>100.11719482509864</v>
      </c>
      <c r="P512" s="127">
        <f t="shared" si="42"/>
        <v>116.26374490750253</v>
      </c>
      <c r="Q512" s="218">
        <f>'BM8'!Q363</f>
        <v>105.42940797677335</v>
      </c>
      <c r="R512" s="128">
        <f t="shared" si="43"/>
        <v>110.40562802519345</v>
      </c>
      <c r="S512" s="131"/>
      <c r="T512" s="328">
        <f>'1212'!Q363</f>
        <v>104.01718947492073</v>
      </c>
      <c r="U512" s="127">
        <f t="shared" si="41"/>
        <v>111.9045809520405</v>
      </c>
      <c r="V512" s="334">
        <f>'128'!Q363</f>
        <v>105.49436317425634</v>
      </c>
      <c r="W512" s="128">
        <f t="shared" si="44"/>
        <v>110.33764885402424</v>
      </c>
      <c r="Y512" s="369"/>
      <c r="Z512" s="14"/>
      <c r="AA512" s="371"/>
      <c r="AB512" s="85"/>
    </row>
    <row r="513" spans="3:28" x14ac:dyDescent="0.55000000000000004">
      <c r="C513" s="251">
        <v>202003</v>
      </c>
      <c r="D513" s="239">
        <v>2020</v>
      </c>
      <c r="E513" s="240">
        <v>3</v>
      </c>
      <c r="F513" s="241">
        <v>123.6</v>
      </c>
      <c r="G513" s="242">
        <v>111.7</v>
      </c>
      <c r="H513" s="243">
        <f t="shared" si="38"/>
        <v>110.65353625783348</v>
      </c>
      <c r="I513" s="127"/>
      <c r="J513" s="222">
        <f>'MA12'!R376</f>
        <v>107.45520241870067</v>
      </c>
      <c r="K513" s="127">
        <f t="shared" si="39"/>
        <v>115.0246774636289</v>
      </c>
      <c r="L513" s="223">
        <f>'MA8'!Q376</f>
        <v>113.08145530854013</v>
      </c>
      <c r="M513" s="128">
        <f t="shared" si="40"/>
        <v>109.30174153026265</v>
      </c>
      <c r="N513" s="131"/>
      <c r="O513" s="293">
        <f>'BM12'!Q364</f>
        <v>107.2915458336755</v>
      </c>
      <c r="P513" s="127">
        <f t="shared" si="42"/>
        <v>115.20012973958455</v>
      </c>
      <c r="Q513" s="218">
        <f>'BM8'!Q364</f>
        <v>112.45572364735723</v>
      </c>
      <c r="R513" s="128">
        <f t="shared" si="43"/>
        <v>109.90992364923051</v>
      </c>
      <c r="S513" s="131"/>
      <c r="T513" s="328">
        <f>'1212'!Q364</f>
        <v>106.96550342434472</v>
      </c>
      <c r="U513" s="127">
        <f t="shared" si="41"/>
        <v>115.55127217946544</v>
      </c>
      <c r="V513" s="334">
        <f>'128'!Q364</f>
        <v>113.55775627983877</v>
      </c>
      <c r="W513" s="128">
        <f t="shared" si="44"/>
        <v>108.8432917742882</v>
      </c>
      <c r="Y513" s="369"/>
      <c r="Z513" s="14"/>
      <c r="AA513" s="371"/>
      <c r="AB513" s="85"/>
    </row>
    <row r="514" spans="3:28" x14ac:dyDescent="0.55000000000000004">
      <c r="C514" s="251">
        <v>202004</v>
      </c>
      <c r="D514" s="239">
        <v>2020</v>
      </c>
      <c r="E514" s="240">
        <v>4</v>
      </c>
      <c r="F514" s="241">
        <v>61</v>
      </c>
      <c r="G514" s="242">
        <v>63.2</v>
      </c>
      <c r="H514" s="243">
        <f t="shared" si="38"/>
        <v>96.518987341772146</v>
      </c>
      <c r="I514" s="127"/>
      <c r="J514" s="222">
        <f>'MA12'!R377</f>
        <v>85.576284934739306</v>
      </c>
      <c r="K514" s="127">
        <f t="shared" si="39"/>
        <v>71.281430417923332</v>
      </c>
      <c r="L514" s="223">
        <f>'MA8'!Q377</f>
        <v>89.686034311131834</v>
      </c>
      <c r="M514" s="128">
        <f t="shared" si="40"/>
        <v>68.015048796096309</v>
      </c>
      <c r="N514" s="131"/>
      <c r="O514" s="293">
        <f>'BM12'!Q365</f>
        <v>86.956357133024255</v>
      </c>
      <c r="P514" s="127">
        <f t="shared" si="42"/>
        <v>70.150132792112373</v>
      </c>
      <c r="Q514" s="218">
        <f>'BM8'!Q365</f>
        <v>91.863895069002993</v>
      </c>
      <c r="R514" s="128">
        <f t="shared" si="43"/>
        <v>66.402583903262794</v>
      </c>
      <c r="S514" s="131"/>
      <c r="T514" s="328">
        <f>'1212'!Q365</f>
        <v>84.853831771003428</v>
      </c>
      <c r="U514" s="127">
        <f t="shared" si="41"/>
        <v>71.888326934512278</v>
      </c>
      <c r="V514" s="334">
        <f>'128'!Q365</f>
        <v>89.141147603147715</v>
      </c>
      <c r="W514" s="128">
        <f t="shared" si="44"/>
        <v>68.430799513115076</v>
      </c>
      <c r="Y514" s="369"/>
      <c r="Z514" s="14"/>
      <c r="AA514" s="371"/>
      <c r="AB514" s="85"/>
    </row>
    <row r="515" spans="3:28" x14ac:dyDescent="0.55000000000000004">
      <c r="C515" s="251">
        <v>202005</v>
      </c>
      <c r="D515" s="239">
        <v>2020</v>
      </c>
      <c r="E515" s="240">
        <v>5</v>
      </c>
      <c r="F515" s="241">
        <v>40.6</v>
      </c>
      <c r="G515" s="242">
        <v>53.9</v>
      </c>
      <c r="H515" s="243">
        <f t="shared" si="38"/>
        <v>75.324675324675326</v>
      </c>
      <c r="I515" s="127"/>
      <c r="J515" s="222">
        <f>'MA12'!R378</f>
        <v>84.042474743750432</v>
      </c>
      <c r="K515" s="127">
        <f t="shared" si="39"/>
        <v>48.308905852417325</v>
      </c>
      <c r="L515" s="223">
        <f>'MA8'!Q378</f>
        <v>84.122357836587184</v>
      </c>
      <c r="M515" s="128">
        <f t="shared" si="40"/>
        <v>48.263031427231248</v>
      </c>
      <c r="N515" s="131"/>
      <c r="O515" s="293">
        <f>'BM12'!Q366</f>
        <v>85.21515872552753</v>
      </c>
      <c r="P515" s="127">
        <f t="shared" si="42"/>
        <v>47.644105353097977</v>
      </c>
      <c r="Q515" s="218">
        <f>'BM8'!Q366</f>
        <v>86.850176879118763</v>
      </c>
      <c r="R515" s="128">
        <f t="shared" si="43"/>
        <v>46.747170194608309</v>
      </c>
      <c r="S515" s="131"/>
      <c r="T515" s="328">
        <f>'1212'!Q366</f>
        <v>83.826732129614726</v>
      </c>
      <c r="U515" s="127">
        <f t="shared" si="41"/>
        <v>48.433237188852111</v>
      </c>
      <c r="V515" s="334">
        <f>'128'!Q366</f>
        <v>83.213859858918838</v>
      </c>
      <c r="W515" s="128">
        <f t="shared" si="44"/>
        <v>48.789949257050964</v>
      </c>
      <c r="Y515" s="369"/>
      <c r="Z515" s="14"/>
      <c r="AA515" s="371"/>
      <c r="AB515" s="85"/>
    </row>
    <row r="516" spans="3:28" x14ac:dyDescent="0.55000000000000004">
      <c r="C516" s="251">
        <v>202006</v>
      </c>
      <c r="D516" s="239">
        <v>2020</v>
      </c>
      <c r="E516" s="240">
        <v>6</v>
      </c>
      <c r="F516" s="241">
        <v>69</v>
      </c>
      <c r="G516" s="242">
        <v>65.900000000000006</v>
      </c>
      <c r="H516" s="243">
        <f t="shared" si="38"/>
        <v>104.7040971168437</v>
      </c>
      <c r="I516" s="127"/>
      <c r="J516" s="222">
        <f>'MA12'!R379</f>
        <v>101.8140255143426</v>
      </c>
      <c r="K516" s="127">
        <f t="shared" si="39"/>
        <v>67.770623596726296</v>
      </c>
      <c r="L516" s="223">
        <f>'MA8'!Q379</f>
        <v>99.823332645795404</v>
      </c>
      <c r="M516" s="128">
        <f t="shared" si="40"/>
        <v>69.122116213885292</v>
      </c>
      <c r="N516" s="131"/>
      <c r="O516" s="293">
        <f>'BM12'!Q367</f>
        <v>104.12074434971416</v>
      </c>
      <c r="P516" s="127">
        <f t="shared" si="42"/>
        <v>66.269215064624561</v>
      </c>
      <c r="Q516" s="218">
        <f>'BM8'!Q367</f>
        <v>102.44009957011251</v>
      </c>
      <c r="R516" s="128">
        <f t="shared" si="43"/>
        <v>67.356435897228621</v>
      </c>
      <c r="S516" s="131"/>
      <c r="T516" s="328">
        <f>'1212'!Q367</f>
        <v>102.21012973740602</v>
      </c>
      <c r="U516" s="127">
        <f t="shared" si="41"/>
        <v>67.507985927883965</v>
      </c>
      <c r="V516" s="334">
        <f>'128'!Q367</f>
        <v>99.102879433133324</v>
      </c>
      <c r="W516" s="128">
        <f t="shared" si="44"/>
        <v>69.624616756524887</v>
      </c>
      <c r="Y516" s="369"/>
      <c r="Z516" s="14"/>
      <c r="AA516" s="371"/>
      <c r="AB516" s="85"/>
    </row>
    <row r="517" spans="3:28" x14ac:dyDescent="0.55000000000000004">
      <c r="C517" s="251">
        <v>202007</v>
      </c>
      <c r="D517" s="239">
        <v>2020</v>
      </c>
      <c r="E517" s="240">
        <v>7</v>
      </c>
      <c r="F517" s="241">
        <v>102.9</v>
      </c>
      <c r="G517" s="242">
        <v>93.3</v>
      </c>
      <c r="H517" s="243">
        <f t="shared" ref="H517:H575" si="45">+F517/G517*100</f>
        <v>110.28938906752413</v>
      </c>
      <c r="I517" s="127"/>
      <c r="J517" s="222">
        <f>'MA12'!R380</f>
        <v>108.53919327483224</v>
      </c>
      <c r="K517" s="127">
        <f t="shared" si="39"/>
        <v>94.804463618452345</v>
      </c>
      <c r="L517" s="223">
        <f>'MA8'!Q380</f>
        <v>107.14112762198566</v>
      </c>
      <c r="M517" s="128">
        <f t="shared" si="40"/>
        <v>96.041550321414235</v>
      </c>
      <c r="N517" s="131"/>
      <c r="O517" s="293">
        <f>'BM12'!Q368</f>
        <v>109.31911064893436</v>
      </c>
      <c r="P517" s="127">
        <f t="shared" si="42"/>
        <v>94.128098361915349</v>
      </c>
      <c r="Q517" s="218">
        <f>'BM8'!Q368</f>
        <v>107.60405231525915</v>
      </c>
      <c r="R517" s="128">
        <f t="shared" si="43"/>
        <v>95.628368807638225</v>
      </c>
      <c r="S517" s="131"/>
      <c r="T517" s="328">
        <f>'1212'!Q368</f>
        <v>109.22757584111756</v>
      </c>
      <c r="U517" s="127">
        <f t="shared" si="41"/>
        <v>94.206979517405344</v>
      </c>
      <c r="V517" s="334">
        <f>'128'!Q368</f>
        <v>106.95848830456096</v>
      </c>
      <c r="W517" s="128">
        <f t="shared" si="44"/>
        <v>96.205548181454731</v>
      </c>
      <c r="Y517" s="369"/>
      <c r="Z517" s="14"/>
      <c r="AA517" s="371"/>
      <c r="AB517" s="85"/>
    </row>
    <row r="518" spans="3:28" x14ac:dyDescent="0.55000000000000004">
      <c r="C518" s="251">
        <v>202008</v>
      </c>
      <c r="D518" s="239">
        <v>2020</v>
      </c>
      <c r="E518" s="240">
        <v>8</v>
      </c>
      <c r="F518" s="241">
        <v>83.5</v>
      </c>
      <c r="G518" s="242">
        <v>101.8</v>
      </c>
      <c r="H518" s="243">
        <f t="shared" si="45"/>
        <v>82.02357563850687</v>
      </c>
      <c r="I518" s="127"/>
      <c r="J518" s="222">
        <f>'MA12'!R381</f>
        <v>85.797507558439634</v>
      </c>
      <c r="K518" s="127">
        <f t="shared" si="39"/>
        <v>97.322174473571138</v>
      </c>
      <c r="L518" s="223">
        <f>'MA8'!Q381</f>
        <v>83.455147118169833</v>
      </c>
      <c r="M518" s="128">
        <f t="shared" si="40"/>
        <v>100.05374489576617</v>
      </c>
      <c r="N518" s="131"/>
      <c r="O518" s="293">
        <f>'BM12'!Q369</f>
        <v>85.931816083478296</v>
      </c>
      <c r="P518" s="127">
        <f t="shared" si="42"/>
        <v>97.17006320323091</v>
      </c>
      <c r="Q518" s="218">
        <f>'BM8'!Q369</f>
        <v>83.339528772042982</v>
      </c>
      <c r="R518" s="128">
        <f t="shared" si="43"/>
        <v>100.19255115828163</v>
      </c>
      <c r="S518" s="131"/>
      <c r="T518" s="328">
        <f>'1212'!Q369</f>
        <v>86.150422366093451</v>
      </c>
      <c r="U518" s="127">
        <f t="shared" si="41"/>
        <v>96.923494634964683</v>
      </c>
      <c r="V518" s="334">
        <f>'128'!Q369</f>
        <v>83.357369137452949</v>
      </c>
      <c r="W518" s="128">
        <f t="shared" si="44"/>
        <v>100.17110768252758</v>
      </c>
      <c r="Y518" s="369"/>
      <c r="Z518" s="14"/>
      <c r="AA518" s="371"/>
      <c r="AB518" s="85"/>
    </row>
    <row r="519" spans="3:28" x14ac:dyDescent="0.55000000000000004">
      <c r="C519" s="251">
        <v>202009</v>
      </c>
      <c r="D519" s="239">
        <v>2020</v>
      </c>
      <c r="E519" s="240">
        <v>9</v>
      </c>
      <c r="F519" s="241">
        <v>125.1</v>
      </c>
      <c r="G519" s="242">
        <v>112.4</v>
      </c>
      <c r="H519" s="243">
        <f t="shared" si="45"/>
        <v>111.29893238434163</v>
      </c>
      <c r="I519" s="127"/>
      <c r="J519" s="222">
        <f>'MA12'!R382</f>
        <v>110.31634835189142</v>
      </c>
      <c r="K519" s="127">
        <f t="shared" si="39"/>
        <v>113.40114304812836</v>
      </c>
      <c r="L519" s="223">
        <f>'MA8'!Q382</f>
        <v>108.21727394201365</v>
      </c>
      <c r="M519" s="128">
        <f t="shared" si="40"/>
        <v>115.60076819809069</v>
      </c>
      <c r="N519" s="131"/>
      <c r="O519" s="293">
        <f>'BM12'!Q370</f>
        <v>111.11827130860351</v>
      </c>
      <c r="P519" s="127">
        <f t="shared" si="42"/>
        <v>112.58274496780614</v>
      </c>
      <c r="Q519" s="218">
        <f>'BM8'!Q370</f>
        <v>107.66697686636877</v>
      </c>
      <c r="R519" s="128">
        <f t="shared" si="43"/>
        <v>116.19161570336306</v>
      </c>
      <c r="S519" s="131"/>
      <c r="T519" s="328">
        <f>'1212'!Q370</f>
        <v>110.76930269990521</v>
      </c>
      <c r="U519" s="127">
        <f t="shared" si="41"/>
        <v>112.9374266613552</v>
      </c>
      <c r="V519" s="334">
        <f>'128'!Q370</f>
        <v>108.63037552327303</v>
      </c>
      <c r="W519" s="128">
        <f t="shared" si="44"/>
        <v>115.16115947992695</v>
      </c>
      <c r="Y519" s="369"/>
      <c r="Z519" s="14"/>
      <c r="AA519" s="371"/>
      <c r="AB519" s="85"/>
    </row>
    <row r="520" spans="3:28" x14ac:dyDescent="0.55000000000000004">
      <c r="C520" s="251">
        <v>202010</v>
      </c>
      <c r="D520" s="239">
        <v>2020</v>
      </c>
      <c r="E520" s="240">
        <v>10</v>
      </c>
      <c r="F520" s="241">
        <v>128.30000000000001</v>
      </c>
      <c r="G520" s="242">
        <v>120.8</v>
      </c>
      <c r="H520" s="243">
        <f t="shared" si="45"/>
        <v>106.20860927152319</v>
      </c>
      <c r="I520" s="127"/>
      <c r="J520" s="222">
        <f>'MA12'!R383</f>
        <v>108.17048890199835</v>
      </c>
      <c r="K520" s="127">
        <f t="shared" si="39"/>
        <v>118.60905992228513</v>
      </c>
      <c r="L520" s="223">
        <f>'MA8'!Q383</f>
        <v>107.18417347478677</v>
      </c>
      <c r="M520" s="128">
        <f t="shared" si="40"/>
        <v>119.70050786479254</v>
      </c>
      <c r="N520" s="131"/>
      <c r="O520" s="293">
        <f>'BM12'!Q371</f>
        <v>109.12119302256703</v>
      </c>
      <c r="P520" s="127">
        <f t="shared" si="42"/>
        <v>117.57569400241681</v>
      </c>
      <c r="Q520" s="218">
        <f>'BM8'!Q371</f>
        <v>105.06328709479298</v>
      </c>
      <c r="R520" s="128">
        <f t="shared" si="43"/>
        <v>122.11687217081051</v>
      </c>
      <c r="S520" s="131"/>
      <c r="T520" s="328">
        <f>'1212'!Q371</f>
        <v>108.09066711924019</v>
      </c>
      <c r="U520" s="127">
        <f t="shared" si="41"/>
        <v>118.69664922917526</v>
      </c>
      <c r="V520" s="334">
        <f>'128'!Q371</f>
        <v>107.47363778893289</v>
      </c>
      <c r="W520" s="128">
        <f t="shared" si="44"/>
        <v>119.37811228830641</v>
      </c>
      <c r="Y520" s="369"/>
      <c r="Z520" s="14"/>
      <c r="AA520" s="371"/>
      <c r="AB520" s="85"/>
    </row>
    <row r="521" spans="3:28" x14ac:dyDescent="0.55000000000000004">
      <c r="C521" s="251">
        <v>202011</v>
      </c>
      <c r="D521" s="239">
        <v>2020</v>
      </c>
      <c r="E521" s="240">
        <v>11</v>
      </c>
      <c r="F521" s="241">
        <v>120.3</v>
      </c>
      <c r="G521" s="242">
        <v>111.9</v>
      </c>
      <c r="H521" s="243">
        <f t="shared" si="45"/>
        <v>107.50670241286862</v>
      </c>
      <c r="I521" s="127"/>
      <c r="J521" s="222">
        <f>'MA12'!R384</f>
        <v>106.85790133470982</v>
      </c>
      <c r="K521" s="127">
        <f t="shared" si="39"/>
        <v>112.57941480919192</v>
      </c>
      <c r="L521" s="223">
        <f>'MA8'!Q384</f>
        <v>105.6237613107462</v>
      </c>
      <c r="M521" s="128">
        <f t="shared" si="40"/>
        <v>113.89482679572085</v>
      </c>
      <c r="N521" s="131"/>
      <c r="O521" s="293">
        <f>'BM12'!Q372</f>
        <v>107.40509464493782</v>
      </c>
      <c r="P521" s="127">
        <f t="shared" si="42"/>
        <v>112.00586005504715</v>
      </c>
      <c r="Q521" s="218">
        <f>'BM8'!Q372</f>
        <v>102.88435917194374</v>
      </c>
      <c r="R521" s="128">
        <f t="shared" si="43"/>
        <v>116.92739398702057</v>
      </c>
      <c r="S521" s="131"/>
      <c r="T521" s="328">
        <f>'1212'!Q372</f>
        <v>106.55682049230728</v>
      </c>
      <c r="U521" s="127">
        <f t="shared" si="41"/>
        <v>112.89751274878259</v>
      </c>
      <c r="V521" s="334">
        <f>'128'!Q372</f>
        <v>105.7759170376373</v>
      </c>
      <c r="W521" s="128">
        <f t="shared" si="44"/>
        <v>113.73099224201925</v>
      </c>
      <c r="Y521" s="369"/>
      <c r="Z521" s="14"/>
      <c r="AA521" s="371"/>
      <c r="AB521" s="85"/>
    </row>
    <row r="522" spans="3:28" x14ac:dyDescent="0.55000000000000004">
      <c r="C522" s="251">
        <v>202012</v>
      </c>
      <c r="D522" s="239">
        <v>2020</v>
      </c>
      <c r="E522" s="240">
        <v>12</v>
      </c>
      <c r="F522" s="241">
        <v>113.7</v>
      </c>
      <c r="G522" s="242">
        <v>109.9</v>
      </c>
      <c r="H522" s="243">
        <f t="shared" si="45"/>
        <v>103.45768880800728</v>
      </c>
      <c r="I522" s="127"/>
      <c r="J522" s="222">
        <f>'MA12'!R385</f>
        <v>100.21384853624363</v>
      </c>
      <c r="K522" s="127">
        <f t="shared" si="39"/>
        <v>113.45737306843269</v>
      </c>
      <c r="L522" s="223">
        <f>'MA8'!Q385</f>
        <v>98.542718524962126</v>
      </c>
      <c r="M522" s="128">
        <f t="shared" si="40"/>
        <v>115.3814322376324</v>
      </c>
      <c r="N522" s="131"/>
      <c r="O522" s="293">
        <f>'BM12'!Q373</f>
        <v>100.0438168751317</v>
      </c>
      <c r="P522" s="127">
        <f t="shared" si="42"/>
        <v>113.65020203288833</v>
      </c>
      <c r="Q522" s="218">
        <f>'BM8'!Q373</f>
        <v>95.010884354786981</v>
      </c>
      <c r="R522" s="128">
        <f t="shared" si="43"/>
        <v>119.67049961920641</v>
      </c>
      <c r="S522" s="131"/>
      <c r="T522" s="328">
        <f>'1212'!Q373</f>
        <v>99.934558895328536</v>
      </c>
      <c r="U522" s="127">
        <f t="shared" si="41"/>
        <v>113.77445526035632</v>
      </c>
      <c r="V522" s="334">
        <f>'128'!Q373</f>
        <v>98.912604641951319</v>
      </c>
      <c r="W522" s="128">
        <f t="shared" si="44"/>
        <v>114.94996053493568</v>
      </c>
      <c r="Y522" s="369"/>
      <c r="Z522" s="14"/>
      <c r="AA522" s="371"/>
      <c r="AB522" s="85"/>
    </row>
    <row r="523" spans="3:28" x14ac:dyDescent="0.55000000000000004">
      <c r="C523" s="251">
        <v>202101</v>
      </c>
      <c r="D523" s="239">
        <v>2021</v>
      </c>
      <c r="E523" s="240">
        <v>1</v>
      </c>
      <c r="F523" s="241">
        <v>101.3</v>
      </c>
      <c r="G523" s="242">
        <v>113.7</v>
      </c>
      <c r="H523" s="243">
        <f t="shared" si="45"/>
        <v>89.094107299912039</v>
      </c>
      <c r="I523" s="127"/>
      <c r="J523" s="222">
        <f>'MA12'!R386</f>
        <v>98.825950355522096</v>
      </c>
      <c r="K523" s="127">
        <f t="shared" si="39"/>
        <v>102.5034412880196</v>
      </c>
      <c r="L523" s="223">
        <f>'MA8'!Q386</f>
        <v>99.312239571408966</v>
      </c>
      <c r="M523" s="128">
        <f t="shared" si="40"/>
        <v>102.0015261333038</v>
      </c>
      <c r="N523" s="131"/>
      <c r="O523" s="293">
        <f>'BM12'!Q374</f>
        <v>97.707583488418237</v>
      </c>
      <c r="P523" s="127">
        <f t="shared" si="42"/>
        <v>103.67670183144749</v>
      </c>
      <c r="Q523" s="218">
        <f>'BM8'!Q374</f>
        <v>101.02328155476363</v>
      </c>
      <c r="R523" s="128">
        <f t="shared" si="43"/>
        <v>100.27391551826234</v>
      </c>
      <c r="S523" s="131"/>
      <c r="T523" s="328">
        <f>'1212'!Q374</f>
        <v>98.354683926934101</v>
      </c>
      <c r="U523" s="127">
        <f t="shared" si="41"/>
        <v>102.99458648583928</v>
      </c>
      <c r="V523" s="334">
        <f>'128'!Q374</f>
        <v>98.005577206116499</v>
      </c>
      <c r="W523" s="128">
        <f t="shared" si="44"/>
        <v>103.36146461027924</v>
      </c>
      <c r="Y523" s="369"/>
      <c r="Z523" s="14"/>
      <c r="AA523" s="371"/>
      <c r="AB523" s="85"/>
    </row>
    <row r="524" spans="3:28" x14ac:dyDescent="0.55000000000000004">
      <c r="C524" s="251">
        <v>202102</v>
      </c>
      <c r="D524" s="239">
        <v>2021</v>
      </c>
      <c r="E524" s="240">
        <v>2</v>
      </c>
      <c r="F524" s="241">
        <v>103.1</v>
      </c>
      <c r="G524" s="242">
        <v>99.8</v>
      </c>
      <c r="H524" s="243">
        <f t="shared" si="45"/>
        <v>103.3066132264529</v>
      </c>
      <c r="I524" s="127"/>
      <c r="J524" s="222">
        <f>'MA12'!R387</f>
        <v>106.78523526925979</v>
      </c>
      <c r="K524" s="127">
        <f t="shared" ref="K524:K570" si="46">+F524/J524*100</f>
        <v>96.548928079834781</v>
      </c>
      <c r="L524" s="223">
        <f>'MA8'!Q387</f>
        <v>105.78506341865473</v>
      </c>
      <c r="M524" s="128">
        <f t="shared" ref="M524:M570" si="47">+F524/L524*100</f>
        <v>97.461774534247496</v>
      </c>
      <c r="N524" s="131"/>
      <c r="O524" s="293">
        <f>'BM12'!Q375</f>
        <v>104.89741469278371</v>
      </c>
      <c r="P524" s="127">
        <f t="shared" si="42"/>
        <v>98.286502390885559</v>
      </c>
      <c r="Q524" s="218">
        <f>'BM8'!Q375</f>
        <v>106.22547469868748</v>
      </c>
      <c r="R524" s="128">
        <f t="shared" si="43"/>
        <v>97.057697593206328</v>
      </c>
      <c r="S524" s="131"/>
      <c r="T524" s="328">
        <f>'1212'!Q375</f>
        <v>106.21317571241755</v>
      </c>
      <c r="U524" s="127">
        <f t="shared" si="41"/>
        <v>97.068936418164554</v>
      </c>
      <c r="V524" s="334">
        <f>'128'!Q375</f>
        <v>104.43963692213936</v>
      </c>
      <c r="W524" s="128">
        <f t="shared" si="44"/>
        <v>98.717309862788909</v>
      </c>
      <c r="Y524" s="369"/>
      <c r="Z524" s="14"/>
      <c r="AA524" s="371"/>
      <c r="AB524" s="85"/>
    </row>
    <row r="525" spans="3:28" x14ac:dyDescent="0.55000000000000004">
      <c r="C525" s="251">
        <v>202103</v>
      </c>
      <c r="D525" s="239">
        <v>2021</v>
      </c>
      <c r="E525" s="240">
        <v>3</v>
      </c>
      <c r="F525" s="241">
        <v>128.19999999999999</v>
      </c>
      <c r="G525" s="242">
        <v>113.1</v>
      </c>
      <c r="H525" s="243">
        <f t="shared" si="45"/>
        <v>113.35101679929265</v>
      </c>
      <c r="I525" s="127"/>
      <c r="J525" s="222">
        <f>'MA12'!R388</f>
        <v>111.4226394987782</v>
      </c>
      <c r="K525" s="127">
        <f t="shared" si="46"/>
        <v>115.05740716311585</v>
      </c>
      <c r="L525" s="223">
        <f>'MA8'!Q388</f>
        <v>116.55478730711117</v>
      </c>
      <c r="M525" s="128">
        <f t="shared" si="47"/>
        <v>109.99119209252619</v>
      </c>
      <c r="N525" s="131"/>
      <c r="O525" s="293">
        <f>'BM12'!Q376</f>
        <v>112.5868760104417</v>
      </c>
      <c r="P525" s="127">
        <f t="shared" si="42"/>
        <v>113.8676234236309</v>
      </c>
      <c r="Q525" s="218">
        <f>'BM8'!Q376</f>
        <v>115.73409695044195</v>
      </c>
      <c r="R525" s="128">
        <f t="shared" si="43"/>
        <v>110.7711585246101</v>
      </c>
      <c r="S525" s="131"/>
      <c r="T525" s="328">
        <f>'1212'!Q376</f>
        <v>110.40110178733519</v>
      </c>
      <c r="U525" s="127">
        <f t="shared" si="41"/>
        <v>116.12202951284914</v>
      </c>
      <c r="V525" s="334">
        <f>'128'!Q376</f>
        <v>115.74582682496901</v>
      </c>
      <c r="W525" s="128">
        <f t="shared" si="44"/>
        <v>110.75993279123936</v>
      </c>
      <c r="Y525" s="369"/>
      <c r="Z525" s="14"/>
      <c r="AA525" s="371"/>
      <c r="AB525" s="85"/>
    </row>
    <row r="526" spans="3:28" x14ac:dyDescent="0.55000000000000004">
      <c r="C526" s="251">
        <v>202104</v>
      </c>
      <c r="D526" s="239">
        <v>2021</v>
      </c>
      <c r="E526" s="240">
        <v>4</v>
      </c>
      <c r="F526" s="241">
        <v>106.2</v>
      </c>
      <c r="G526" s="242">
        <v>111</v>
      </c>
      <c r="H526" s="243">
        <f t="shared" si="45"/>
        <v>95.675675675675677</v>
      </c>
      <c r="I526" s="127"/>
      <c r="J526" s="222">
        <f>'MA12'!R389</f>
        <v>88.397302809267501</v>
      </c>
      <c r="K526" s="127">
        <f t="shared" si="46"/>
        <v>120.13941220485529</v>
      </c>
      <c r="L526" s="223">
        <f>'MA8'!Q389</f>
        <v>91.344841796785587</v>
      </c>
      <c r="M526" s="128">
        <f t="shared" si="47"/>
        <v>116.2627225697786</v>
      </c>
      <c r="N526" s="131"/>
      <c r="O526" s="293">
        <f>'BM12'!Q377</f>
        <v>90.27119601485991</v>
      </c>
      <c r="P526" s="127">
        <f t="shared" si="42"/>
        <v>117.64550010228953</v>
      </c>
      <c r="Q526" s="218">
        <f>'BM8'!Q377</f>
        <v>93.074015643609442</v>
      </c>
      <c r="R526" s="128">
        <f t="shared" si="43"/>
        <v>114.10273776802688</v>
      </c>
      <c r="S526" s="131"/>
      <c r="T526" s="328">
        <f>'1212'!Q377</f>
        <v>87.413775463375899</v>
      </c>
      <c r="U526" s="127">
        <f t="shared" si="41"/>
        <v>121.49114877722566</v>
      </c>
      <c r="V526" s="334">
        <f>'128'!Q377</f>
        <v>90.576630041899605</v>
      </c>
      <c r="W526" s="128">
        <f t="shared" si="44"/>
        <v>117.24878696731511</v>
      </c>
      <c r="Y526" s="369"/>
      <c r="Z526" s="14"/>
      <c r="AA526" s="371"/>
      <c r="AB526" s="85"/>
    </row>
    <row r="527" spans="3:28" x14ac:dyDescent="0.55000000000000004">
      <c r="C527" s="251">
        <v>202105</v>
      </c>
      <c r="D527" s="239">
        <v>2021</v>
      </c>
      <c r="E527" s="240">
        <v>5</v>
      </c>
      <c r="F527" s="241">
        <v>74.900000000000006</v>
      </c>
      <c r="G527" s="242">
        <v>101.9</v>
      </c>
      <c r="H527" s="243">
        <f t="shared" si="45"/>
        <v>73.503434739941127</v>
      </c>
      <c r="I527" s="127"/>
      <c r="J527" s="222">
        <f>'MA12'!R390</f>
        <v>83.686405644257462</v>
      </c>
      <c r="K527" s="127">
        <f t="shared" si="46"/>
        <v>89.50079696144725</v>
      </c>
      <c r="L527" s="223">
        <f>'MA8'!Q390</f>
        <v>82.498282888410671</v>
      </c>
      <c r="M527" s="128">
        <f t="shared" si="47"/>
        <v>90.789768438346414</v>
      </c>
      <c r="N527" s="131"/>
      <c r="O527" s="293">
        <f>'BM12'!Q378</f>
        <v>84.126982182460182</v>
      </c>
      <c r="P527" s="127">
        <f t="shared" si="42"/>
        <v>89.032077529599135</v>
      </c>
      <c r="Q527" s="218">
        <f>'BM8'!Q378</f>
        <v>83.798612875133671</v>
      </c>
      <c r="R527" s="128">
        <f t="shared" si="43"/>
        <v>89.380954445638281</v>
      </c>
      <c r="S527" s="131"/>
      <c r="T527" s="328">
        <f>'1212'!Q378</f>
        <v>82.782290842223858</v>
      </c>
      <c r="U527" s="127">
        <f t="shared" si="41"/>
        <v>90.478288578354466</v>
      </c>
      <c r="V527" s="334">
        <f>'128'!Q378</f>
        <v>81.375892553722977</v>
      </c>
      <c r="W527" s="128">
        <f t="shared" si="44"/>
        <v>92.042001199006577</v>
      </c>
      <c r="Y527" s="369"/>
      <c r="Z527" s="14"/>
      <c r="AA527" s="371"/>
      <c r="AB527" s="85"/>
    </row>
    <row r="528" spans="3:28" x14ac:dyDescent="0.55000000000000004">
      <c r="C528" s="251">
        <v>202106</v>
      </c>
      <c r="D528" s="239">
        <v>2021</v>
      </c>
      <c r="E528" s="240">
        <v>6</v>
      </c>
      <c r="F528" s="241">
        <v>112</v>
      </c>
      <c r="G528" s="242">
        <v>107.4</v>
      </c>
      <c r="H528" s="243">
        <f t="shared" si="45"/>
        <v>104.2830540037244</v>
      </c>
      <c r="I528" s="127"/>
      <c r="J528" s="222">
        <f>'MA12'!R391</f>
        <v>102.52999430429753</v>
      </c>
      <c r="K528" s="127">
        <f t="shared" si="46"/>
        <v>109.23632714500748</v>
      </c>
      <c r="L528" s="223">
        <f>'MA8'!Q391</f>
        <v>101.54311094830352</v>
      </c>
      <c r="M528" s="128">
        <f t="shared" si="47"/>
        <v>110.29797979797978</v>
      </c>
      <c r="N528" s="131"/>
      <c r="O528" s="293">
        <f>'BM12'!Q379</f>
        <v>104.54523666539227</v>
      </c>
      <c r="P528" s="127">
        <f t="shared" si="42"/>
        <v>107.13065805041646</v>
      </c>
      <c r="Q528" s="218">
        <f>'BM8'!Q379</f>
        <v>104.45469179282804</v>
      </c>
      <c r="R528" s="128">
        <f t="shared" si="43"/>
        <v>107.22352254136854</v>
      </c>
      <c r="S528" s="131"/>
      <c r="T528" s="328">
        <f>'1212'!Q379</f>
        <v>102.37410240408296</v>
      </c>
      <c r="U528" s="127">
        <f t="shared" si="41"/>
        <v>109.40266861429706</v>
      </c>
      <c r="V528" s="334">
        <f>'128'!Q379</f>
        <v>101.18989351046123</v>
      </c>
      <c r="W528" s="128">
        <f t="shared" si="44"/>
        <v>110.68299028145651</v>
      </c>
      <c r="Y528" s="369"/>
      <c r="Z528" s="14"/>
      <c r="AA528" s="371"/>
      <c r="AB528" s="85"/>
    </row>
    <row r="529" spans="3:28" x14ac:dyDescent="0.55000000000000004">
      <c r="C529" s="251">
        <v>202107</v>
      </c>
      <c r="D529" s="239">
        <v>2021</v>
      </c>
      <c r="E529" s="240">
        <v>7</v>
      </c>
      <c r="F529" s="241">
        <v>109</v>
      </c>
      <c r="G529" s="242">
        <v>101.7</v>
      </c>
      <c r="H529" s="243">
        <f t="shared" si="45"/>
        <v>107.17797443461158</v>
      </c>
      <c r="I529" s="127"/>
      <c r="J529" s="222">
        <f>'MA12'!R392</f>
        <v>108.38003196942699</v>
      </c>
      <c r="K529" s="127">
        <f t="shared" si="46"/>
        <v>100.57203159964733</v>
      </c>
      <c r="L529" s="223">
        <f>'MA8'!Q392</f>
        <v>106.93896240670361</v>
      </c>
      <c r="M529" s="128">
        <f t="shared" si="47"/>
        <v>101.92730277806324</v>
      </c>
      <c r="N529" s="131"/>
      <c r="O529" s="293">
        <f>'BM12'!Q380</f>
        <v>108.56884209694427</v>
      </c>
      <c r="P529" s="127">
        <f t="shared" si="42"/>
        <v>100.39712858194687</v>
      </c>
      <c r="Q529" s="218">
        <f>'BM8'!Q380</f>
        <v>106.87194107442068</v>
      </c>
      <c r="R529" s="128">
        <f t="shared" si="43"/>
        <v>101.99122323800356</v>
      </c>
      <c r="S529" s="131"/>
      <c r="T529" s="328">
        <f>'1212'!Q380</f>
        <v>108.63265798169252</v>
      </c>
      <c r="U529" s="127">
        <f t="shared" si="41"/>
        <v>100.33815063088063</v>
      </c>
      <c r="V529" s="334">
        <f>'128'!Q380</f>
        <v>107.25642013309549</v>
      </c>
      <c r="W529" s="128">
        <f t="shared" si="44"/>
        <v>101.62561818186818</v>
      </c>
      <c r="Y529" s="369"/>
      <c r="Z529" s="14"/>
      <c r="AA529" s="371"/>
      <c r="AB529" s="85"/>
    </row>
    <row r="530" spans="3:28" x14ac:dyDescent="0.55000000000000004">
      <c r="C530" s="251">
        <v>202108</v>
      </c>
      <c r="D530" s="239">
        <v>2021</v>
      </c>
      <c r="E530" s="240">
        <v>8</v>
      </c>
      <c r="F530" s="241">
        <v>71.2</v>
      </c>
      <c r="G530" s="242">
        <v>83.4</v>
      </c>
      <c r="H530" s="243">
        <f t="shared" si="45"/>
        <v>85.371702637889683</v>
      </c>
      <c r="I530" s="127"/>
      <c r="J530" s="222">
        <f>'MA12'!R393</f>
        <v>84.78145038308196</v>
      </c>
      <c r="K530" s="127">
        <f t="shared" si="46"/>
        <v>83.980634535367514</v>
      </c>
      <c r="L530" s="223">
        <f>'MA8'!Q393</f>
        <v>82.322450661660355</v>
      </c>
      <c r="M530" s="128">
        <f t="shared" si="47"/>
        <v>86.489164775508371</v>
      </c>
      <c r="N530" s="131"/>
      <c r="O530" s="293">
        <f>'BM12'!Q381</f>
        <v>84.723507226634254</v>
      </c>
      <c r="P530" s="127">
        <f t="shared" si="42"/>
        <v>84.038069634606785</v>
      </c>
      <c r="Q530" s="218">
        <f>'BM8'!Q381</f>
        <v>82.138060624173704</v>
      </c>
      <c r="R530" s="128">
        <f t="shared" si="43"/>
        <v>86.683322516925159</v>
      </c>
      <c r="S530" s="131"/>
      <c r="T530" s="328">
        <f>'1212'!Q381</f>
        <v>84.992992029665388</v>
      </c>
      <c r="U530" s="127">
        <f t="shared" si="41"/>
        <v>83.771612576186087</v>
      </c>
      <c r="V530" s="334">
        <f>'128'!Q381</f>
        <v>82.49735530236849</v>
      </c>
      <c r="W530" s="128">
        <f t="shared" si="44"/>
        <v>86.305797002871756</v>
      </c>
      <c r="Y530" s="369"/>
      <c r="Z530" s="14"/>
      <c r="AA530" s="371"/>
      <c r="AB530" s="85"/>
    </row>
    <row r="531" spans="3:28" x14ac:dyDescent="0.55000000000000004">
      <c r="C531" s="251">
        <v>202109</v>
      </c>
      <c r="D531" s="239">
        <v>2021</v>
      </c>
      <c r="E531" s="240">
        <v>9</v>
      </c>
      <c r="F531" s="241">
        <v>60.1</v>
      </c>
      <c r="G531" s="242">
        <v>53.5</v>
      </c>
      <c r="H531" s="243">
        <f t="shared" si="45"/>
        <v>112.33644859813083</v>
      </c>
      <c r="I531" s="127"/>
      <c r="J531" s="222">
        <f>'MA12'!R394</f>
        <v>105.60934830139455</v>
      </c>
      <c r="K531" s="127">
        <f t="shared" si="46"/>
        <v>56.907840988169788</v>
      </c>
      <c r="L531" s="223">
        <f>'MA8'!Q394</f>
        <v>103.1256009890563</v>
      </c>
      <c r="M531" s="128">
        <f t="shared" si="47"/>
        <v>58.278448245240114</v>
      </c>
      <c r="N531" s="131"/>
      <c r="O531" s="293">
        <f>'BM12'!Q382</f>
        <v>106.01750596697629</v>
      </c>
      <c r="P531" s="127">
        <f t="shared" si="42"/>
        <v>56.68875102449659</v>
      </c>
      <c r="Q531" s="218">
        <f>'BM8'!Q382</f>
        <v>103.99803721430159</v>
      </c>
      <c r="R531" s="128">
        <f t="shared" si="43"/>
        <v>57.789552197178566</v>
      </c>
      <c r="S531" s="131"/>
      <c r="T531" s="328">
        <f>'1212'!Q382</f>
        <v>105.84622642595379</v>
      </c>
      <c r="U531" s="127">
        <f t="shared" si="41"/>
        <v>56.780484320849922</v>
      </c>
      <c r="V531" s="334">
        <f>'128'!Q382</f>
        <v>103.38520942395012</v>
      </c>
      <c r="W531" s="128">
        <f t="shared" si="44"/>
        <v>58.132106453979183</v>
      </c>
      <c r="Y531" s="369"/>
      <c r="Z531" s="14"/>
      <c r="AA531" s="371"/>
      <c r="AB531" s="85"/>
    </row>
    <row r="532" spans="3:28" x14ac:dyDescent="0.55000000000000004">
      <c r="C532" s="251">
        <v>202110</v>
      </c>
      <c r="D532" s="239">
        <v>2021</v>
      </c>
      <c r="E532" s="240">
        <v>10</v>
      </c>
      <c r="F532" s="241">
        <v>72.599999999999994</v>
      </c>
      <c r="G532" s="242">
        <v>70.400000000000006</v>
      </c>
      <c r="H532" s="243">
        <f t="shared" si="45"/>
        <v>103.12499999999997</v>
      </c>
      <c r="I532" s="127"/>
      <c r="J532" s="222">
        <f>'MA12'!R395</f>
        <v>104.47020780127512</v>
      </c>
      <c r="K532" s="127">
        <f t="shared" si="46"/>
        <v>69.493496306718242</v>
      </c>
      <c r="L532" s="223">
        <f>'MA8'!Q395</f>
        <v>103.38934932918177</v>
      </c>
      <c r="M532" s="128">
        <f t="shared" si="47"/>
        <v>70.219998937074806</v>
      </c>
      <c r="N532" s="131"/>
      <c r="O532" s="293">
        <f>'BM12'!Q383</f>
        <v>105.4028602628233</v>
      </c>
      <c r="P532" s="127">
        <f t="shared" si="42"/>
        <v>68.878586234729326</v>
      </c>
      <c r="Q532" s="218">
        <f>'BM8'!Q383</f>
        <v>103.36619532258614</v>
      </c>
      <c r="R532" s="128">
        <f t="shared" si="43"/>
        <v>70.23572820246433</v>
      </c>
      <c r="S532" s="131"/>
      <c r="T532" s="328">
        <f>'1212'!Q383</f>
        <v>104.93531077508125</v>
      </c>
      <c r="U532" s="127">
        <f t="shared" ref="U532:U558" si="48">+F532/T532*100</f>
        <v>69.185481477832681</v>
      </c>
      <c r="V532" s="334">
        <f>'128'!Q383</f>
        <v>104.12110444914038</v>
      </c>
      <c r="W532" s="128">
        <f t="shared" si="44"/>
        <v>69.726498181223789</v>
      </c>
      <c r="Y532" s="369"/>
      <c r="Z532" s="14"/>
      <c r="AA532" s="371"/>
      <c r="AB532" s="85"/>
    </row>
    <row r="533" spans="3:28" x14ac:dyDescent="0.55000000000000004">
      <c r="C533" s="251">
        <v>202111</v>
      </c>
      <c r="D533" s="239">
        <v>2021</v>
      </c>
      <c r="E533" s="240">
        <v>11</v>
      </c>
      <c r="F533" s="241">
        <v>113.9</v>
      </c>
      <c r="G533" s="242">
        <v>101.2</v>
      </c>
      <c r="H533" s="243">
        <f t="shared" si="45"/>
        <v>112.54940711462451</v>
      </c>
      <c r="I533" s="127"/>
      <c r="J533" s="222">
        <f>'MA12'!R396</f>
        <v>105.79308064012352</v>
      </c>
      <c r="K533" s="127">
        <f t="shared" si="46"/>
        <v>107.66299583188604</v>
      </c>
      <c r="L533" s="223">
        <f>'MA8'!Q396</f>
        <v>107.1367736617977</v>
      </c>
      <c r="M533" s="128">
        <f t="shared" si="47"/>
        <v>106.31270301227475</v>
      </c>
      <c r="N533" s="131"/>
      <c r="O533" s="293">
        <f>'BM12'!Q384</f>
        <v>104.08731905484832</v>
      </c>
      <c r="P533" s="127">
        <f t="shared" si="42"/>
        <v>109.42735487305706</v>
      </c>
      <c r="Q533" s="218">
        <f>'BM8'!Q384</f>
        <v>103.56077426993731</v>
      </c>
      <c r="R533" s="128">
        <f t="shared" si="43"/>
        <v>109.98372772215173</v>
      </c>
      <c r="S533" s="131"/>
      <c r="T533" s="328">
        <f>'1212'!Q384</f>
        <v>107.16423237633167</v>
      </c>
      <c r="U533" s="127">
        <f t="shared" si="48"/>
        <v>106.28546248529467</v>
      </c>
      <c r="V533" s="334">
        <f>'128'!Q384</f>
        <v>109.0959737202723</v>
      </c>
      <c r="W533" s="128">
        <f t="shared" si="44"/>
        <v>104.4034863211776</v>
      </c>
      <c r="Y533" s="369"/>
      <c r="Z533" s="14"/>
      <c r="AA533" s="371"/>
      <c r="AB533" s="85"/>
    </row>
    <row r="534" spans="3:28" x14ac:dyDescent="0.55000000000000004">
      <c r="C534" s="251">
        <v>202112</v>
      </c>
      <c r="D534" s="239">
        <v>2021</v>
      </c>
      <c r="E534" s="240">
        <v>12</v>
      </c>
      <c r="F534" s="241">
        <v>105.9</v>
      </c>
      <c r="G534" s="242">
        <v>101.7</v>
      </c>
      <c r="H534" s="243">
        <f t="shared" si="45"/>
        <v>104.12979351032448</v>
      </c>
      <c r="I534" s="127"/>
      <c r="J534" s="222">
        <f>'MA12'!R397</f>
        <v>99.318353023315666</v>
      </c>
      <c r="K534" s="127">
        <f t="shared" si="46"/>
        <v>106.62681848453452</v>
      </c>
      <c r="L534" s="223">
        <f>'MA8'!Q397</f>
        <v>100.04853702092589</v>
      </c>
      <c r="M534" s="128">
        <f t="shared" si="47"/>
        <v>105.84862423110719</v>
      </c>
      <c r="N534" s="131"/>
      <c r="O534" s="293">
        <f>'BM12'!Q385</f>
        <v>97.064676337417481</v>
      </c>
      <c r="P534" s="127">
        <f t="shared" si="42"/>
        <v>109.10251184670834</v>
      </c>
      <c r="Q534" s="218">
        <f>'BM8'!Q385</f>
        <v>95.754817979116311</v>
      </c>
      <c r="R534" s="128">
        <f t="shared" si="43"/>
        <v>110.59495724079002</v>
      </c>
      <c r="S534" s="131"/>
      <c r="T534" s="328">
        <f>'1212'!Q385</f>
        <v>100.88945027490588</v>
      </c>
      <c r="U534" s="127">
        <f t="shared" si="48"/>
        <v>104.96637627763981</v>
      </c>
      <c r="V534" s="334">
        <f>'128'!Q385</f>
        <v>102.31047991186458</v>
      </c>
      <c r="W534" s="128">
        <f t="shared" si="44"/>
        <v>103.50845787374629</v>
      </c>
      <c r="Y534" s="369"/>
      <c r="Z534" s="14"/>
      <c r="AA534" s="371"/>
      <c r="AB534" s="85"/>
    </row>
    <row r="535" spans="3:28" x14ac:dyDescent="0.55000000000000004">
      <c r="C535" s="251">
        <v>202201</v>
      </c>
      <c r="D535" s="239">
        <v>2022</v>
      </c>
      <c r="E535" s="240">
        <v>1</v>
      </c>
      <c r="F535" s="241">
        <v>81</v>
      </c>
      <c r="G535" s="242">
        <v>91.3</v>
      </c>
      <c r="H535" s="243">
        <f t="shared" si="45"/>
        <v>88.718510405257405</v>
      </c>
      <c r="I535" s="127"/>
      <c r="J535" s="222">
        <f>'MA12'!R398</f>
        <v>98.333966056970013</v>
      </c>
      <c r="K535" s="127">
        <f t="shared" si="46"/>
        <v>82.372351332877656</v>
      </c>
      <c r="L535" s="223">
        <f>'MA8'!Q398</f>
        <v>96.912648484450756</v>
      </c>
      <c r="M535" s="128">
        <f t="shared" si="47"/>
        <v>83.580421407011826</v>
      </c>
      <c r="N535" s="131"/>
      <c r="O535" s="293">
        <f>'BM12'!Q386</f>
        <v>97.108455638050856</v>
      </c>
      <c r="P535" s="127">
        <f t="shared" si="42"/>
        <v>83.411891856161972</v>
      </c>
      <c r="Q535" s="218">
        <f>'BM8'!Q386</f>
        <v>97.641601253215683</v>
      </c>
      <c r="R535" s="128">
        <f t="shared" si="43"/>
        <v>82.956443729288381</v>
      </c>
      <c r="S535" s="131"/>
      <c r="T535" s="328">
        <f>'1212'!Q386</f>
        <v>98.43458401267155</v>
      </c>
      <c r="U535" s="127">
        <f t="shared" si="48"/>
        <v>82.288151885289437</v>
      </c>
      <c r="V535" s="334">
        <f>'128'!Q386</f>
        <v>96.701769999811347</v>
      </c>
      <c r="W535" s="128">
        <f t="shared" si="44"/>
        <v>83.762686039932902</v>
      </c>
      <c r="Y535" s="369"/>
      <c r="Z535" s="14"/>
      <c r="AA535" s="371"/>
      <c r="AB535" s="85"/>
    </row>
    <row r="536" spans="3:28" x14ac:dyDescent="0.55000000000000004">
      <c r="C536" s="251">
        <v>202202</v>
      </c>
      <c r="D536" s="239">
        <v>2022</v>
      </c>
      <c r="E536" s="240">
        <v>2</v>
      </c>
      <c r="F536" s="241">
        <v>99.4</v>
      </c>
      <c r="G536" s="242">
        <v>96.5</v>
      </c>
      <c r="H536" s="243">
        <f t="shared" si="45"/>
        <v>103.00518134715027</v>
      </c>
      <c r="I536" s="127"/>
      <c r="J536" s="222">
        <f>'MA12'!R399</f>
        <v>106.8477293519458</v>
      </c>
      <c r="K536" s="127">
        <f t="shared" si="46"/>
        <v>93.029585750564976</v>
      </c>
      <c r="L536" s="223">
        <f>'MA8'!Q399</f>
        <v>105.53060631346042</v>
      </c>
      <c r="M536" s="128">
        <f t="shared" si="47"/>
        <v>94.190684079601965</v>
      </c>
      <c r="N536" s="131"/>
      <c r="O536" s="293">
        <f>'BM12'!Q387</f>
        <v>104.86572668917044</v>
      </c>
      <c r="P536" s="127">
        <f t="shared" ref="P536:P570" si="49">+F536/O536*100</f>
        <v>94.787880786473494</v>
      </c>
      <c r="Q536" s="218">
        <f>'BM8'!Q387</f>
        <v>105.47010756058071</v>
      </c>
      <c r="R536" s="128">
        <f t="shared" ref="R536:R570" si="50">+F536/Q536*100</f>
        <v>94.244712837621677</v>
      </c>
      <c r="S536" s="131"/>
      <c r="T536" s="328">
        <f>'1212'!Q387</f>
        <v>107.22351723844739</v>
      </c>
      <c r="U536" s="127">
        <f t="shared" si="48"/>
        <v>92.703543550945852</v>
      </c>
      <c r="V536" s="334">
        <f>'128'!Q387</f>
        <v>105.57311444595369</v>
      </c>
      <c r="W536" s="128">
        <f t="shared" ref="W536:W558" si="51">+F536/V536*100</f>
        <v>94.152758987598204</v>
      </c>
      <c r="Y536" s="369"/>
      <c r="Z536" s="14"/>
      <c r="AA536" s="371"/>
      <c r="AB536" s="85"/>
    </row>
    <row r="537" spans="3:28" x14ac:dyDescent="0.55000000000000004">
      <c r="C537" s="251">
        <v>202203</v>
      </c>
      <c r="D537" s="239">
        <v>2022</v>
      </c>
      <c r="E537" s="240">
        <v>3</v>
      </c>
      <c r="F537" s="241">
        <v>103.7</v>
      </c>
      <c r="G537" s="242">
        <v>92.2</v>
      </c>
      <c r="H537" s="243">
        <f t="shared" si="45"/>
        <v>112.47288503253796</v>
      </c>
      <c r="I537" s="127"/>
      <c r="J537" s="222">
        <f>'MA12'!R400</f>
        <v>110.70879568835147</v>
      </c>
      <c r="K537" s="127">
        <f t="shared" si="46"/>
        <v>93.669160932721695</v>
      </c>
      <c r="L537" s="223">
        <f>'MA8'!Q400</f>
        <v>116.10616814018249</v>
      </c>
      <c r="M537" s="128">
        <f t="shared" si="47"/>
        <v>89.314807009043889</v>
      </c>
      <c r="N537" s="131"/>
      <c r="O537" s="293">
        <f>'BM12'!Q388</f>
        <v>111.65763038818011</v>
      </c>
      <c r="P537" s="127">
        <f t="shared" si="49"/>
        <v>92.873187116263139</v>
      </c>
      <c r="Q537" s="218">
        <f>'BM8'!Q388</f>
        <v>114.49675820437855</v>
      </c>
      <c r="R537" s="128">
        <f t="shared" si="50"/>
        <v>90.570249871087043</v>
      </c>
      <c r="S537" s="131"/>
      <c r="T537" s="328">
        <f>'1212'!Q388</f>
        <v>110.532343706486</v>
      </c>
      <c r="U537" s="127">
        <f t="shared" si="48"/>
        <v>93.818692812097609</v>
      </c>
      <c r="V537" s="334">
        <f>'128'!Q388</f>
        <v>116.13882332087522</v>
      </c>
      <c r="W537" s="128">
        <f t="shared" si="51"/>
        <v>89.289694035810484</v>
      </c>
      <c r="Y537" s="369"/>
      <c r="Z537" s="14"/>
      <c r="AA537" s="371"/>
      <c r="AB537" s="85"/>
    </row>
    <row r="538" spans="3:28" x14ac:dyDescent="0.55000000000000004">
      <c r="C538" s="251">
        <v>202204</v>
      </c>
      <c r="D538" s="239">
        <v>2022</v>
      </c>
      <c r="E538" s="240">
        <v>4</v>
      </c>
      <c r="F538" s="241">
        <v>84.1</v>
      </c>
      <c r="G538" s="242">
        <v>91.6</v>
      </c>
      <c r="H538" s="243">
        <f t="shared" si="45"/>
        <v>91.812227074235807</v>
      </c>
      <c r="I538" s="127"/>
      <c r="J538" s="222">
        <f>'MA12'!R401</f>
        <v>88.147322956665704</v>
      </c>
      <c r="K538" s="127">
        <f t="shared" si="46"/>
        <v>95.408456183456153</v>
      </c>
      <c r="L538" s="223">
        <f>'MA8'!Q401</f>
        <v>90.646065572233553</v>
      </c>
      <c r="M538" s="128">
        <f t="shared" si="47"/>
        <v>92.778433867030714</v>
      </c>
      <c r="N538" s="131"/>
      <c r="O538" s="293">
        <f>'BM12'!Q389</f>
        <v>89.916957518576453</v>
      </c>
      <c r="P538" s="127">
        <f t="shared" si="49"/>
        <v>93.530744723680513</v>
      </c>
      <c r="Q538" s="218">
        <f>'BM8'!Q389</f>
        <v>91.747845340864572</v>
      </c>
      <c r="R538" s="128">
        <f t="shared" si="50"/>
        <v>91.664277986637117</v>
      </c>
      <c r="S538" s="131"/>
      <c r="T538" s="328">
        <f>'1212'!Q389</f>
        <v>87.612982686154112</v>
      </c>
      <c r="U538" s="127">
        <f t="shared" si="48"/>
        <v>95.990340040427256</v>
      </c>
      <c r="V538" s="334">
        <f>'128'!Q389</f>
        <v>90.196218743912084</v>
      </c>
      <c r="W538" s="128">
        <f t="shared" si="51"/>
        <v>93.241159298239921</v>
      </c>
      <c r="Y538" s="369"/>
      <c r="Z538" s="14"/>
      <c r="AA538" s="371"/>
      <c r="AB538" s="85"/>
    </row>
    <row r="539" spans="3:28" x14ac:dyDescent="0.55000000000000004">
      <c r="C539" s="251">
        <v>202205</v>
      </c>
      <c r="D539" s="239">
        <v>2022</v>
      </c>
      <c r="E539" s="240">
        <v>5</v>
      </c>
      <c r="F539" s="241">
        <v>62.1</v>
      </c>
      <c r="G539" s="242">
        <v>83.4</v>
      </c>
      <c r="H539" s="243">
        <f t="shared" si="45"/>
        <v>74.460431654676256</v>
      </c>
      <c r="I539" s="127"/>
      <c r="J539" s="222">
        <f>'MA12'!R402</f>
        <v>81.97111046109994</v>
      </c>
      <c r="K539" s="127">
        <f t="shared" si="46"/>
        <v>75.758397868075804</v>
      </c>
      <c r="L539" s="223">
        <f>'MA8'!Q402</f>
        <v>79.114202942031312</v>
      </c>
      <c r="M539" s="128">
        <f t="shared" si="47"/>
        <v>78.494123293515344</v>
      </c>
      <c r="N539" s="131"/>
      <c r="O539" s="293">
        <f>'BM12'!Q390</f>
        <v>81.740546915261177</v>
      </c>
      <c r="P539" s="127">
        <f t="shared" si="49"/>
        <v>75.97208771355281</v>
      </c>
      <c r="Q539" s="218">
        <f>'BM8'!Q390</f>
        <v>78.622066741025151</v>
      </c>
      <c r="R539" s="128">
        <f t="shared" si="50"/>
        <v>78.985458630275488</v>
      </c>
      <c r="S539" s="131"/>
      <c r="T539" s="328">
        <f>'1212'!Q390</f>
        <v>81.161748817633708</v>
      </c>
      <c r="U539" s="127">
        <f t="shared" si="48"/>
        <v>76.513876185117098</v>
      </c>
      <c r="V539" s="334">
        <f>'128'!Q390</f>
        <v>77.878301841467319</v>
      </c>
      <c r="W539" s="128">
        <f t="shared" si="51"/>
        <v>79.739797262674827</v>
      </c>
      <c r="Y539" s="369"/>
      <c r="Z539" s="14"/>
      <c r="AA539" s="371"/>
      <c r="AB539" s="85"/>
    </row>
    <row r="540" spans="3:28" x14ac:dyDescent="0.55000000000000004">
      <c r="C540" s="251">
        <v>202206</v>
      </c>
      <c r="D540" s="239">
        <v>2022</v>
      </c>
      <c r="E540" s="240">
        <v>6</v>
      </c>
      <c r="F540" s="241">
        <v>98.5</v>
      </c>
      <c r="G540" s="242">
        <v>94.6</v>
      </c>
      <c r="H540" s="243">
        <f t="shared" si="45"/>
        <v>104.12262156448205</v>
      </c>
      <c r="I540" s="127"/>
      <c r="J540" s="222">
        <f>'MA12'!R403</f>
        <v>102.20250060679236</v>
      </c>
      <c r="K540" s="127">
        <f t="shared" si="46"/>
        <v>96.377289611496749</v>
      </c>
      <c r="L540" s="223">
        <f>'MA8'!Q403</f>
        <v>101.30038158277161</v>
      </c>
      <c r="M540" s="128">
        <f t="shared" si="47"/>
        <v>97.2355666000296</v>
      </c>
      <c r="N540" s="131"/>
      <c r="O540" s="293">
        <f>'BM12'!Q391</f>
        <v>104.62279461103616</v>
      </c>
      <c r="P540" s="127">
        <f t="shared" si="49"/>
        <v>94.147743200896784</v>
      </c>
      <c r="Q540" s="218">
        <f>'BM8'!Q391</f>
        <v>104.16122591867583</v>
      </c>
      <c r="R540" s="128">
        <f t="shared" si="50"/>
        <v>94.564939238430384</v>
      </c>
      <c r="S540" s="131"/>
      <c r="T540" s="328">
        <f>'1212'!Q391</f>
        <v>102.44262860413762</v>
      </c>
      <c r="U540" s="127">
        <f t="shared" si="48"/>
        <v>96.151378915341127</v>
      </c>
      <c r="V540" s="334">
        <f>'128'!Q391</f>
        <v>101.09334228265168</v>
      </c>
      <c r="W540" s="128">
        <f t="shared" si="51"/>
        <v>97.434705170395077</v>
      </c>
      <c r="Y540" s="369"/>
      <c r="Z540" s="14"/>
      <c r="AA540" s="371"/>
      <c r="AB540" s="85"/>
    </row>
    <row r="541" spans="3:28" x14ac:dyDescent="0.55000000000000004">
      <c r="C541" s="251">
        <v>202207</v>
      </c>
      <c r="D541" s="239">
        <v>2022</v>
      </c>
      <c r="E541" s="240">
        <v>7</v>
      </c>
      <c r="F541" s="241">
        <v>103.7</v>
      </c>
      <c r="G541" s="242">
        <v>99.7</v>
      </c>
      <c r="H541" s="243">
        <f t="shared" si="45"/>
        <v>104.01203610832496</v>
      </c>
      <c r="I541" s="127"/>
      <c r="J541" s="222">
        <f>'MA12'!R404</f>
        <v>108.42352238285798</v>
      </c>
      <c r="K541" s="127">
        <f t="shared" si="46"/>
        <v>95.643452380952368</v>
      </c>
      <c r="L541" s="223">
        <f>'MA8'!Q404</f>
        <v>106.62191428919664</v>
      </c>
      <c r="M541" s="128">
        <f t="shared" si="47"/>
        <v>97.259555590728411</v>
      </c>
      <c r="N541" s="131"/>
      <c r="O541" s="293">
        <f>'BM12'!Q392</f>
        <v>109.07438666321563</v>
      </c>
      <c r="P541" s="127">
        <f t="shared" si="49"/>
        <v>95.072732629879553</v>
      </c>
      <c r="Q541" s="218">
        <f>'BM8'!Q392</f>
        <v>106.49324620683579</v>
      </c>
      <c r="R541" s="128">
        <f t="shared" si="50"/>
        <v>97.377067272969938</v>
      </c>
      <c r="S541" s="131"/>
      <c r="T541" s="328">
        <f>'1212'!Q392</f>
        <v>109.03352098655506</v>
      </c>
      <c r="U541" s="127">
        <f t="shared" si="48"/>
        <v>95.108365814204305</v>
      </c>
      <c r="V541" s="334">
        <f>'128'!Q392</f>
        <v>107.00340078469392</v>
      </c>
      <c r="W541" s="128">
        <f t="shared" si="51"/>
        <v>96.912807667355523</v>
      </c>
      <c r="Y541" s="369"/>
      <c r="Z541" s="14"/>
      <c r="AA541" s="371"/>
      <c r="AB541" s="85"/>
    </row>
    <row r="542" spans="3:28" x14ac:dyDescent="0.55000000000000004">
      <c r="C542" s="251">
        <v>202208</v>
      </c>
      <c r="D542" s="239">
        <v>2022</v>
      </c>
      <c r="E542" s="240">
        <v>8</v>
      </c>
      <c r="F542" s="241">
        <v>86.3</v>
      </c>
      <c r="G542" s="242">
        <v>97.3</v>
      </c>
      <c r="H542" s="243">
        <f t="shared" si="45"/>
        <v>88.694758478931135</v>
      </c>
      <c r="I542" s="127"/>
      <c r="J542" s="222">
        <f>'MA12'!R405</f>
        <v>85.070419029007809</v>
      </c>
      <c r="K542" s="127">
        <f t="shared" si="46"/>
        <v>101.44536841951246</v>
      </c>
      <c r="L542" s="223">
        <f>'MA8'!Q405</f>
        <v>83.726947994112209</v>
      </c>
      <c r="M542" s="128">
        <f t="shared" si="47"/>
        <v>103.07314677953951</v>
      </c>
      <c r="N542" s="131"/>
      <c r="O542" s="293">
        <f>'BM12'!Q393</f>
        <v>85.508958089945551</v>
      </c>
      <c r="P542" s="127">
        <f t="shared" si="49"/>
        <v>100.92509829113152</v>
      </c>
      <c r="Q542" s="218">
        <f>'BM8'!Q393</f>
        <v>84.069643334995789</v>
      </c>
      <c r="R542" s="128">
        <f t="shared" si="50"/>
        <v>102.65298694811493</v>
      </c>
      <c r="S542" s="131"/>
      <c r="T542" s="328">
        <f>'1212'!Q393</f>
        <v>85.542651793392011</v>
      </c>
      <c r="U542" s="127">
        <f t="shared" si="48"/>
        <v>100.88534572021122</v>
      </c>
      <c r="V542" s="334">
        <f>'128'!Q393</f>
        <v>83.872747285821788</v>
      </c>
      <c r="W542" s="128">
        <f t="shared" si="51"/>
        <v>102.89397067906529</v>
      </c>
      <c r="Y542" s="369"/>
      <c r="Z542" s="14"/>
      <c r="AA542" s="371"/>
      <c r="AB542" s="85"/>
    </row>
    <row r="543" spans="3:28" x14ac:dyDescent="0.55000000000000004">
      <c r="C543" s="251">
        <v>202209</v>
      </c>
      <c r="D543" s="239">
        <v>2022</v>
      </c>
      <c r="E543" s="240">
        <v>9</v>
      </c>
      <c r="F543" s="241">
        <v>110.7</v>
      </c>
      <c r="G543" s="242">
        <v>97.8</v>
      </c>
      <c r="H543" s="243">
        <f t="shared" si="45"/>
        <v>113.19018404907976</v>
      </c>
      <c r="I543" s="127"/>
      <c r="J543" s="222">
        <f>'MA12'!R406</f>
        <v>105.53332379061618</v>
      </c>
      <c r="K543" s="127">
        <f t="shared" si="46"/>
        <v>104.89577701507326</v>
      </c>
      <c r="L543" s="223">
        <f>'MA8'!Q406</f>
        <v>104.15803339552417</v>
      </c>
      <c r="M543" s="128">
        <f t="shared" si="47"/>
        <v>106.28080848995461</v>
      </c>
      <c r="N543" s="131"/>
      <c r="O543" s="293">
        <f>'BM12'!Q394</f>
        <v>106.55271275699491</v>
      </c>
      <c r="P543" s="127">
        <f t="shared" si="49"/>
        <v>103.89223993992856</v>
      </c>
      <c r="Q543" s="218">
        <f>'BM8'!Q394</f>
        <v>105.4777959642726</v>
      </c>
      <c r="R543" s="128">
        <f t="shared" si="50"/>
        <v>104.9509984428346</v>
      </c>
      <c r="S543" s="131"/>
      <c r="T543" s="328">
        <f>'1212'!Q394</f>
        <v>105.70253924090549</v>
      </c>
      <c r="U543" s="127">
        <f t="shared" si="48"/>
        <v>104.72785308184966</v>
      </c>
      <c r="V543" s="334">
        <f>'128'!Q394</f>
        <v>104.16543306992844</v>
      </c>
      <c r="W543" s="128">
        <f t="shared" si="51"/>
        <v>106.27325854411298</v>
      </c>
      <c r="Y543" s="369"/>
      <c r="Z543" s="14"/>
      <c r="AA543" s="371"/>
      <c r="AB543" s="85"/>
    </row>
    <row r="544" spans="3:28" x14ac:dyDescent="0.55000000000000004">
      <c r="C544" s="251">
        <v>202210</v>
      </c>
      <c r="D544" s="239">
        <v>2022</v>
      </c>
      <c r="E544" s="240">
        <v>10</v>
      </c>
      <c r="F544" s="241">
        <v>99.3</v>
      </c>
      <c r="G544" s="242">
        <v>96</v>
      </c>
      <c r="H544" s="243">
        <f t="shared" si="45"/>
        <v>103.4375</v>
      </c>
      <c r="I544" s="127"/>
      <c r="J544" s="222">
        <f>'MA12'!R407</f>
        <v>105.38395952228328</v>
      </c>
      <c r="K544" s="127">
        <f t="shared" si="46"/>
        <v>94.226863794203112</v>
      </c>
      <c r="L544" s="223">
        <f>'MA8'!Q407</f>
        <v>103.8767684533241</v>
      </c>
      <c r="M544" s="128">
        <f t="shared" si="47"/>
        <v>95.594040398570328</v>
      </c>
      <c r="N544" s="131"/>
      <c r="O544" s="293">
        <f>'BM12'!Q395</f>
        <v>105.93496414496535</v>
      </c>
      <c r="P544" s="127">
        <f t="shared" si="49"/>
        <v>93.736757076836483</v>
      </c>
      <c r="Q544" s="218">
        <f>'BM8'!Q395</f>
        <v>104.65052009168505</v>
      </c>
      <c r="R544" s="128">
        <f t="shared" si="50"/>
        <v>94.88724940210767</v>
      </c>
      <c r="S544" s="131"/>
      <c r="T544" s="328">
        <f>'1212'!Q395</f>
        <v>105.0257328373046</v>
      </c>
      <c r="U544" s="127">
        <f t="shared" si="48"/>
        <v>94.548257191240609</v>
      </c>
      <c r="V544" s="334">
        <f>'128'!Q395</f>
        <v>103.81670503243178</v>
      </c>
      <c r="W544" s="128">
        <f t="shared" si="51"/>
        <v>95.649346575755033</v>
      </c>
      <c r="Y544" s="369"/>
      <c r="Z544" s="14"/>
      <c r="AA544" s="371"/>
      <c r="AB544" s="85"/>
    </row>
    <row r="545" spans="3:28" x14ac:dyDescent="0.55000000000000004">
      <c r="C545" s="251">
        <v>202211</v>
      </c>
      <c r="D545" s="239">
        <v>2022</v>
      </c>
      <c r="E545" s="240">
        <v>11</v>
      </c>
      <c r="F545" s="241">
        <v>112.6</v>
      </c>
      <c r="G545" s="242">
        <v>99.4</v>
      </c>
      <c r="H545" s="243">
        <f t="shared" si="45"/>
        <v>113.27967806841046</v>
      </c>
      <c r="I545" s="127"/>
      <c r="J545" s="222">
        <f>'MA12'!R408</f>
        <v>107.13898967519498</v>
      </c>
      <c r="K545" s="127">
        <f t="shared" si="46"/>
        <v>105.09712695757234</v>
      </c>
      <c r="L545" s="223">
        <f>'MA8'!Q408</f>
        <v>110.49211989386937</v>
      </c>
      <c r="M545" s="128">
        <f t="shared" si="47"/>
        <v>101.90771985201776</v>
      </c>
      <c r="N545" s="131"/>
      <c r="O545" s="293">
        <f>'BM12'!Q396</f>
        <v>105.27549604816616</v>
      </c>
      <c r="P545" s="127">
        <f t="shared" si="49"/>
        <v>106.95746325287575</v>
      </c>
      <c r="Q545" s="218">
        <f>'BM8'!Q396</f>
        <v>108.25614747112675</v>
      </c>
      <c r="R545" s="128">
        <f t="shared" si="50"/>
        <v>104.01256892134629</v>
      </c>
      <c r="S545" s="131"/>
      <c r="T545" s="328">
        <f>'1212'!Q396</f>
        <v>107.16180126477663</v>
      </c>
      <c r="U545" s="127">
        <f t="shared" si="48"/>
        <v>105.07475487630764</v>
      </c>
      <c r="V545" s="334">
        <f>'128'!Q396</f>
        <v>111.27042589579723</v>
      </c>
      <c r="W545" s="128">
        <f t="shared" si="51"/>
        <v>101.1949034017789</v>
      </c>
      <c r="Y545" s="369"/>
      <c r="Z545" s="14"/>
      <c r="AA545" s="371"/>
      <c r="AB545" s="85"/>
    </row>
    <row r="546" spans="3:28" x14ac:dyDescent="0.55000000000000004">
      <c r="C546" s="251">
        <v>202212</v>
      </c>
      <c r="D546" s="239">
        <v>2022</v>
      </c>
      <c r="E546" s="240">
        <v>12</v>
      </c>
      <c r="F546" s="241">
        <v>100.3</v>
      </c>
      <c r="G546" s="242">
        <v>98.9</v>
      </c>
      <c r="H546" s="243">
        <f t="shared" si="45"/>
        <v>101.41557128412538</v>
      </c>
      <c r="I546" s="127"/>
      <c r="J546" s="222">
        <f>'MA12'!R409</f>
        <v>100.23836047821462</v>
      </c>
      <c r="K546" s="127">
        <f t="shared" si="46"/>
        <v>100.06149294690307</v>
      </c>
      <c r="L546" s="223">
        <f>'MA8'!Q409</f>
        <v>101.51414293884365</v>
      </c>
      <c r="M546" s="128">
        <f t="shared" si="47"/>
        <v>98.803966714692066</v>
      </c>
      <c r="N546" s="131"/>
      <c r="O546" s="293">
        <f>'BM12'!Q397</f>
        <v>97.741370536436989</v>
      </c>
      <c r="P546" s="127">
        <f t="shared" si="49"/>
        <v>102.61775484579397</v>
      </c>
      <c r="Q546" s="218">
        <f>'BM8'!Q397</f>
        <v>98.913041912343544</v>
      </c>
      <c r="R546" s="128">
        <f t="shared" si="50"/>
        <v>101.40219940752158</v>
      </c>
      <c r="S546" s="131"/>
      <c r="T546" s="328">
        <f>'1212'!Q397</f>
        <v>100.12594881153591</v>
      </c>
      <c r="U546" s="127">
        <f t="shared" si="48"/>
        <v>100.17383224881264</v>
      </c>
      <c r="V546" s="334">
        <f>'128'!Q397</f>
        <v>102.28971729665527</v>
      </c>
      <c r="W546" s="128">
        <f t="shared" si="51"/>
        <v>98.054821785375751</v>
      </c>
      <c r="Y546" s="369"/>
      <c r="Z546" s="14"/>
      <c r="AA546" s="371"/>
      <c r="AB546" s="85"/>
    </row>
    <row r="547" spans="3:28" x14ac:dyDescent="0.55000000000000004">
      <c r="C547" s="88"/>
      <c r="D547" s="252">
        <v>2023</v>
      </c>
      <c r="E547" s="240">
        <v>1</v>
      </c>
      <c r="F547" s="241">
        <v>88.9</v>
      </c>
      <c r="G547" s="242">
        <v>102.4</v>
      </c>
      <c r="H547" s="243">
        <f t="shared" si="45"/>
        <v>86.81640625</v>
      </c>
      <c r="I547" s="127"/>
      <c r="J547" s="222">
        <f>'MA12'!R410</f>
        <v>96.237118799623033</v>
      </c>
      <c r="K547" s="127">
        <f t="shared" si="46"/>
        <v>92.375999103942661</v>
      </c>
      <c r="L547" s="223">
        <f>'MA8'!Q410</f>
        <v>94.374953187027174</v>
      </c>
      <c r="M547" s="128">
        <f t="shared" si="47"/>
        <v>94.198722222222244</v>
      </c>
      <c r="N547" s="131"/>
      <c r="O547" s="293">
        <f>'BM12'!Q398</f>
        <v>96.684674930478494</v>
      </c>
      <c r="P547" s="127">
        <f t="shared" si="49"/>
        <v>91.948387956957916</v>
      </c>
      <c r="Q547" s="218">
        <f>'BM8'!Q398</f>
        <v>94.174023439473899</v>
      </c>
      <c r="R547" s="128">
        <f t="shared" si="50"/>
        <v>94.399704667111806</v>
      </c>
      <c r="S547" s="131"/>
      <c r="T547" s="328">
        <f>'1212'!Q398</f>
        <v>96.069269350524195</v>
      </c>
      <c r="U547" s="127">
        <f t="shared" si="48"/>
        <v>92.537395778075549</v>
      </c>
      <c r="V547" s="334">
        <f>'128'!Q398</f>
        <v>94.552528973712441</v>
      </c>
      <c r="W547" s="128">
        <f t="shared" si="51"/>
        <v>94.021810907581383</v>
      </c>
      <c r="Y547" s="369"/>
      <c r="Z547" s="14"/>
      <c r="AA547" s="371"/>
      <c r="AB547" s="85"/>
    </row>
    <row r="548" spans="3:28" x14ac:dyDescent="0.55000000000000004">
      <c r="C548" s="88"/>
      <c r="D548" s="252">
        <v>2023</v>
      </c>
      <c r="E548" s="240">
        <v>2</v>
      </c>
      <c r="F548" s="241">
        <v>110.8</v>
      </c>
      <c r="G548" s="242">
        <v>109.6</v>
      </c>
      <c r="H548" s="243">
        <f t="shared" si="45"/>
        <v>101.09489051094891</v>
      </c>
      <c r="I548" s="127"/>
      <c r="J548" s="222">
        <f>'MA12'!R411</f>
        <v>105.34342681507123</v>
      </c>
      <c r="K548" s="127">
        <f t="shared" si="46"/>
        <v>105.17979464870429</v>
      </c>
      <c r="L548" s="223">
        <f>'MA8'!Q411</f>
        <v>104.56520110853118</v>
      </c>
      <c r="M548" s="128">
        <f t="shared" si="47"/>
        <v>105.96259446294904</v>
      </c>
      <c r="N548" s="131"/>
      <c r="O548" s="293">
        <f>'BM12'!Q399</f>
        <v>105.41471964078214</v>
      </c>
      <c r="P548" s="127">
        <f t="shared" si="49"/>
        <v>105.10866070466163</v>
      </c>
      <c r="Q548" s="218">
        <f>'BM8'!Q399</f>
        <v>104.16922727693726</v>
      </c>
      <c r="R548" s="128">
        <f t="shared" si="50"/>
        <v>106.36538534113784</v>
      </c>
      <c r="S548" s="131"/>
      <c r="T548" s="328">
        <f>'1212'!Q399</f>
        <v>105.30042234133758</v>
      </c>
      <c r="U548" s="127">
        <f t="shared" si="48"/>
        <v>105.22274985833884</v>
      </c>
      <c r="V548" s="334">
        <f>'128'!Q399</f>
        <v>104.92758051329983</v>
      </c>
      <c r="W548" s="128">
        <f t="shared" si="51"/>
        <v>105.59664051908241</v>
      </c>
      <c r="Y548" s="369"/>
      <c r="Z548" s="14"/>
      <c r="AA548" s="371"/>
      <c r="AB548" s="85"/>
    </row>
    <row r="549" spans="3:28" x14ac:dyDescent="0.55000000000000004">
      <c r="C549" s="88"/>
      <c r="D549" s="252">
        <v>2023</v>
      </c>
      <c r="E549" s="240">
        <v>3</v>
      </c>
      <c r="F549" s="241">
        <v>130.19999999999999</v>
      </c>
      <c r="G549" s="242">
        <v>113.5</v>
      </c>
      <c r="H549" s="243">
        <f t="shared" si="45"/>
        <v>114.7136563876652</v>
      </c>
      <c r="I549" s="127"/>
      <c r="J549" s="222">
        <f>'MA12'!R412</f>
        <v>114.81930901945809</v>
      </c>
      <c r="K549" s="127">
        <f t="shared" si="46"/>
        <v>113.39556134929829</v>
      </c>
      <c r="L549" s="223">
        <f>'MA8'!Q412</f>
        <v>116.47442139165607</v>
      </c>
      <c r="M549" s="128">
        <f t="shared" si="47"/>
        <v>111.78419986495609</v>
      </c>
      <c r="N549" s="131"/>
      <c r="O549" s="293">
        <f>'BM12'!Q400</f>
        <v>113.93601392710104</v>
      </c>
      <c r="P549" s="127">
        <f t="shared" si="49"/>
        <v>114.27466655390018</v>
      </c>
      <c r="Q549" s="218">
        <f>'BM8'!Q400</f>
        <v>115.02795318870706</v>
      </c>
      <c r="R549" s="128">
        <f t="shared" si="50"/>
        <v>113.18987810415327</v>
      </c>
      <c r="S549" s="131"/>
      <c r="T549" s="328">
        <f>'1212'!Q400</f>
        <v>114.79405759853289</v>
      </c>
      <c r="U549" s="127">
        <f t="shared" si="48"/>
        <v>113.42050514090722</v>
      </c>
      <c r="V549" s="334">
        <f>'128'!Q400</f>
        <v>116.71211119621755</v>
      </c>
      <c r="W549" s="128">
        <f t="shared" si="51"/>
        <v>111.55654598785078</v>
      </c>
      <c r="Y549" s="369"/>
      <c r="Z549" s="14"/>
      <c r="AA549" s="371"/>
      <c r="AB549" s="85"/>
    </row>
    <row r="550" spans="3:28" x14ac:dyDescent="0.55000000000000004">
      <c r="C550" s="88"/>
      <c r="D550" s="252">
        <v>2023</v>
      </c>
      <c r="E550" s="240">
        <v>4</v>
      </c>
      <c r="F550" s="241">
        <v>109.4</v>
      </c>
      <c r="G550" s="242">
        <v>116.4</v>
      </c>
      <c r="H550" s="243">
        <f t="shared" si="45"/>
        <v>93.986254295532646</v>
      </c>
      <c r="I550" s="127"/>
      <c r="J550" s="222">
        <f>'MA12'!R413</f>
        <v>92.216151623970589</v>
      </c>
      <c r="K550" s="127">
        <f t="shared" si="46"/>
        <v>118.63431521855294</v>
      </c>
      <c r="L550" s="223">
        <f>'MA8'!Q413</f>
        <v>91.296532094974168</v>
      </c>
      <c r="M550" s="128">
        <f t="shared" si="47"/>
        <v>119.82930511116581</v>
      </c>
      <c r="N550" s="131"/>
      <c r="O550" s="293">
        <f>'BM12'!Q401</f>
        <v>93.216142278505103</v>
      </c>
      <c r="P550" s="127">
        <f t="shared" si="49"/>
        <v>117.36164716315103</v>
      </c>
      <c r="Q550" s="218">
        <f>'BM8'!Q401</f>
        <v>92.622289399880444</v>
      </c>
      <c r="R550" s="128">
        <f t="shared" si="50"/>
        <v>118.11411778830552</v>
      </c>
      <c r="S550" s="131"/>
      <c r="T550" s="328">
        <f>'1212'!Q401</f>
        <v>91.753032738919657</v>
      </c>
      <c r="U550" s="127">
        <f t="shared" si="48"/>
        <v>119.23311604456089</v>
      </c>
      <c r="V550" s="334">
        <f>'128'!Q401</f>
        <v>90.836354235306047</v>
      </c>
      <c r="W550" s="128">
        <f t="shared" si="51"/>
        <v>120.43636154375589</v>
      </c>
      <c r="Y550" s="369"/>
      <c r="Z550" s="14"/>
      <c r="AA550" s="371"/>
      <c r="AB550" s="85"/>
    </row>
    <row r="551" spans="3:28" x14ac:dyDescent="0.55000000000000004">
      <c r="C551" s="88"/>
      <c r="D551" s="252">
        <v>2023</v>
      </c>
      <c r="E551" s="240">
        <v>5</v>
      </c>
      <c r="F551" s="241">
        <v>97.5</v>
      </c>
      <c r="G551" s="242">
        <v>117.4</v>
      </c>
      <c r="H551" s="243">
        <f t="shared" si="45"/>
        <v>83.049403747870514</v>
      </c>
      <c r="I551" s="127"/>
      <c r="J551" s="222">
        <f>'MA12'!R414</f>
        <v>83.242890316540297</v>
      </c>
      <c r="K551" s="127">
        <f t="shared" si="46"/>
        <v>117.12711996093054</v>
      </c>
      <c r="L551" s="223">
        <f>'MA8'!Q414</f>
        <v>79.353606471425365</v>
      </c>
      <c r="M551" s="128">
        <f t="shared" si="47"/>
        <v>122.8677615744018</v>
      </c>
      <c r="N551" s="131"/>
      <c r="O551" s="293">
        <f>'BM12'!Q402</f>
        <v>83.46260044378765</v>
      </c>
      <c r="P551" s="127">
        <f t="shared" si="49"/>
        <v>116.81879007072943</v>
      </c>
      <c r="Q551" s="218">
        <f>'BM8'!Q402</f>
        <v>78.914162910351678</v>
      </c>
      <c r="R551" s="128">
        <f t="shared" si="50"/>
        <v>123.55196634444727</v>
      </c>
      <c r="S551" s="131"/>
      <c r="T551" s="328">
        <f>'1212'!Q402</f>
        <v>82.125988359255061</v>
      </c>
      <c r="U551" s="127">
        <f t="shared" si="48"/>
        <v>118.72003241348193</v>
      </c>
      <c r="V551" s="334">
        <f>'128'!Q402</f>
        <v>78.003861068030631</v>
      </c>
      <c r="W551" s="128">
        <f t="shared" si="51"/>
        <v>124.99381269725343</v>
      </c>
      <c r="Y551" s="369"/>
      <c r="Z551" s="14"/>
      <c r="AA551" s="371"/>
      <c r="AB551" s="85"/>
    </row>
    <row r="552" spans="3:28" x14ac:dyDescent="0.55000000000000004">
      <c r="C552" s="88"/>
      <c r="D552" s="252">
        <v>2023</v>
      </c>
      <c r="E552" s="240">
        <v>6</v>
      </c>
      <c r="F552" s="241">
        <v>120.5</v>
      </c>
      <c r="G552" s="242">
        <v>114.6</v>
      </c>
      <c r="H552" s="243">
        <f t="shared" si="45"/>
        <v>105.14834205933683</v>
      </c>
      <c r="I552" s="127"/>
      <c r="J552" s="222">
        <f>'MA12'!R415</f>
        <v>102.26856956310171</v>
      </c>
      <c r="K552" s="127">
        <f t="shared" si="46"/>
        <v>117.82701226269636</v>
      </c>
      <c r="L552" s="223">
        <f>'MA8'!Q415</f>
        <v>101.19466706613737</v>
      </c>
      <c r="M552" s="128">
        <f t="shared" si="47"/>
        <v>119.07742126494207</v>
      </c>
      <c r="N552" s="131"/>
      <c r="O552" s="293">
        <f>'BM12'!Q403</f>
        <v>104.38508950301095</v>
      </c>
      <c r="P552" s="127">
        <f t="shared" si="49"/>
        <v>115.43794288409765</v>
      </c>
      <c r="Q552" s="218">
        <f>'BM8'!Q403</f>
        <v>104.05836683452225</v>
      </c>
      <c r="R552" s="128">
        <f t="shared" si="50"/>
        <v>115.80039516824618</v>
      </c>
      <c r="S552" s="131"/>
      <c r="T552" s="328">
        <f>'1212'!Q403</f>
        <v>101.87438292474977</v>
      </c>
      <c r="U552" s="127">
        <f t="shared" si="48"/>
        <v>118.28292504996882</v>
      </c>
      <c r="V552" s="334">
        <f>'128'!Q403</f>
        <v>100.76430804047484</v>
      </c>
      <c r="W552" s="128">
        <f t="shared" si="51"/>
        <v>119.58599462777808</v>
      </c>
      <c r="Y552" s="369"/>
      <c r="Z552" s="14"/>
      <c r="AA552" s="371"/>
      <c r="AB552" s="85"/>
    </row>
    <row r="553" spans="3:28" x14ac:dyDescent="0.55000000000000004">
      <c r="C553" s="88"/>
      <c r="D553" s="252">
        <v>2023</v>
      </c>
      <c r="E553" s="240">
        <v>7</v>
      </c>
      <c r="F553" s="241">
        <v>122.8</v>
      </c>
      <c r="G553" s="242">
        <v>117</v>
      </c>
      <c r="H553" s="243">
        <f t="shared" si="45"/>
        <v>104.95726495726497</v>
      </c>
      <c r="I553" s="127"/>
      <c r="J553" s="222">
        <f>'MA12'!R416</f>
        <v>108.0782758132172</v>
      </c>
      <c r="K553" s="127">
        <f t="shared" si="46"/>
        <v>113.62135366798887</v>
      </c>
      <c r="L553" s="223">
        <f>'MA8'!Q416</f>
        <v>106.17182233540559</v>
      </c>
      <c r="M553" s="128">
        <f t="shared" si="47"/>
        <v>115.66157319223984</v>
      </c>
      <c r="N553" s="131"/>
      <c r="O553" s="293">
        <f>'BM12'!Q404</f>
        <v>108.33471867686804</v>
      </c>
      <c r="P553" s="127">
        <f t="shared" si="49"/>
        <v>113.35239662760175</v>
      </c>
      <c r="Q553" s="218">
        <f>'BM8'!Q404</f>
        <v>105.9563075596474</v>
      </c>
      <c r="R553" s="128">
        <f t="shared" si="50"/>
        <v>115.89682844588611</v>
      </c>
      <c r="S553" s="131"/>
      <c r="T553" s="328">
        <f>'1212'!Q404</f>
        <v>108.0591951197182</v>
      </c>
      <c r="U553" s="127">
        <f t="shared" si="48"/>
        <v>113.64141650689747</v>
      </c>
      <c r="V553" s="334">
        <f>'128'!Q404</f>
        <v>106.26005417971055</v>
      </c>
      <c r="W553" s="128">
        <f t="shared" si="51"/>
        <v>115.56553490205881</v>
      </c>
      <c r="Y553" s="369"/>
      <c r="Z553" s="14"/>
      <c r="AA553" s="371"/>
      <c r="AB553" s="85"/>
    </row>
    <row r="554" spans="3:28" x14ac:dyDescent="0.55000000000000004">
      <c r="C554" s="88"/>
      <c r="D554" s="252">
        <v>2023</v>
      </c>
      <c r="E554" s="240">
        <v>8</v>
      </c>
      <c r="F554" s="241">
        <v>94.9</v>
      </c>
      <c r="G554" s="242">
        <v>109.9</v>
      </c>
      <c r="H554" s="243">
        <f t="shared" si="45"/>
        <v>86.351228389444955</v>
      </c>
      <c r="I554" s="127"/>
      <c r="J554" s="222">
        <f>'MA12'!R417</f>
        <v>83.656813408151578</v>
      </c>
      <c r="K554" s="127">
        <f t="shared" si="46"/>
        <v>113.43965438534489</v>
      </c>
      <c r="L554" s="223">
        <f>'MA8'!Q417</f>
        <v>84.229645719421754</v>
      </c>
      <c r="M554" s="128">
        <f t="shared" si="47"/>
        <v>112.66816949001826</v>
      </c>
      <c r="N554" s="131"/>
      <c r="O554" s="293">
        <f>'BM12'!Q405</f>
        <v>83.822281239663383</v>
      </c>
      <c r="P554" s="127">
        <f t="shared" si="49"/>
        <v>113.21572092348976</v>
      </c>
      <c r="Q554" s="218">
        <f>'BM8'!Q405</f>
        <v>84.708598432802404</v>
      </c>
      <c r="R554" s="128">
        <f t="shared" si="50"/>
        <v>112.03112996289536</v>
      </c>
      <c r="S554" s="131"/>
      <c r="T554" s="328">
        <f>'1212'!Q405</f>
        <v>83.655595390458814</v>
      </c>
      <c r="U554" s="127">
        <f t="shared" si="48"/>
        <v>113.44130605616807</v>
      </c>
      <c r="V554" s="334">
        <f>'128'!Q405</f>
        <v>84.130432923775956</v>
      </c>
      <c r="W554" s="128">
        <f t="shared" si="51"/>
        <v>112.80103608403098</v>
      </c>
      <c r="Y554" s="369"/>
      <c r="Z554" s="14"/>
      <c r="AA554" s="371"/>
      <c r="AB554" s="85"/>
    </row>
    <row r="555" spans="3:28" x14ac:dyDescent="0.55000000000000004">
      <c r="C555" s="88"/>
      <c r="D555" s="252">
        <v>2023</v>
      </c>
      <c r="E555" s="240">
        <v>9</v>
      </c>
      <c r="F555" s="241">
        <v>130.19999999999999</v>
      </c>
      <c r="G555" s="242">
        <v>119.5</v>
      </c>
      <c r="H555" s="243">
        <f t="shared" si="45"/>
        <v>108.95397489539749</v>
      </c>
      <c r="I555" s="127"/>
      <c r="J555" s="222">
        <f>'MA12'!R418</f>
        <v>104.63384437230903</v>
      </c>
      <c r="K555" s="127">
        <f t="shared" si="46"/>
        <v>124.43392554393897</v>
      </c>
      <c r="L555" s="223">
        <f>'MA8'!Q418</f>
        <v>104.80113849149876</v>
      </c>
      <c r="M555" s="128">
        <f t="shared" si="47"/>
        <v>124.23529159519724</v>
      </c>
      <c r="N555" s="131"/>
      <c r="O555" s="293">
        <f>'BM12'!Q406</f>
        <v>105.47292211265278</v>
      </c>
      <c r="P555" s="127">
        <f t="shared" si="49"/>
        <v>123.4440057145064</v>
      </c>
      <c r="Q555" s="218">
        <f>'BM8'!Q406</f>
        <v>106.1936391462105</v>
      </c>
      <c r="R555" s="128">
        <f t="shared" si="50"/>
        <v>122.60621356118781</v>
      </c>
      <c r="S555" s="131"/>
      <c r="T555" s="328">
        <f>'1212'!Q406</f>
        <v>104.69789438876079</v>
      </c>
      <c r="U555" s="127">
        <f t="shared" si="48"/>
        <v>124.35780180692615</v>
      </c>
      <c r="V555" s="334">
        <f>'128'!Q406</f>
        <v>104.64566786591061</v>
      </c>
      <c r="W555" s="128">
        <f t="shared" si="51"/>
        <v>124.41986625460102</v>
      </c>
      <c r="Y555" s="369"/>
      <c r="Z555" s="14"/>
      <c r="AA555" s="371"/>
      <c r="AB555" s="85"/>
    </row>
    <row r="556" spans="3:28" x14ac:dyDescent="0.55000000000000004">
      <c r="C556" s="88"/>
      <c r="D556" s="252">
        <v>2023</v>
      </c>
      <c r="E556" s="240">
        <v>10</v>
      </c>
      <c r="F556" s="241">
        <v>124.8</v>
      </c>
      <c r="G556" s="242">
        <v>116.5</v>
      </c>
      <c r="H556" s="243">
        <f t="shared" si="45"/>
        <v>107.12446351931331</v>
      </c>
      <c r="I556" s="127"/>
      <c r="J556" s="222">
        <f>'MA12'!R419</f>
        <v>103.85773857553787</v>
      </c>
      <c r="K556" s="127">
        <f t="shared" si="46"/>
        <v>120.16437264251655</v>
      </c>
      <c r="L556" s="223">
        <f>'MA8'!Q419</f>
        <v>104.07085611564676</v>
      </c>
      <c r="M556" s="128">
        <f t="shared" si="47"/>
        <v>119.91829860736263</v>
      </c>
      <c r="N556" s="131"/>
      <c r="O556" s="293">
        <f>'BM12'!Q407</f>
        <v>104.17099164804057</v>
      </c>
      <c r="P556" s="127">
        <f t="shared" si="49"/>
        <v>119.80302579979083</v>
      </c>
      <c r="Q556" s="218">
        <f>'BM8'!Q407</f>
        <v>104.83015621628594</v>
      </c>
      <c r="R556" s="128">
        <f t="shared" si="50"/>
        <v>119.04971289226376</v>
      </c>
      <c r="S556" s="131"/>
      <c r="T556" s="328">
        <f>'1212'!Q407</f>
        <v>104.06033805164643</v>
      </c>
      <c r="U556" s="127">
        <f t="shared" si="48"/>
        <v>119.93041953992136</v>
      </c>
      <c r="V556" s="334">
        <f>'128'!Q407</f>
        <v>104.01425855143258</v>
      </c>
      <c r="W556" s="128">
        <f t="shared" si="51"/>
        <v>119.98355008057801</v>
      </c>
      <c r="Y556" s="369"/>
      <c r="Z556" s="14"/>
      <c r="AA556" s="371"/>
      <c r="AB556" s="85"/>
    </row>
    <row r="557" spans="3:28" x14ac:dyDescent="0.55000000000000004">
      <c r="C557" s="88"/>
      <c r="D557" s="252">
        <v>2023</v>
      </c>
      <c r="E557" s="240">
        <v>11</v>
      </c>
      <c r="F557" s="241">
        <v>131.1</v>
      </c>
      <c r="G557" s="242">
        <v>119.7</v>
      </c>
      <c r="H557" s="243">
        <f t="shared" si="45"/>
        <v>109.52380952380952</v>
      </c>
      <c r="I557" s="127"/>
      <c r="J557" s="222">
        <f>'MA12'!R420</f>
        <v>106.92520434372862</v>
      </c>
      <c r="K557" s="127">
        <f t="shared" si="46"/>
        <v>122.60907127056547</v>
      </c>
      <c r="L557" s="223">
        <f>'MA8'!Q420</f>
        <v>111.85678975357651</v>
      </c>
      <c r="M557" s="128">
        <f t="shared" si="47"/>
        <v>117.20343511450382</v>
      </c>
      <c r="N557" s="131"/>
      <c r="O557" s="293">
        <f>'BM12'!Q408</f>
        <v>104.97377092329108</v>
      </c>
      <c r="P557" s="127">
        <f t="shared" si="49"/>
        <v>124.88834005572733</v>
      </c>
      <c r="Q557" s="218">
        <f>'BM8'!Q408</f>
        <v>109.9199101174825</v>
      </c>
      <c r="R557" s="128">
        <f t="shared" si="50"/>
        <v>119.26865647895835</v>
      </c>
      <c r="S557" s="131"/>
      <c r="T557" s="328">
        <f>'1212'!Q408</f>
        <v>107.88104263449351</v>
      </c>
      <c r="U557" s="127">
        <f t="shared" si="48"/>
        <v>121.5227409732899</v>
      </c>
      <c r="V557" s="334">
        <f>'128'!Q408</f>
        <v>112.64621846157421</v>
      </c>
      <c r="W557" s="128">
        <f t="shared" si="51"/>
        <v>116.38206927001346</v>
      </c>
      <c r="Y557" s="369"/>
      <c r="Z557" s="14"/>
      <c r="AA557" s="371"/>
      <c r="AB557" s="85"/>
    </row>
    <row r="558" spans="3:28" ht="18.5" thickBot="1" x14ac:dyDescent="0.6">
      <c r="C558" s="88"/>
      <c r="D558" s="252">
        <v>2023</v>
      </c>
      <c r="E558" s="240">
        <v>12</v>
      </c>
      <c r="F558" s="241">
        <v>114.6</v>
      </c>
      <c r="G558" s="242">
        <v>120.9</v>
      </c>
      <c r="H558" s="243">
        <f t="shared" si="45"/>
        <v>94.789081885856078</v>
      </c>
      <c r="I558" s="127"/>
      <c r="J558" s="222">
        <f>'MA12'!R421</f>
        <v>98.720657349290732</v>
      </c>
      <c r="K558" s="127">
        <f t="shared" si="46"/>
        <v>116.08512653489068</v>
      </c>
      <c r="L558" s="223">
        <f>'MA8'!Q421</f>
        <v>101.61036626469927</v>
      </c>
      <c r="M558" s="128">
        <f t="shared" si="47"/>
        <v>112.78376824413976</v>
      </c>
      <c r="N558" s="131"/>
      <c r="O558" s="293">
        <f>'BM12'!Q409</f>
        <v>96.126074675818757</v>
      </c>
      <c r="P558" s="127">
        <f t="shared" si="49"/>
        <v>119.21843306978236</v>
      </c>
      <c r="Q558" s="218">
        <f>'BM8'!Q409</f>
        <v>99.425365477698719</v>
      </c>
      <c r="R558" s="128">
        <f t="shared" si="50"/>
        <v>115.26233718065133</v>
      </c>
      <c r="S558" s="131"/>
      <c r="T558" s="329">
        <f>'1212'!Q409</f>
        <v>99.72878110160319</v>
      </c>
      <c r="U558" s="129">
        <f t="shared" si="48"/>
        <v>114.91166214419695</v>
      </c>
      <c r="V558" s="335">
        <f>'128'!Q409</f>
        <v>102.50662399055459</v>
      </c>
      <c r="W558" s="130">
        <f t="shared" si="51"/>
        <v>111.79765320391368</v>
      </c>
      <c r="Y558" s="369"/>
      <c r="Z558" s="14"/>
      <c r="AA558" s="371"/>
      <c r="AB558" s="85"/>
    </row>
    <row r="559" spans="3:28" x14ac:dyDescent="0.55000000000000004">
      <c r="C559" s="88"/>
      <c r="D559" s="252">
        <v>2024</v>
      </c>
      <c r="E559" s="240">
        <v>1</v>
      </c>
      <c r="F559" s="241">
        <v>93</v>
      </c>
      <c r="G559" s="242">
        <v>100.5</v>
      </c>
      <c r="H559" s="243">
        <f t="shared" si="45"/>
        <v>92.537313432835816</v>
      </c>
      <c r="I559" s="127"/>
      <c r="J559" s="222">
        <f>'MA12'!R422</f>
        <v>95.031356721515067</v>
      </c>
      <c r="K559" s="127">
        <f t="shared" si="46"/>
        <v>97.862435314411158</v>
      </c>
      <c r="L559" s="223">
        <f>'MA8'!Q422</f>
        <v>93.460139436192762</v>
      </c>
      <c r="M559" s="128">
        <f t="shared" si="47"/>
        <v>99.507662369253254</v>
      </c>
      <c r="N559" s="131"/>
      <c r="O559" s="293">
        <f>'BM12'!Q410</f>
        <v>95.027167864357423</v>
      </c>
      <c r="P559" s="127">
        <f t="shared" si="49"/>
        <v>97.86674915193619</v>
      </c>
      <c r="Q559" s="218">
        <f>'BM8'!Q410</f>
        <v>92.28445160674039</v>
      </c>
      <c r="R559" s="128">
        <f t="shared" si="50"/>
        <v>100.77537264490539</v>
      </c>
      <c r="S559" s="131"/>
      <c r="T559" s="131"/>
      <c r="U559" s="131"/>
      <c r="V559" s="131"/>
      <c r="W559" s="131"/>
      <c r="Y559" s="369"/>
      <c r="Z559" s="14"/>
      <c r="AA559" s="371"/>
      <c r="AB559" s="85"/>
    </row>
    <row r="560" spans="3:28" x14ac:dyDescent="0.55000000000000004">
      <c r="C560" s="88"/>
      <c r="D560" s="252">
        <v>2024</v>
      </c>
      <c r="E560" s="240">
        <v>2</v>
      </c>
      <c r="F560" s="241">
        <v>102</v>
      </c>
      <c r="G560" s="242">
        <v>97.7</v>
      </c>
      <c r="H560" s="243">
        <f t="shared" si="45"/>
        <v>104.40122824974412</v>
      </c>
      <c r="I560" s="127"/>
      <c r="J560" s="222">
        <f>'MA12'!R423</f>
        <v>103.68953741074199</v>
      </c>
      <c r="K560" s="127">
        <f t="shared" si="46"/>
        <v>98.370580626616857</v>
      </c>
      <c r="L560" s="223">
        <f>'MA8'!Q423</f>
        <v>104.54304334646861</v>
      </c>
      <c r="M560" s="128">
        <f t="shared" si="47"/>
        <v>97.567467652495395</v>
      </c>
      <c r="N560" s="131"/>
      <c r="O560" s="293">
        <f>'BM12'!Q411</f>
        <v>103.25744528850272</v>
      </c>
      <c r="P560" s="127">
        <f t="shared" si="49"/>
        <v>98.782223126875351</v>
      </c>
      <c r="Q560" s="218">
        <f>'BM8'!Q411</f>
        <v>103.25697427890174</v>
      </c>
      <c r="R560" s="128">
        <f t="shared" si="50"/>
        <v>98.782673724772735</v>
      </c>
      <c r="S560" s="131"/>
      <c r="T560" s="131"/>
      <c r="U560" s="131"/>
      <c r="V560" s="131"/>
      <c r="W560" s="131"/>
      <c r="Y560" s="369"/>
      <c r="Z560" s="14"/>
      <c r="AA560" s="371"/>
      <c r="AB560" s="85"/>
    </row>
    <row r="561" spans="3:28" x14ac:dyDescent="0.55000000000000004">
      <c r="C561" s="88"/>
      <c r="D561" s="252">
        <v>2024</v>
      </c>
      <c r="E561" s="240">
        <v>3</v>
      </c>
      <c r="F561" s="241">
        <v>110.6</v>
      </c>
      <c r="G561" s="242">
        <v>102.8</v>
      </c>
      <c r="H561" s="243">
        <f t="shared" si="45"/>
        <v>107.58754863813229</v>
      </c>
      <c r="I561" s="127"/>
      <c r="J561" s="222">
        <f>'MA12'!R424</f>
        <v>113.5175411362931</v>
      </c>
      <c r="K561" s="127">
        <f t="shared" si="46"/>
        <v>97.429876381139891</v>
      </c>
      <c r="L561" s="223">
        <f>'MA8'!Q424</f>
        <v>115.34177023340406</v>
      </c>
      <c r="M561" s="128">
        <f t="shared" si="47"/>
        <v>95.88893925955125</v>
      </c>
      <c r="N561" s="131"/>
      <c r="O561" s="293">
        <f>'BM12'!Q412</f>
        <v>112.09964363948605</v>
      </c>
      <c r="P561" s="127">
        <f t="shared" si="49"/>
        <v>98.662222652278061</v>
      </c>
      <c r="Q561" s="218">
        <f>'BM8'!Q412</f>
        <v>112.49332960526446</v>
      </c>
      <c r="R561" s="128">
        <f t="shared" si="50"/>
        <v>98.31694055824633</v>
      </c>
      <c r="S561" s="131"/>
      <c r="T561" s="131"/>
      <c r="U561" s="131"/>
      <c r="V561" s="131"/>
      <c r="W561" s="131"/>
      <c r="Y561" s="369"/>
      <c r="Z561" s="14"/>
      <c r="AA561" s="371"/>
      <c r="AB561" s="85"/>
    </row>
    <row r="562" spans="3:28" x14ac:dyDescent="0.55000000000000004">
      <c r="C562" s="88"/>
      <c r="D562" s="252">
        <v>2024</v>
      </c>
      <c r="E562" s="240">
        <v>4</v>
      </c>
      <c r="F562" s="241">
        <v>100</v>
      </c>
      <c r="G562" s="242">
        <v>101.5</v>
      </c>
      <c r="H562" s="243">
        <f t="shared" si="45"/>
        <v>98.522167487684726</v>
      </c>
      <c r="I562" s="127"/>
      <c r="J562" s="222">
        <f>'MA12'!R425</f>
        <v>91.879540515367907</v>
      </c>
      <c r="K562" s="127">
        <f t="shared" si="46"/>
        <v>108.83815857054036</v>
      </c>
      <c r="L562" s="223">
        <f>'MA8'!Q425</f>
        <v>92.698545013640484</v>
      </c>
      <c r="M562" s="128">
        <f t="shared" si="47"/>
        <v>107.87655834866136</v>
      </c>
      <c r="N562" s="131"/>
      <c r="O562" s="293">
        <f>'BM12'!Q413</f>
        <v>92.709402791831948</v>
      </c>
      <c r="P562" s="127">
        <f t="shared" si="49"/>
        <v>107.86392424999029</v>
      </c>
      <c r="Q562" s="218">
        <f>'BM8'!Q413</f>
        <v>93.789807567356377</v>
      </c>
      <c r="R562" s="128">
        <f t="shared" si="50"/>
        <v>106.62139372466852</v>
      </c>
      <c r="S562" s="131"/>
      <c r="T562" s="131"/>
      <c r="U562" s="131"/>
      <c r="V562" s="131"/>
      <c r="W562" s="131"/>
      <c r="Y562" s="369"/>
      <c r="Z562" s="14"/>
      <c r="AA562" s="371"/>
      <c r="AB562" s="85"/>
    </row>
    <row r="563" spans="3:28" x14ac:dyDescent="0.55000000000000004">
      <c r="C563" s="88"/>
      <c r="D563" s="252">
        <v>2024</v>
      </c>
      <c r="E563" s="240">
        <v>5</v>
      </c>
      <c r="F563" s="241">
        <v>100.4</v>
      </c>
      <c r="G563" s="242">
        <v>116.6</v>
      </c>
      <c r="H563" s="243">
        <f t="shared" si="45"/>
        <v>86.106346483704982</v>
      </c>
      <c r="I563" s="127"/>
      <c r="J563" s="222">
        <f>'MA12'!R426</f>
        <v>83.199006519714388</v>
      </c>
      <c r="K563" s="127">
        <f t="shared" si="46"/>
        <v>120.67451788166457</v>
      </c>
      <c r="L563" s="223">
        <f>'MA8'!Q426</f>
        <v>80.342528038799628</v>
      </c>
      <c r="M563" s="128">
        <f t="shared" si="47"/>
        <v>124.9649500094322</v>
      </c>
      <c r="N563" s="131"/>
      <c r="O563" s="293">
        <f>'BM12'!Q414</f>
        <v>83.408563773964389</v>
      </c>
      <c r="P563" s="127">
        <f t="shared" si="49"/>
        <v>120.37133293900382</v>
      </c>
      <c r="Q563" s="218">
        <f>'BM8'!Q414</f>
        <v>79.908888040403497</v>
      </c>
      <c r="R563" s="128">
        <f t="shared" si="50"/>
        <v>125.64309485727772</v>
      </c>
      <c r="S563" s="131"/>
      <c r="T563" s="131"/>
      <c r="U563" s="131"/>
      <c r="V563" s="131"/>
      <c r="W563" s="131"/>
      <c r="Y563" s="369"/>
      <c r="Z563" s="14"/>
      <c r="AA563" s="371"/>
      <c r="AB563" s="85"/>
    </row>
    <row r="564" spans="3:28" x14ac:dyDescent="0.55000000000000004">
      <c r="C564" s="88"/>
      <c r="D564" s="252">
        <v>2024</v>
      </c>
      <c r="E564" s="240">
        <v>6</v>
      </c>
      <c r="F564" s="241">
        <v>106.1</v>
      </c>
      <c r="G564" s="242">
        <v>109.6</v>
      </c>
      <c r="H564" s="243">
        <f t="shared" si="45"/>
        <v>96.806569343065689</v>
      </c>
      <c r="I564" s="127"/>
      <c r="J564" s="222">
        <f>'MA12'!R427</f>
        <v>101.68519093449238</v>
      </c>
      <c r="K564" s="127">
        <f t="shared" si="46"/>
        <v>104.34164407317847</v>
      </c>
      <c r="L564" s="223">
        <f>'MA8'!Q427</f>
        <v>100.4054258866323</v>
      </c>
      <c r="M564" s="128">
        <f t="shared" si="47"/>
        <v>105.67158005962489</v>
      </c>
      <c r="N564" s="131"/>
      <c r="O564" s="293">
        <f>'BM12'!Q415</f>
        <v>103.65656749506785</v>
      </c>
      <c r="P564" s="127">
        <f t="shared" si="49"/>
        <v>102.35723848857758</v>
      </c>
      <c r="Q564" s="218">
        <f>'BM8'!Q415</f>
        <v>102.99041606830947</v>
      </c>
      <c r="R564" s="128">
        <f t="shared" si="50"/>
        <v>103.01929446486366</v>
      </c>
      <c r="S564" s="131"/>
      <c r="T564" s="131"/>
      <c r="U564" s="131"/>
      <c r="V564" s="131"/>
      <c r="W564" s="131"/>
      <c r="Y564" s="369"/>
      <c r="Z564" s="14"/>
      <c r="AA564" s="371"/>
      <c r="AB564" s="85"/>
    </row>
    <row r="565" spans="3:28" x14ac:dyDescent="0.55000000000000004">
      <c r="C565" s="88"/>
      <c r="D565" s="252">
        <v>2024</v>
      </c>
      <c r="E565" s="240">
        <v>7</v>
      </c>
      <c r="F565" s="241">
        <v>123.8</v>
      </c>
      <c r="G565" s="242">
        <v>108.7</v>
      </c>
      <c r="H565" s="243">
        <f t="shared" si="45"/>
        <v>113.89144434222631</v>
      </c>
      <c r="I565" s="127"/>
      <c r="J565" s="222">
        <f>'MA12'!R428</f>
        <v>108.40608506674945</v>
      </c>
      <c r="K565" s="127">
        <f t="shared" si="46"/>
        <v>114.20023140192912</v>
      </c>
      <c r="L565" s="223">
        <f>'MA8'!Q428</f>
        <v>107.38481357987267</v>
      </c>
      <c r="M565" s="128">
        <f t="shared" si="47"/>
        <v>115.28632017218871</v>
      </c>
      <c r="N565" s="131"/>
      <c r="O565" s="293">
        <f>'BM12'!Q416</f>
        <v>108.79665240676992</v>
      </c>
      <c r="P565" s="127">
        <f t="shared" si="49"/>
        <v>113.79026584120938</v>
      </c>
      <c r="Q565" s="218">
        <f>'BM8'!Q416</f>
        <v>107.6368168263614</v>
      </c>
      <c r="R565" s="128">
        <f t="shared" si="50"/>
        <v>115.01640762910417</v>
      </c>
      <c r="S565" s="131"/>
      <c r="T565" s="131"/>
      <c r="U565" s="131"/>
      <c r="V565" s="131"/>
      <c r="W565" s="131"/>
      <c r="Y565" s="369"/>
      <c r="Z565" s="14"/>
      <c r="AA565" s="371"/>
      <c r="AB565" s="85"/>
    </row>
    <row r="566" spans="3:28" x14ac:dyDescent="0.55000000000000004">
      <c r="C566" s="88"/>
      <c r="D566" s="252">
        <v>2024</v>
      </c>
      <c r="E566" s="240">
        <v>8</v>
      </c>
      <c r="F566" s="241">
        <v>80.5</v>
      </c>
      <c r="G566" s="242">
        <v>100.4</v>
      </c>
      <c r="H566" s="243">
        <f t="shared" si="45"/>
        <v>80.179282868525888</v>
      </c>
      <c r="I566" s="127"/>
      <c r="J566" s="222">
        <f>'MA12'!R429</f>
        <v>82.588016144054649</v>
      </c>
      <c r="K566" s="127">
        <f t="shared" si="46"/>
        <v>97.47176861542161</v>
      </c>
      <c r="L566" s="223">
        <f>'MA8'!Q429</f>
        <v>82.922855410730506</v>
      </c>
      <c r="M566" s="128">
        <f t="shared" si="47"/>
        <v>97.078181402787322</v>
      </c>
      <c r="N566" s="131"/>
      <c r="O566" s="293">
        <f>'BM12'!Q417</f>
        <v>82.670664345905394</v>
      </c>
      <c r="P566" s="127">
        <f t="shared" si="49"/>
        <v>97.374323330918173</v>
      </c>
      <c r="Q566" s="218">
        <f>'BM8'!Q417</f>
        <v>83.225989885450232</v>
      </c>
      <c r="R566" s="128">
        <f t="shared" si="50"/>
        <v>96.724593015712756</v>
      </c>
      <c r="S566" s="131"/>
      <c r="T566" s="131"/>
      <c r="U566" s="131"/>
      <c r="V566" s="131"/>
      <c r="W566" s="131"/>
      <c r="Y566" s="369"/>
      <c r="Z566" s="14"/>
      <c r="AA566" s="371"/>
      <c r="AB566" s="85"/>
    </row>
    <row r="567" spans="3:28" x14ac:dyDescent="0.55000000000000004">
      <c r="C567" s="88"/>
      <c r="D567" s="252">
        <v>2024</v>
      </c>
      <c r="E567" s="240">
        <v>9</v>
      </c>
      <c r="F567" s="241">
        <v>115.9</v>
      </c>
      <c r="G567" s="242">
        <v>107.4</v>
      </c>
      <c r="H567" s="243">
        <f t="shared" si="45"/>
        <v>107.9143389199255</v>
      </c>
      <c r="I567" s="127"/>
      <c r="J567" s="222">
        <f>'MA12'!R430</f>
        <v>105.99192797267931</v>
      </c>
      <c r="K567" s="127">
        <f t="shared" si="46"/>
        <v>109.34794961921499</v>
      </c>
      <c r="L567" s="223">
        <f>'MA8'!Q430</f>
        <v>104.49757502273415</v>
      </c>
      <c r="M567" s="128">
        <f t="shared" si="47"/>
        <v>110.91166467239569</v>
      </c>
      <c r="N567" s="131"/>
      <c r="O567" s="293">
        <f>'BM12'!Q418</f>
        <v>107.23932871611815</v>
      </c>
      <c r="P567" s="127">
        <f t="shared" si="49"/>
        <v>108.07602153759113</v>
      </c>
      <c r="Q567" s="218">
        <f>'BM8'!Q418</f>
        <v>106.47205249926388</v>
      </c>
      <c r="R567" s="128">
        <f t="shared" si="50"/>
        <v>108.85485653693144</v>
      </c>
      <c r="S567" s="131"/>
      <c r="T567" s="131"/>
      <c r="U567" s="131"/>
      <c r="V567" s="131"/>
      <c r="W567" s="131"/>
      <c r="Y567" s="369"/>
      <c r="Z567" s="14"/>
      <c r="AA567" s="371"/>
      <c r="AB567" s="85"/>
    </row>
    <row r="568" spans="3:28" x14ac:dyDescent="0.55000000000000004">
      <c r="C568" s="88"/>
      <c r="D568" s="252">
        <v>2024</v>
      </c>
      <c r="E568" s="240">
        <v>10</v>
      </c>
      <c r="F568" s="241">
        <v>125.6</v>
      </c>
      <c r="G568" s="242">
        <v>112.2</v>
      </c>
      <c r="H568" s="243">
        <f t="shared" si="45"/>
        <v>111.94295900178253</v>
      </c>
      <c r="I568" s="127"/>
      <c r="J568" s="222">
        <f>'MA12'!R431</f>
        <v>105.67898168270722</v>
      </c>
      <c r="K568" s="127">
        <f t="shared" si="46"/>
        <v>118.8505017744248</v>
      </c>
      <c r="L568" s="223">
        <f>'MA8'!Q431</f>
        <v>105.7934222491664</v>
      </c>
      <c r="M568" s="128">
        <f t="shared" si="47"/>
        <v>118.72193689337776</v>
      </c>
      <c r="N568" s="131"/>
      <c r="O568" s="293">
        <f>'BM12'!Q419</f>
        <v>106.47612999967255</v>
      </c>
      <c r="P568" s="127">
        <f t="shared" si="49"/>
        <v>117.96071100667001</v>
      </c>
      <c r="Q568" s="218">
        <f>'BM8'!Q419</f>
        <v>107.7032036176481</v>
      </c>
      <c r="R568" s="128">
        <f t="shared" si="50"/>
        <v>116.61677255756146</v>
      </c>
      <c r="S568" s="131"/>
      <c r="T568" s="131"/>
      <c r="U568" s="131"/>
      <c r="V568" s="131"/>
      <c r="W568" s="131"/>
      <c r="Y568" s="369"/>
      <c r="Z568" s="14"/>
      <c r="AA568" s="371"/>
      <c r="AB568" s="85"/>
    </row>
    <row r="569" spans="3:28" x14ac:dyDescent="0.55000000000000004">
      <c r="C569" s="88"/>
      <c r="D569" s="252">
        <v>2024</v>
      </c>
      <c r="E569" s="240">
        <v>11</v>
      </c>
      <c r="F569" s="241">
        <v>115.4</v>
      </c>
      <c r="G569" s="242">
        <v>108.3</v>
      </c>
      <c r="H569" s="243">
        <f t="shared" si="45"/>
        <v>106.55586334256695</v>
      </c>
      <c r="I569" s="127"/>
      <c r="J569" s="222">
        <f>'MA12'!R432</f>
        <v>108.37628065818068</v>
      </c>
      <c r="K569" s="127">
        <f t="shared" si="46"/>
        <v>106.4808639853329</v>
      </c>
      <c r="L569" s="223">
        <f>'MA8'!Q432</f>
        <v>111.42012731130644</v>
      </c>
      <c r="M569" s="128">
        <f t="shared" si="47"/>
        <v>103.57195130245529</v>
      </c>
      <c r="N569" s="131"/>
      <c r="O569" s="293">
        <f>'BM12'!Q420</f>
        <v>106.89791308322837</v>
      </c>
      <c r="P569" s="127">
        <f t="shared" si="49"/>
        <v>107.95346389049905</v>
      </c>
      <c r="Q569" s="218">
        <f>'BM8'!Q420</f>
        <v>110.40250112443407</v>
      </c>
      <c r="R569" s="128">
        <f t="shared" si="50"/>
        <v>104.52661744495559</v>
      </c>
      <c r="S569" s="131"/>
      <c r="T569" s="131"/>
      <c r="U569" s="131"/>
      <c r="V569" s="131"/>
      <c r="W569" s="131"/>
      <c r="Y569" s="369"/>
      <c r="Z569" s="14"/>
      <c r="AA569" s="371"/>
      <c r="AB569" s="85"/>
    </row>
    <row r="570" spans="3:28" ht="18.5" thickBot="1" x14ac:dyDescent="0.6">
      <c r="C570" s="253"/>
      <c r="D570" s="254">
        <v>2024</v>
      </c>
      <c r="E570" s="255">
        <v>12</v>
      </c>
      <c r="F570" s="256">
        <v>105</v>
      </c>
      <c r="G570" s="257">
        <v>107.3</v>
      </c>
      <c r="H570" s="258">
        <f t="shared" si="45"/>
        <v>97.856477166822003</v>
      </c>
      <c r="I570" s="127"/>
      <c r="J570" s="224">
        <f>'MA12'!R433</f>
        <v>99.956535237503886</v>
      </c>
      <c r="K570" s="129">
        <f t="shared" si="46"/>
        <v>105.0456578456951</v>
      </c>
      <c r="L570" s="225">
        <f>'MA8'!Q433</f>
        <v>101.18975447105181</v>
      </c>
      <c r="M570" s="130">
        <f t="shared" si="47"/>
        <v>103.76544596719842</v>
      </c>
      <c r="N570" s="131"/>
      <c r="O570" s="294">
        <f>'BM12'!Q421</f>
        <v>97.760520595095002</v>
      </c>
      <c r="P570" s="129">
        <f t="shared" si="49"/>
        <v>107.40532002165733</v>
      </c>
      <c r="Q570" s="219">
        <f>'BM8'!Q421</f>
        <v>99.8355688798665</v>
      </c>
      <c r="R570" s="130">
        <f t="shared" si="50"/>
        <v>105.17293703844963</v>
      </c>
      <c r="S570" s="131"/>
      <c r="T570" s="131"/>
      <c r="U570" s="131"/>
      <c r="V570" s="131"/>
      <c r="W570" s="131"/>
      <c r="Y570" s="369"/>
      <c r="Z570" s="14"/>
      <c r="AA570" s="371"/>
      <c r="AB570" s="85"/>
    </row>
    <row r="571" spans="3:28" ht="18.5" thickTop="1" x14ac:dyDescent="0.55000000000000004">
      <c r="C571" s="88"/>
      <c r="D571" s="266">
        <v>2025</v>
      </c>
      <c r="E571" s="267">
        <v>1</v>
      </c>
      <c r="F571" s="272">
        <v>106</v>
      </c>
      <c r="G571" s="273">
        <v>114.6</v>
      </c>
      <c r="H571" s="274">
        <f t="shared" si="45"/>
        <v>92.49563699825481</v>
      </c>
      <c r="I571" s="127"/>
      <c r="J571" s="127"/>
      <c r="K571" s="127"/>
      <c r="L571" s="127"/>
      <c r="M571" s="127"/>
      <c r="N571" s="259"/>
      <c r="O571" s="127"/>
      <c r="P571" s="127"/>
      <c r="Q571" s="127"/>
      <c r="R571" s="127"/>
      <c r="S571" s="131"/>
      <c r="T571" s="131"/>
      <c r="U571" s="131"/>
      <c r="V571" s="131"/>
      <c r="W571" s="131"/>
      <c r="Y571" s="369"/>
      <c r="Z571" s="14"/>
      <c r="AA571" s="371"/>
      <c r="AB571" s="85"/>
    </row>
    <row r="572" spans="3:28" x14ac:dyDescent="0.55000000000000004">
      <c r="C572" s="88"/>
      <c r="D572" s="268">
        <v>2025</v>
      </c>
      <c r="E572" s="269">
        <v>2</v>
      </c>
      <c r="F572" s="275">
        <v>112.4</v>
      </c>
      <c r="G572" s="242">
        <v>112.7</v>
      </c>
      <c r="H572" s="243">
        <f t="shared" si="45"/>
        <v>99.733806566104704</v>
      </c>
      <c r="I572" s="127"/>
      <c r="J572" s="131"/>
      <c r="K572" s="131"/>
      <c r="L572" s="131"/>
      <c r="M572" s="131"/>
      <c r="N572" s="131"/>
      <c r="O572" s="131"/>
      <c r="P572" s="131"/>
      <c r="Q572" s="131"/>
      <c r="R572" s="131"/>
      <c r="S572" s="131"/>
      <c r="T572" s="131"/>
      <c r="U572" s="131"/>
      <c r="V572" s="131"/>
      <c r="W572" s="131"/>
      <c r="Y572" s="369"/>
      <c r="Z572" s="14"/>
      <c r="AA572" s="371"/>
      <c r="AB572" s="85"/>
    </row>
    <row r="573" spans="3:28" x14ac:dyDescent="0.55000000000000004">
      <c r="C573" s="88"/>
      <c r="D573" s="268">
        <v>2025</v>
      </c>
      <c r="E573" s="269">
        <v>3</v>
      </c>
      <c r="F573" s="275">
        <v>111.7</v>
      </c>
      <c r="G573" s="242">
        <v>103.8</v>
      </c>
      <c r="H573" s="243">
        <f t="shared" si="45"/>
        <v>107.61078998073219</v>
      </c>
      <c r="I573" s="127"/>
      <c r="J573" s="131"/>
      <c r="K573" s="131"/>
      <c r="L573" s="131"/>
      <c r="M573" s="131"/>
      <c r="N573" s="131"/>
      <c r="O573" s="131"/>
      <c r="P573" s="131"/>
      <c r="Q573" s="131"/>
      <c r="R573" s="131"/>
      <c r="S573" s="131"/>
      <c r="T573" s="131"/>
      <c r="U573" s="131"/>
      <c r="V573" s="131"/>
      <c r="W573" s="131"/>
      <c r="Y573" s="369"/>
      <c r="Z573" s="14"/>
      <c r="AA573" s="371"/>
      <c r="AB573" s="85"/>
    </row>
    <row r="574" spans="3:28" x14ac:dyDescent="0.55000000000000004">
      <c r="C574" s="88"/>
      <c r="D574" s="268">
        <v>2025</v>
      </c>
      <c r="E574" s="269">
        <v>4</v>
      </c>
      <c r="F574" s="275">
        <v>103</v>
      </c>
      <c r="G574" s="242">
        <v>104.6</v>
      </c>
      <c r="H574" s="243">
        <f t="shared" si="45"/>
        <v>98.470363288718929</v>
      </c>
      <c r="I574" s="127"/>
      <c r="J574" s="131"/>
      <c r="K574" s="131"/>
      <c r="L574" s="131"/>
      <c r="M574" s="131"/>
      <c r="N574" s="131"/>
      <c r="O574" s="131"/>
      <c r="P574" s="131"/>
      <c r="Q574" s="131"/>
      <c r="R574" s="131"/>
      <c r="S574" s="131"/>
      <c r="T574" s="131"/>
      <c r="U574" s="131"/>
      <c r="V574" s="131"/>
      <c r="W574" s="131"/>
      <c r="Y574" s="369"/>
      <c r="Z574" s="14"/>
      <c r="AA574" s="371"/>
      <c r="AB574" s="85"/>
    </row>
    <row r="575" spans="3:28" ht="18.5" thickBot="1" x14ac:dyDescent="0.6">
      <c r="C575" s="89"/>
      <c r="D575" s="270">
        <v>2025</v>
      </c>
      <c r="E575" s="271">
        <v>5</v>
      </c>
      <c r="F575" s="276">
        <v>96.2</v>
      </c>
      <c r="G575" s="248">
        <v>115.9</v>
      </c>
      <c r="H575" s="249">
        <f t="shared" si="45"/>
        <v>83.002588438308891</v>
      </c>
      <c r="I575" s="127"/>
      <c r="J575" s="131"/>
      <c r="K575" s="131"/>
      <c r="L575" s="131"/>
      <c r="M575" s="131"/>
      <c r="N575" s="131"/>
      <c r="O575" s="131"/>
      <c r="P575" s="131"/>
      <c r="Q575" s="131"/>
      <c r="R575" s="131"/>
      <c r="S575" s="131"/>
      <c r="T575" s="131"/>
      <c r="U575" s="131"/>
      <c r="V575" s="131"/>
      <c r="W575" s="131"/>
      <c r="Y575" s="370"/>
      <c r="Z575" s="125"/>
      <c r="AA575" s="372"/>
      <c r="AB575" s="90"/>
    </row>
  </sheetData>
  <phoneticPr fontId="3"/>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48726-BDDA-4637-AB03-3C92D49874A0}">
  <dimension ref="B1:H570"/>
  <sheetViews>
    <sheetView workbookViewId="0">
      <selection activeCell="A27" sqref="A27"/>
    </sheetView>
  </sheetViews>
  <sheetFormatPr defaultRowHeight="18" x14ac:dyDescent="0.55000000000000004"/>
  <cols>
    <col min="1" max="1" width="3.25" customWidth="1"/>
    <col min="2" max="2" width="6.75" style="1" customWidth="1"/>
    <col min="3" max="3" width="5.6640625" style="1" customWidth="1"/>
    <col min="4" max="5" width="9.08203125" customWidth="1"/>
    <col min="6" max="6" width="9.08203125" style="2" customWidth="1"/>
    <col min="7" max="7" width="8.6640625" style="13"/>
  </cols>
  <sheetData>
    <row r="1" spans="2:8" s="1" customFormat="1" ht="37.5" customHeight="1" thickBot="1" x14ac:dyDescent="0.6">
      <c r="B1" s="203" t="s">
        <v>7</v>
      </c>
      <c r="C1" s="204" t="s">
        <v>8</v>
      </c>
      <c r="D1" s="204" t="s">
        <v>2</v>
      </c>
      <c r="E1" s="204" t="s">
        <v>4</v>
      </c>
      <c r="F1" s="260" t="s">
        <v>6</v>
      </c>
      <c r="G1" s="261" t="s">
        <v>12</v>
      </c>
      <c r="H1" s="262" t="s">
        <v>13</v>
      </c>
    </row>
    <row r="2" spans="2:8" x14ac:dyDescent="0.55000000000000004">
      <c r="B2" s="23">
        <v>1978</v>
      </c>
      <c r="C2" s="24">
        <v>1</v>
      </c>
      <c r="D2" s="25">
        <v>48.4</v>
      </c>
      <c r="E2" s="25">
        <v>54.1</v>
      </c>
      <c r="F2" s="26">
        <f>+D2/E2</f>
        <v>0.89463955637707948</v>
      </c>
      <c r="G2" s="27"/>
      <c r="H2" s="9"/>
    </row>
    <row r="3" spans="2:8" x14ac:dyDescent="0.55000000000000004">
      <c r="B3" s="23">
        <v>1978</v>
      </c>
      <c r="C3" s="24">
        <v>2</v>
      </c>
      <c r="D3" s="25">
        <v>49.9</v>
      </c>
      <c r="E3" s="25">
        <v>52.4</v>
      </c>
      <c r="F3" s="26">
        <f t="shared" ref="F3:F66" si="0">+D3/E3</f>
        <v>0.95229007633587781</v>
      </c>
      <c r="G3" s="27">
        <f>(+D3/D2-1)*100</f>
        <v>3.0991735537190035</v>
      </c>
      <c r="H3" s="9"/>
    </row>
    <row r="4" spans="2:8" x14ac:dyDescent="0.55000000000000004">
      <c r="B4" s="23">
        <v>1978</v>
      </c>
      <c r="C4" s="24">
        <v>3</v>
      </c>
      <c r="D4" s="25">
        <v>60.2</v>
      </c>
      <c r="E4" s="25">
        <v>57.1</v>
      </c>
      <c r="F4" s="26">
        <f t="shared" si="0"/>
        <v>1.054290718038529</v>
      </c>
      <c r="G4" s="27">
        <f t="shared" ref="G4:G67" si="1">(+D4/D3-1)*100</f>
        <v>20.641282565130268</v>
      </c>
      <c r="H4" s="9"/>
    </row>
    <row r="5" spans="2:8" x14ac:dyDescent="0.55000000000000004">
      <c r="B5" s="23">
        <v>1978</v>
      </c>
      <c r="C5" s="24">
        <v>4</v>
      </c>
      <c r="D5" s="25">
        <v>54.7</v>
      </c>
      <c r="E5" s="25">
        <v>54.2</v>
      </c>
      <c r="F5" s="26">
        <f t="shared" si="0"/>
        <v>1.0092250922509225</v>
      </c>
      <c r="G5" s="27">
        <f t="shared" si="1"/>
        <v>-9.1362126245847168</v>
      </c>
      <c r="H5" s="9"/>
    </row>
    <row r="6" spans="2:8" x14ac:dyDescent="0.55000000000000004">
      <c r="B6" s="23">
        <v>1978</v>
      </c>
      <c r="C6" s="24">
        <v>5</v>
      </c>
      <c r="D6" s="25">
        <v>56</v>
      </c>
      <c r="E6" s="25">
        <v>55.6</v>
      </c>
      <c r="F6" s="26">
        <f t="shared" si="0"/>
        <v>1.0071942446043165</v>
      </c>
      <c r="G6" s="27">
        <f t="shared" si="1"/>
        <v>2.3765996343692919</v>
      </c>
      <c r="H6" s="9"/>
    </row>
    <row r="7" spans="2:8" x14ac:dyDescent="0.55000000000000004">
      <c r="B7" s="23">
        <v>1978</v>
      </c>
      <c r="C7" s="24">
        <v>6</v>
      </c>
      <c r="D7" s="25">
        <v>59.2</v>
      </c>
      <c r="E7" s="25">
        <v>55.4</v>
      </c>
      <c r="F7" s="26">
        <f t="shared" si="0"/>
        <v>1.0685920577617329</v>
      </c>
      <c r="G7" s="27">
        <f t="shared" si="1"/>
        <v>5.7142857142857162</v>
      </c>
      <c r="H7" s="9"/>
    </row>
    <row r="8" spans="2:8" x14ac:dyDescent="0.55000000000000004">
      <c r="B8" s="23">
        <v>1978</v>
      </c>
      <c r="C8" s="24">
        <v>7</v>
      </c>
      <c r="D8" s="25">
        <v>55.8</v>
      </c>
      <c r="E8" s="25">
        <v>53.4</v>
      </c>
      <c r="F8" s="26">
        <f t="shared" si="0"/>
        <v>1.044943820224719</v>
      </c>
      <c r="G8" s="27">
        <f t="shared" si="1"/>
        <v>-5.7432432432432563</v>
      </c>
      <c r="H8" s="28">
        <f>(SUM(D3:D13)+D2/2+D14/2)/12</f>
        <v>55.016666666666673</v>
      </c>
    </row>
    <row r="9" spans="2:8" x14ac:dyDescent="0.55000000000000004">
      <c r="B9" s="23">
        <v>1978</v>
      </c>
      <c r="C9" s="24">
        <v>8</v>
      </c>
      <c r="D9" s="25">
        <v>45.9</v>
      </c>
      <c r="E9" s="25">
        <v>56.4</v>
      </c>
      <c r="F9" s="26">
        <f t="shared" si="0"/>
        <v>0.81382978723404253</v>
      </c>
      <c r="G9" s="27">
        <f t="shared" si="1"/>
        <v>-17.741935483870964</v>
      </c>
      <c r="H9" s="28">
        <f t="shared" ref="H9:H72" si="2">(SUM(D4:D14)+D3/2+D15/2)/12</f>
        <v>55.26250000000001</v>
      </c>
    </row>
    <row r="10" spans="2:8" x14ac:dyDescent="0.55000000000000004">
      <c r="B10" s="23">
        <v>1978</v>
      </c>
      <c r="C10" s="24">
        <v>9</v>
      </c>
      <c r="D10" s="25">
        <v>57.5</v>
      </c>
      <c r="E10" s="25">
        <v>55</v>
      </c>
      <c r="F10" s="26">
        <f t="shared" si="0"/>
        <v>1.0454545454545454</v>
      </c>
      <c r="G10" s="27">
        <f t="shared" si="1"/>
        <v>25.272331154684103</v>
      </c>
      <c r="H10" s="28">
        <f t="shared" si="2"/>
        <v>55.375</v>
      </c>
    </row>
    <row r="11" spans="2:8" x14ac:dyDescent="0.55000000000000004">
      <c r="B11" s="23">
        <v>1978</v>
      </c>
      <c r="C11" s="24">
        <v>10</v>
      </c>
      <c r="D11" s="25">
        <v>58.5</v>
      </c>
      <c r="E11" s="25">
        <v>54.8</v>
      </c>
      <c r="F11" s="26">
        <f t="shared" si="0"/>
        <v>1.0675182481751826</v>
      </c>
      <c r="G11" s="27">
        <f t="shared" si="1"/>
        <v>1.7391304347825987</v>
      </c>
      <c r="H11" s="28">
        <f t="shared" si="2"/>
        <v>55.383333333333333</v>
      </c>
    </row>
    <row r="12" spans="2:8" x14ac:dyDescent="0.55000000000000004">
      <c r="B12" s="23">
        <v>1978</v>
      </c>
      <c r="C12" s="24">
        <v>11</v>
      </c>
      <c r="D12" s="25">
        <v>59.2</v>
      </c>
      <c r="E12" s="25">
        <v>55.6</v>
      </c>
      <c r="F12" s="26">
        <f t="shared" si="0"/>
        <v>1.064748201438849</v>
      </c>
      <c r="G12" s="27">
        <f t="shared" si="1"/>
        <v>1.1965811965811923</v>
      </c>
      <c r="H12" s="28">
        <f t="shared" si="2"/>
        <v>55.6875</v>
      </c>
    </row>
    <row r="13" spans="2:8" x14ac:dyDescent="0.55000000000000004">
      <c r="B13" s="23">
        <v>1978</v>
      </c>
      <c r="C13" s="24">
        <v>12</v>
      </c>
      <c r="D13" s="25">
        <v>54.1</v>
      </c>
      <c r="E13" s="25">
        <v>54.9</v>
      </c>
      <c r="F13" s="26">
        <f t="shared" si="0"/>
        <v>0.98542805100182151</v>
      </c>
      <c r="G13" s="27">
        <f t="shared" si="1"/>
        <v>-8.6148648648648685</v>
      </c>
      <c r="H13" s="28">
        <f t="shared" si="2"/>
        <v>56.029166666666669</v>
      </c>
    </row>
    <row r="14" spans="2:8" x14ac:dyDescent="0.55000000000000004">
      <c r="B14" s="23">
        <v>1979</v>
      </c>
      <c r="C14" s="24">
        <v>1</v>
      </c>
      <c r="D14" s="25">
        <v>50</v>
      </c>
      <c r="E14" s="25">
        <v>55.7</v>
      </c>
      <c r="F14" s="26">
        <f t="shared" si="0"/>
        <v>0.89766606822262118</v>
      </c>
      <c r="G14" s="27">
        <f t="shared" si="1"/>
        <v>-7.578558225508325</v>
      </c>
      <c r="H14" s="28">
        <f t="shared" si="2"/>
        <v>56.4</v>
      </c>
    </row>
    <row r="15" spans="2:8" x14ac:dyDescent="0.55000000000000004">
      <c r="B15" s="23">
        <v>1979</v>
      </c>
      <c r="C15" s="24">
        <v>2</v>
      </c>
      <c r="D15" s="25">
        <v>54.2</v>
      </c>
      <c r="E15" s="25">
        <v>56.7</v>
      </c>
      <c r="F15" s="26">
        <f t="shared" si="0"/>
        <v>0.95590828924162252</v>
      </c>
      <c r="G15" s="27">
        <f t="shared" si="1"/>
        <v>8.4000000000000075</v>
      </c>
      <c r="H15" s="28">
        <f t="shared" si="2"/>
        <v>56.82500000000001</v>
      </c>
    </row>
    <row r="16" spans="2:8" x14ac:dyDescent="0.55000000000000004">
      <c r="B16" s="23">
        <v>1979</v>
      </c>
      <c r="C16" s="24">
        <v>3</v>
      </c>
      <c r="D16" s="25">
        <v>58.6</v>
      </c>
      <c r="E16" s="25">
        <v>56</v>
      </c>
      <c r="F16" s="26">
        <f t="shared" si="0"/>
        <v>1.0464285714285715</v>
      </c>
      <c r="G16" s="27">
        <f t="shared" si="1"/>
        <v>8.1180811808118101</v>
      </c>
      <c r="H16" s="28">
        <f t="shared" si="2"/>
        <v>57.070833333333333</v>
      </c>
    </row>
    <row r="17" spans="2:8" x14ac:dyDescent="0.55000000000000004">
      <c r="B17" s="23">
        <v>1979</v>
      </c>
      <c r="C17" s="24">
        <v>4</v>
      </c>
      <c r="D17" s="25">
        <v>56.5</v>
      </c>
      <c r="E17" s="25">
        <v>55.6</v>
      </c>
      <c r="F17" s="26">
        <f t="shared" si="0"/>
        <v>1.0161870503597121</v>
      </c>
      <c r="G17" s="27">
        <f t="shared" si="1"/>
        <v>-3.5836177474402708</v>
      </c>
      <c r="H17" s="28">
        <f t="shared" si="2"/>
        <v>57.533333333333331</v>
      </c>
    </row>
    <row r="18" spans="2:8" x14ac:dyDescent="0.55000000000000004">
      <c r="B18" s="23">
        <v>1979</v>
      </c>
      <c r="C18" s="24">
        <v>5</v>
      </c>
      <c r="D18" s="25">
        <v>61.5</v>
      </c>
      <c r="E18" s="25">
        <v>61.5</v>
      </c>
      <c r="F18" s="26">
        <f t="shared" si="0"/>
        <v>1</v>
      </c>
      <c r="G18" s="27">
        <f t="shared" si="1"/>
        <v>8.8495575221238845</v>
      </c>
      <c r="H18" s="28">
        <f t="shared" si="2"/>
        <v>58.254166666666663</v>
      </c>
    </row>
    <row r="19" spans="2:8" x14ac:dyDescent="0.55000000000000004">
      <c r="B19" s="23">
        <v>1979</v>
      </c>
      <c r="C19" s="24">
        <v>6</v>
      </c>
      <c r="D19" s="25">
        <v>61.9</v>
      </c>
      <c r="E19" s="25">
        <v>58.2</v>
      </c>
      <c r="F19" s="26">
        <f t="shared" si="0"/>
        <v>1.063573883161512</v>
      </c>
      <c r="G19" s="27">
        <f t="shared" si="1"/>
        <v>0.65040650406504863</v>
      </c>
      <c r="H19" s="28">
        <f t="shared" si="2"/>
        <v>58.920833333333327</v>
      </c>
    </row>
    <row r="20" spans="2:8" x14ac:dyDescent="0.55000000000000004">
      <c r="B20" s="23">
        <v>1979</v>
      </c>
      <c r="C20" s="24">
        <v>7</v>
      </c>
      <c r="D20" s="25">
        <v>62</v>
      </c>
      <c r="E20" s="25">
        <v>58.4</v>
      </c>
      <c r="F20" s="26">
        <f t="shared" si="0"/>
        <v>1.0616438356164384</v>
      </c>
      <c r="G20" s="27">
        <f t="shared" si="1"/>
        <v>0.1615508885298933</v>
      </c>
      <c r="H20" s="28">
        <f t="shared" si="2"/>
        <v>59.533333333333324</v>
      </c>
    </row>
    <row r="21" spans="2:8" x14ac:dyDescent="0.55000000000000004">
      <c r="B21" s="23">
        <v>1979</v>
      </c>
      <c r="C21" s="24">
        <v>8</v>
      </c>
      <c r="D21" s="25">
        <v>49.9</v>
      </c>
      <c r="E21" s="25">
        <v>62.3</v>
      </c>
      <c r="F21" s="26">
        <f t="shared" si="0"/>
        <v>0.8009630818619583</v>
      </c>
      <c r="G21" s="27">
        <f t="shared" si="1"/>
        <v>-19.516129032258068</v>
      </c>
      <c r="H21" s="28">
        <f t="shared" si="2"/>
        <v>60.337499999999999</v>
      </c>
    </row>
    <row r="22" spans="2:8" x14ac:dyDescent="0.55000000000000004">
      <c r="B22" s="23">
        <v>1979</v>
      </c>
      <c r="C22" s="24">
        <v>9</v>
      </c>
      <c r="D22" s="25">
        <v>59.4</v>
      </c>
      <c r="E22" s="25">
        <v>56.7</v>
      </c>
      <c r="F22" s="26">
        <f t="shared" si="0"/>
        <v>1.0476190476190474</v>
      </c>
      <c r="G22" s="27">
        <f t="shared" si="1"/>
        <v>19.038076152304619</v>
      </c>
      <c r="H22" s="28">
        <f t="shared" si="2"/>
        <v>61.225000000000001</v>
      </c>
    </row>
    <row r="23" spans="2:8" x14ac:dyDescent="0.55000000000000004">
      <c r="B23" s="23">
        <v>1979</v>
      </c>
      <c r="C23" s="24">
        <v>10</v>
      </c>
      <c r="D23" s="25">
        <v>67.7</v>
      </c>
      <c r="E23" s="25">
        <v>63.2</v>
      </c>
      <c r="F23" s="26">
        <f t="shared" si="0"/>
        <v>1.0712025316455696</v>
      </c>
      <c r="G23" s="27">
        <f t="shared" si="1"/>
        <v>13.973063973063971</v>
      </c>
      <c r="H23" s="28">
        <f t="shared" si="2"/>
        <v>62.183333333333337</v>
      </c>
    </row>
    <row r="24" spans="2:8" x14ac:dyDescent="0.55000000000000004">
      <c r="B24" s="23">
        <v>1979</v>
      </c>
      <c r="C24" s="24">
        <v>11</v>
      </c>
      <c r="D24" s="25">
        <v>67.3</v>
      </c>
      <c r="E24" s="25">
        <v>64</v>
      </c>
      <c r="F24" s="26">
        <f t="shared" si="0"/>
        <v>1.0515625</v>
      </c>
      <c r="G24" s="27">
        <f t="shared" si="1"/>
        <v>-0.59084194977844229</v>
      </c>
      <c r="H24" s="28">
        <f t="shared" si="2"/>
        <v>62.983333333333341</v>
      </c>
    </row>
    <row r="25" spans="2:8" x14ac:dyDescent="0.55000000000000004">
      <c r="B25" s="23">
        <v>1979</v>
      </c>
      <c r="C25" s="24">
        <v>12</v>
      </c>
      <c r="D25" s="25">
        <v>62</v>
      </c>
      <c r="E25" s="25">
        <v>62.8</v>
      </c>
      <c r="F25" s="26">
        <f t="shared" si="0"/>
        <v>0.98726114649681529</v>
      </c>
      <c r="G25" s="27">
        <f t="shared" si="1"/>
        <v>-7.8751857355126242</v>
      </c>
      <c r="H25" s="28">
        <f t="shared" si="2"/>
        <v>63.587500000000013</v>
      </c>
    </row>
    <row r="26" spans="2:8" x14ac:dyDescent="0.55000000000000004">
      <c r="B26" s="23">
        <v>1980</v>
      </c>
      <c r="C26" s="24">
        <v>1</v>
      </c>
      <c r="D26" s="25">
        <v>56.8</v>
      </c>
      <c r="E26" s="25">
        <v>63.4</v>
      </c>
      <c r="F26" s="26">
        <f t="shared" si="0"/>
        <v>0.89589905362776023</v>
      </c>
      <c r="G26" s="27">
        <f t="shared" si="1"/>
        <v>-8.387096774193548</v>
      </c>
      <c r="H26" s="28">
        <f t="shared" si="2"/>
        <v>64.566666666666677</v>
      </c>
    </row>
    <row r="27" spans="2:8" x14ac:dyDescent="0.55000000000000004">
      <c r="B27" s="23">
        <v>1980</v>
      </c>
      <c r="C27" s="24">
        <v>2</v>
      </c>
      <c r="D27" s="25">
        <v>66.7</v>
      </c>
      <c r="E27" s="25">
        <v>69.400000000000006</v>
      </c>
      <c r="F27" s="26">
        <f t="shared" si="0"/>
        <v>0.9610951008645533</v>
      </c>
      <c r="G27" s="27">
        <f t="shared" si="1"/>
        <v>17.42957746478875</v>
      </c>
      <c r="H27" s="28">
        <f t="shared" si="2"/>
        <v>65.220833333333331</v>
      </c>
    </row>
    <row r="28" spans="2:8" x14ac:dyDescent="0.55000000000000004">
      <c r="B28" s="23">
        <v>1980</v>
      </c>
      <c r="C28" s="24">
        <v>3</v>
      </c>
      <c r="D28" s="25">
        <v>67.400000000000006</v>
      </c>
      <c r="E28" s="25">
        <v>65</v>
      </c>
      <c r="F28" s="26">
        <f t="shared" si="0"/>
        <v>1.0369230769230771</v>
      </c>
      <c r="G28" s="27">
        <f t="shared" si="1"/>
        <v>1.0494752623688264</v>
      </c>
      <c r="H28" s="28">
        <f t="shared" si="2"/>
        <v>65.904166666666654</v>
      </c>
    </row>
    <row r="29" spans="2:8" x14ac:dyDescent="0.55000000000000004">
      <c r="B29" s="23">
        <v>1980</v>
      </c>
      <c r="C29" s="24">
        <v>4</v>
      </c>
      <c r="D29" s="25">
        <v>70.7</v>
      </c>
      <c r="E29" s="25">
        <v>69</v>
      </c>
      <c r="F29" s="26">
        <f t="shared" si="0"/>
        <v>1.0246376811594202</v>
      </c>
      <c r="G29" s="27">
        <f t="shared" si="1"/>
        <v>4.8961424332344183</v>
      </c>
      <c r="H29" s="28">
        <f t="shared" si="2"/>
        <v>66.754166666666677</v>
      </c>
    </row>
    <row r="30" spans="2:8" x14ac:dyDescent="0.55000000000000004">
      <c r="B30" s="23">
        <v>1980</v>
      </c>
      <c r="C30" s="24">
        <v>5</v>
      </c>
      <c r="D30" s="25">
        <v>66.5</v>
      </c>
      <c r="E30" s="25">
        <v>66.7</v>
      </c>
      <c r="F30" s="26">
        <f t="shared" si="0"/>
        <v>0.99700149925037473</v>
      </c>
      <c r="G30" s="27">
        <f t="shared" si="1"/>
        <v>-5.9405940594059459</v>
      </c>
      <c r="H30" s="28">
        <f t="shared" si="2"/>
        <v>66.887500000000003</v>
      </c>
    </row>
    <row r="31" spans="2:8" x14ac:dyDescent="0.55000000000000004">
      <c r="B31" s="23">
        <v>1980</v>
      </c>
      <c r="C31" s="24">
        <v>6</v>
      </c>
      <c r="D31" s="25">
        <v>71.400000000000006</v>
      </c>
      <c r="E31" s="25">
        <v>66.900000000000006</v>
      </c>
      <c r="F31" s="26">
        <f t="shared" si="0"/>
        <v>1.0672645739910314</v>
      </c>
      <c r="G31" s="27">
        <f t="shared" si="1"/>
        <v>7.3684210526315796</v>
      </c>
      <c r="H31" s="28">
        <f t="shared" si="2"/>
        <v>67.012500000000003</v>
      </c>
    </row>
    <row r="32" spans="2:8" x14ac:dyDescent="0.55000000000000004">
      <c r="B32" s="23">
        <v>1980</v>
      </c>
      <c r="C32" s="24">
        <v>7</v>
      </c>
      <c r="D32" s="25">
        <v>76</v>
      </c>
      <c r="E32" s="25">
        <v>70.8</v>
      </c>
      <c r="F32" s="26">
        <f t="shared" si="0"/>
        <v>1.0734463276836159</v>
      </c>
      <c r="G32" s="27">
        <f t="shared" si="1"/>
        <v>6.4425770308123242</v>
      </c>
      <c r="H32" s="28">
        <f t="shared" si="2"/>
        <v>67.454166666666666</v>
      </c>
    </row>
    <row r="33" spans="2:8" x14ac:dyDescent="0.55000000000000004">
      <c r="B33" s="23">
        <v>1980</v>
      </c>
      <c r="C33" s="24">
        <v>8</v>
      </c>
      <c r="D33" s="25">
        <v>51.6</v>
      </c>
      <c r="E33" s="25">
        <v>65.7</v>
      </c>
      <c r="F33" s="26">
        <f t="shared" si="0"/>
        <v>0.78538812785388123</v>
      </c>
      <c r="G33" s="27">
        <f t="shared" si="1"/>
        <v>-32.10526315789474</v>
      </c>
      <c r="H33" s="28">
        <f t="shared" si="2"/>
        <v>67.55416666666666</v>
      </c>
    </row>
    <row r="34" spans="2:8" x14ac:dyDescent="0.55000000000000004">
      <c r="B34" s="23">
        <v>1980</v>
      </c>
      <c r="C34" s="24">
        <v>9</v>
      </c>
      <c r="D34" s="25">
        <v>74.099999999999994</v>
      </c>
      <c r="E34" s="25">
        <v>70.599999999999994</v>
      </c>
      <c r="F34" s="26">
        <f t="shared" si="0"/>
        <v>1.0495750708215297</v>
      </c>
      <c r="G34" s="27">
        <f t="shared" si="1"/>
        <v>43.604651162790688</v>
      </c>
      <c r="H34" s="28">
        <f t="shared" si="2"/>
        <v>67.595833333333331</v>
      </c>
    </row>
    <row r="35" spans="2:8" x14ac:dyDescent="0.55000000000000004">
      <c r="B35" s="23">
        <v>1980</v>
      </c>
      <c r="C35" s="24">
        <v>10</v>
      </c>
      <c r="D35" s="25">
        <v>73.400000000000006</v>
      </c>
      <c r="E35" s="25">
        <v>68.2</v>
      </c>
      <c r="F35" s="26">
        <f t="shared" si="0"/>
        <v>1.0762463343108504</v>
      </c>
      <c r="G35" s="27">
        <f t="shared" si="1"/>
        <v>-0.94466936572198401</v>
      </c>
      <c r="H35" s="28">
        <f t="shared" si="2"/>
        <v>67.816666666666663</v>
      </c>
    </row>
    <row r="36" spans="2:8" x14ac:dyDescent="0.55000000000000004">
      <c r="B36" s="23">
        <v>1980</v>
      </c>
      <c r="C36" s="24">
        <v>11</v>
      </c>
      <c r="D36" s="25">
        <v>64.8</v>
      </c>
      <c r="E36" s="25">
        <v>62</v>
      </c>
      <c r="F36" s="26">
        <f t="shared" si="0"/>
        <v>1.0451612903225806</v>
      </c>
      <c r="G36" s="27">
        <f t="shared" si="1"/>
        <v>-11.716621253406</v>
      </c>
      <c r="H36" s="28">
        <f t="shared" si="2"/>
        <v>67.850000000000009</v>
      </c>
    </row>
    <row r="37" spans="2:8" x14ac:dyDescent="0.55000000000000004">
      <c r="B37" s="23">
        <v>1980</v>
      </c>
      <c r="C37" s="24">
        <v>12</v>
      </c>
      <c r="D37" s="25">
        <v>67.5</v>
      </c>
      <c r="E37" s="25">
        <v>68.099999999999994</v>
      </c>
      <c r="F37" s="26">
        <f t="shared" si="0"/>
        <v>0.99118942731277537</v>
      </c>
      <c r="G37" s="27">
        <f t="shared" si="1"/>
        <v>4.1666666666666741</v>
      </c>
      <c r="H37" s="28">
        <f t="shared" si="2"/>
        <v>67.875</v>
      </c>
    </row>
    <row r="38" spans="2:8" x14ac:dyDescent="0.55000000000000004">
      <c r="B38" s="23">
        <v>1981</v>
      </c>
      <c r="C38" s="24">
        <v>1</v>
      </c>
      <c r="D38" s="25">
        <v>61.9</v>
      </c>
      <c r="E38" s="25">
        <v>69</v>
      </c>
      <c r="F38" s="26">
        <f t="shared" si="0"/>
        <v>0.89710144927536228</v>
      </c>
      <c r="G38" s="27">
        <f t="shared" si="1"/>
        <v>-8.2962962962963012</v>
      </c>
      <c r="H38" s="28">
        <f t="shared" si="2"/>
        <v>67.8</v>
      </c>
    </row>
    <row r="39" spans="2:8" x14ac:dyDescent="0.55000000000000004">
      <c r="B39" s="23">
        <v>1981</v>
      </c>
      <c r="C39" s="24">
        <v>2</v>
      </c>
      <c r="D39" s="25">
        <v>64</v>
      </c>
      <c r="E39" s="25">
        <v>66.5</v>
      </c>
      <c r="F39" s="26">
        <f t="shared" si="0"/>
        <v>0.96240601503759393</v>
      </c>
      <c r="G39" s="27">
        <f t="shared" si="1"/>
        <v>3.3925686591276261</v>
      </c>
      <c r="H39" s="28">
        <f t="shared" si="2"/>
        <v>67.487499999999983</v>
      </c>
    </row>
    <row r="40" spans="2:8" x14ac:dyDescent="0.55000000000000004">
      <c r="B40" s="23">
        <v>1981</v>
      </c>
      <c r="C40" s="24">
        <v>3</v>
      </c>
      <c r="D40" s="25">
        <v>71.099999999999994</v>
      </c>
      <c r="E40" s="25">
        <v>69</v>
      </c>
      <c r="F40" s="26">
        <f t="shared" si="0"/>
        <v>1.0304347826086955</v>
      </c>
      <c r="G40" s="27">
        <f t="shared" si="1"/>
        <v>11.093749999999991</v>
      </c>
      <c r="H40" s="28">
        <f t="shared" si="2"/>
        <v>67.129166666666649</v>
      </c>
    </row>
    <row r="41" spans="2:8" x14ac:dyDescent="0.55000000000000004">
      <c r="B41" s="23">
        <v>1981</v>
      </c>
      <c r="C41" s="24">
        <v>4</v>
      </c>
      <c r="D41" s="25">
        <v>72.3</v>
      </c>
      <c r="E41" s="25">
        <v>69.8</v>
      </c>
      <c r="F41" s="26">
        <f t="shared" si="0"/>
        <v>1.0358166189111748</v>
      </c>
      <c r="G41" s="27">
        <f t="shared" si="1"/>
        <v>1.6877637130801704</v>
      </c>
      <c r="H41" s="28">
        <f t="shared" si="2"/>
        <v>66.841666666666654</v>
      </c>
    </row>
    <row r="42" spans="2:8" x14ac:dyDescent="0.55000000000000004">
      <c r="B42" s="23">
        <v>1981</v>
      </c>
      <c r="C42" s="24">
        <v>5</v>
      </c>
      <c r="D42" s="25">
        <v>65.7</v>
      </c>
      <c r="E42" s="25">
        <v>66.5</v>
      </c>
      <c r="F42" s="26">
        <f t="shared" si="0"/>
        <v>0.98796992481203016</v>
      </c>
      <c r="G42" s="27">
        <f t="shared" si="1"/>
        <v>-9.1286307053941798</v>
      </c>
      <c r="H42" s="28">
        <f t="shared" si="2"/>
        <v>66.904166666666654</v>
      </c>
    </row>
    <row r="43" spans="2:8" x14ac:dyDescent="0.55000000000000004">
      <c r="B43" s="23">
        <v>1981</v>
      </c>
      <c r="C43" s="24">
        <v>6</v>
      </c>
      <c r="D43" s="25">
        <v>72.8</v>
      </c>
      <c r="E43" s="25">
        <v>68.5</v>
      </c>
      <c r="F43" s="26">
        <f t="shared" si="0"/>
        <v>1.0627737226277372</v>
      </c>
      <c r="G43" s="27">
        <f t="shared" si="1"/>
        <v>10.806697108066965</v>
      </c>
      <c r="H43" s="28">
        <f t="shared" si="2"/>
        <v>67.066666666666649</v>
      </c>
    </row>
    <row r="44" spans="2:8" x14ac:dyDescent="0.55000000000000004">
      <c r="B44" s="23">
        <v>1981</v>
      </c>
      <c r="C44" s="24">
        <v>7</v>
      </c>
      <c r="D44" s="25">
        <v>72.8</v>
      </c>
      <c r="E44" s="25">
        <v>67.2</v>
      </c>
      <c r="F44" s="26">
        <f t="shared" si="0"/>
        <v>1.0833333333333333</v>
      </c>
      <c r="G44" s="27">
        <f t="shared" si="1"/>
        <v>0</v>
      </c>
      <c r="H44" s="28">
        <f t="shared" si="2"/>
        <v>66.916666666666657</v>
      </c>
    </row>
    <row r="45" spans="2:8" x14ac:dyDescent="0.55000000000000004">
      <c r="B45" s="23">
        <v>1981</v>
      </c>
      <c r="C45" s="24">
        <v>8</v>
      </c>
      <c r="D45" s="25">
        <v>47.3</v>
      </c>
      <c r="E45" s="25">
        <v>61.4</v>
      </c>
      <c r="F45" s="26">
        <f t="shared" si="0"/>
        <v>0.77035830618892509</v>
      </c>
      <c r="G45" s="27">
        <f t="shared" si="1"/>
        <v>-35.027472527472526</v>
      </c>
      <c r="H45" s="28">
        <f t="shared" si="2"/>
        <v>66.820833333333326</v>
      </c>
    </row>
    <row r="46" spans="2:8" x14ac:dyDescent="0.55000000000000004">
      <c r="B46" s="23">
        <v>1981</v>
      </c>
      <c r="C46" s="24">
        <v>9</v>
      </c>
      <c r="D46" s="25">
        <v>69.8</v>
      </c>
      <c r="E46" s="25">
        <v>66</v>
      </c>
      <c r="F46" s="26">
        <f t="shared" si="0"/>
        <v>1.0575757575757576</v>
      </c>
      <c r="G46" s="27">
        <f t="shared" si="1"/>
        <v>47.568710359408037</v>
      </c>
      <c r="H46" s="28">
        <f t="shared" si="2"/>
        <v>66.987499999999997</v>
      </c>
    </row>
    <row r="47" spans="2:8" x14ac:dyDescent="0.55000000000000004">
      <c r="B47" s="23">
        <v>1981</v>
      </c>
      <c r="C47" s="24">
        <v>10</v>
      </c>
      <c r="D47" s="25">
        <v>70.8</v>
      </c>
      <c r="E47" s="25">
        <v>65.7</v>
      </c>
      <c r="F47" s="26">
        <f t="shared" si="0"/>
        <v>1.0776255707762556</v>
      </c>
      <c r="G47" s="27">
        <f t="shared" si="1"/>
        <v>1.4326647564469885</v>
      </c>
      <c r="H47" s="28">
        <f t="shared" si="2"/>
        <v>67.00833333333334</v>
      </c>
    </row>
    <row r="48" spans="2:8" x14ac:dyDescent="0.55000000000000004">
      <c r="B48" s="23">
        <v>1981</v>
      </c>
      <c r="C48" s="24">
        <v>11</v>
      </c>
      <c r="D48" s="25">
        <v>68.900000000000006</v>
      </c>
      <c r="E48" s="25">
        <v>66.5</v>
      </c>
      <c r="F48" s="26">
        <f t="shared" si="0"/>
        <v>1.03609022556391</v>
      </c>
      <c r="G48" s="27">
        <f t="shared" si="1"/>
        <v>-2.6836158192090287</v>
      </c>
      <c r="H48" s="28">
        <f t="shared" si="2"/>
        <v>66.837500000000006</v>
      </c>
    </row>
    <row r="49" spans="2:8" x14ac:dyDescent="0.55000000000000004">
      <c r="B49" s="23">
        <v>1981</v>
      </c>
      <c r="C49" s="24">
        <v>12</v>
      </c>
      <c r="D49" s="25">
        <v>67.3</v>
      </c>
      <c r="E49" s="25">
        <v>67.7</v>
      </c>
      <c r="F49" s="26">
        <f t="shared" si="0"/>
        <v>0.99409158050221558</v>
      </c>
      <c r="G49" s="27">
        <f t="shared" si="1"/>
        <v>-2.3222060957910129</v>
      </c>
      <c r="H49" s="28">
        <f t="shared" si="2"/>
        <v>66.762500000000003</v>
      </c>
    </row>
    <row r="50" spans="2:8" x14ac:dyDescent="0.55000000000000004">
      <c r="B50" s="23">
        <v>1982</v>
      </c>
      <c r="C50" s="24">
        <v>1</v>
      </c>
      <c r="D50" s="25">
        <v>58.5</v>
      </c>
      <c r="E50" s="25">
        <v>66.5</v>
      </c>
      <c r="F50" s="26">
        <f t="shared" si="0"/>
        <v>0.87969924812030076</v>
      </c>
      <c r="G50" s="27">
        <f t="shared" si="1"/>
        <v>-13.075780089153044</v>
      </c>
      <c r="H50" s="28">
        <f t="shared" si="2"/>
        <v>66.745833333333323</v>
      </c>
    </row>
    <row r="51" spans="2:8" x14ac:dyDescent="0.55000000000000004">
      <c r="B51" s="23">
        <v>1982</v>
      </c>
      <c r="C51" s="24">
        <v>2</v>
      </c>
      <c r="D51" s="25">
        <v>65.099999999999994</v>
      </c>
      <c r="E51" s="25">
        <v>68.099999999999994</v>
      </c>
      <c r="F51" s="26">
        <f t="shared" si="0"/>
        <v>0.95594713656387664</v>
      </c>
      <c r="G51" s="27">
        <f t="shared" si="1"/>
        <v>11.282051282051263</v>
      </c>
      <c r="H51" s="28">
        <f t="shared" si="2"/>
        <v>66.837499999999991</v>
      </c>
    </row>
    <row r="52" spans="2:8" x14ac:dyDescent="0.55000000000000004">
      <c r="B52" s="23">
        <v>1982</v>
      </c>
      <c r="C52" s="24">
        <v>3</v>
      </c>
      <c r="D52" s="25">
        <v>74</v>
      </c>
      <c r="E52" s="25">
        <v>70.400000000000006</v>
      </c>
      <c r="F52" s="26">
        <f t="shared" si="0"/>
        <v>1.0511363636363635</v>
      </c>
      <c r="G52" s="27">
        <f t="shared" si="1"/>
        <v>13.671274961597547</v>
      </c>
      <c r="H52" s="28">
        <f t="shared" si="2"/>
        <v>66.974999999999994</v>
      </c>
    </row>
    <row r="53" spans="2:8" x14ac:dyDescent="0.55000000000000004">
      <c r="B53" s="23">
        <v>1982</v>
      </c>
      <c r="C53" s="24">
        <v>4</v>
      </c>
      <c r="D53" s="25">
        <v>69.900000000000006</v>
      </c>
      <c r="E53" s="25">
        <v>66.900000000000006</v>
      </c>
      <c r="F53" s="26">
        <f t="shared" si="0"/>
        <v>1.0448430493273542</v>
      </c>
      <c r="G53" s="27">
        <f t="shared" si="1"/>
        <v>-5.5405405405405279</v>
      </c>
      <c r="H53" s="28">
        <f t="shared" si="2"/>
        <v>66.845833333333331</v>
      </c>
    </row>
    <row r="54" spans="2:8" x14ac:dyDescent="0.55000000000000004">
      <c r="B54" s="23">
        <v>1982</v>
      </c>
      <c r="C54" s="24">
        <v>5</v>
      </c>
      <c r="D54" s="25">
        <v>64</v>
      </c>
      <c r="E54" s="25">
        <v>65.900000000000006</v>
      </c>
      <c r="F54" s="26">
        <f t="shared" si="0"/>
        <v>0.97116843702579658</v>
      </c>
      <c r="G54" s="27">
        <f t="shared" si="1"/>
        <v>-8.4406294706724001</v>
      </c>
      <c r="H54" s="28">
        <f t="shared" si="2"/>
        <v>66.683333333333337</v>
      </c>
    </row>
    <row r="55" spans="2:8" x14ac:dyDescent="0.55000000000000004">
      <c r="B55" s="23">
        <v>1982</v>
      </c>
      <c r="C55" s="24">
        <v>6</v>
      </c>
      <c r="D55" s="25">
        <v>72.7</v>
      </c>
      <c r="E55" s="25">
        <v>67.3</v>
      </c>
      <c r="F55" s="26">
        <f t="shared" si="0"/>
        <v>1.0802377414561666</v>
      </c>
      <c r="G55" s="27">
        <f t="shared" si="1"/>
        <v>13.593750000000004</v>
      </c>
      <c r="H55" s="28">
        <f t="shared" si="2"/>
        <v>66.520833333333329</v>
      </c>
    </row>
    <row r="56" spans="2:8" x14ac:dyDescent="0.55000000000000004">
      <c r="B56" s="23">
        <v>1982</v>
      </c>
      <c r="C56" s="24">
        <v>7</v>
      </c>
      <c r="D56" s="25">
        <v>72.5</v>
      </c>
      <c r="E56" s="25">
        <v>65.7</v>
      </c>
      <c r="F56" s="26">
        <f t="shared" si="0"/>
        <v>1.1035007610350076</v>
      </c>
      <c r="G56" s="27">
        <f t="shared" si="1"/>
        <v>-0.27510316368638543</v>
      </c>
      <c r="H56" s="28">
        <f t="shared" si="2"/>
        <v>66.466666666666654</v>
      </c>
    </row>
    <row r="57" spans="2:8" x14ac:dyDescent="0.55000000000000004">
      <c r="B57" s="23">
        <v>1982</v>
      </c>
      <c r="C57" s="24">
        <v>8</v>
      </c>
      <c r="D57" s="25">
        <v>49.8</v>
      </c>
      <c r="E57" s="25">
        <v>66.099999999999994</v>
      </c>
      <c r="F57" s="26">
        <f t="shared" si="0"/>
        <v>0.75340393343419065</v>
      </c>
      <c r="G57" s="27">
        <f t="shared" si="1"/>
        <v>-31.310344827586214</v>
      </c>
      <c r="H57" s="28">
        <f t="shared" si="2"/>
        <v>66.67916666666666</v>
      </c>
    </row>
    <row r="58" spans="2:8" x14ac:dyDescent="0.55000000000000004">
      <c r="B58" s="23">
        <v>1982</v>
      </c>
      <c r="C58" s="24">
        <v>9</v>
      </c>
      <c r="D58" s="25">
        <v>70.599999999999994</v>
      </c>
      <c r="E58" s="25">
        <v>65.7</v>
      </c>
      <c r="F58" s="26">
        <f t="shared" si="0"/>
        <v>1.0745814307458141</v>
      </c>
      <c r="G58" s="27">
        <f t="shared" si="1"/>
        <v>41.767068273092356</v>
      </c>
      <c r="H58" s="28">
        <f t="shared" si="2"/>
        <v>66.92916666666666</v>
      </c>
    </row>
    <row r="59" spans="2:8" x14ac:dyDescent="0.55000000000000004">
      <c r="B59" s="23">
        <v>1982</v>
      </c>
      <c r="C59" s="24">
        <v>10</v>
      </c>
      <c r="D59" s="25">
        <v>66.900000000000006</v>
      </c>
      <c r="E59" s="25">
        <v>62.7</v>
      </c>
      <c r="F59" s="26">
        <f t="shared" si="0"/>
        <v>1.0669856459330145</v>
      </c>
      <c r="G59" s="27">
        <f t="shared" si="1"/>
        <v>-5.2407932011331315</v>
      </c>
      <c r="H59" s="28">
        <f t="shared" si="2"/>
        <v>67.025000000000006</v>
      </c>
    </row>
    <row r="60" spans="2:8" x14ac:dyDescent="0.55000000000000004">
      <c r="B60" s="23">
        <v>1982</v>
      </c>
      <c r="C60" s="24">
        <v>11</v>
      </c>
      <c r="D60" s="25">
        <v>68.900000000000006</v>
      </c>
      <c r="E60" s="25">
        <v>66.5</v>
      </c>
      <c r="F60" s="26">
        <f t="shared" si="0"/>
        <v>1.03609022556391</v>
      </c>
      <c r="G60" s="27">
        <f t="shared" si="1"/>
        <v>2.9895366218236186</v>
      </c>
      <c r="H60" s="28">
        <f t="shared" si="2"/>
        <v>67.112499999999997</v>
      </c>
    </row>
    <row r="61" spans="2:8" x14ac:dyDescent="0.55000000000000004">
      <c r="B61" s="23">
        <v>1982</v>
      </c>
      <c r="C61" s="24">
        <v>12</v>
      </c>
      <c r="D61" s="25">
        <v>63.4</v>
      </c>
      <c r="E61" s="25">
        <v>64.8</v>
      </c>
      <c r="F61" s="26">
        <f t="shared" si="0"/>
        <v>0.97839506172839508</v>
      </c>
      <c r="G61" s="27">
        <f t="shared" si="1"/>
        <v>-7.9825834542815777</v>
      </c>
      <c r="H61" s="28">
        <f t="shared" si="2"/>
        <v>67.3125</v>
      </c>
    </row>
    <row r="62" spans="2:8" x14ac:dyDescent="0.55000000000000004">
      <c r="B62" s="23">
        <v>1983</v>
      </c>
      <c r="C62" s="24">
        <v>1</v>
      </c>
      <c r="D62" s="25">
        <v>61.1</v>
      </c>
      <c r="E62" s="25">
        <v>67.5</v>
      </c>
      <c r="F62" s="26">
        <f t="shared" si="0"/>
        <v>0.9051851851851852</v>
      </c>
      <c r="G62" s="27">
        <f t="shared" si="1"/>
        <v>-3.6277602523659302</v>
      </c>
      <c r="H62" s="28">
        <f t="shared" si="2"/>
        <v>67.475000000000009</v>
      </c>
    </row>
    <row r="63" spans="2:8" x14ac:dyDescent="0.55000000000000004">
      <c r="B63" s="23">
        <v>1983</v>
      </c>
      <c r="C63" s="24">
        <v>2</v>
      </c>
      <c r="D63" s="25">
        <v>67.599999999999994</v>
      </c>
      <c r="E63" s="25">
        <v>67.5</v>
      </c>
      <c r="F63" s="26">
        <f t="shared" si="0"/>
        <v>1.0014814814814814</v>
      </c>
      <c r="G63" s="27">
        <f t="shared" si="1"/>
        <v>10.638297872340408</v>
      </c>
      <c r="H63" s="28">
        <f t="shared" si="2"/>
        <v>67.766666666666666</v>
      </c>
    </row>
    <row r="64" spans="2:8" x14ac:dyDescent="0.55000000000000004">
      <c r="B64" s="23">
        <v>1983</v>
      </c>
      <c r="C64" s="24">
        <v>3</v>
      </c>
      <c r="D64" s="25">
        <v>77.5</v>
      </c>
      <c r="E64" s="25">
        <v>71.400000000000006</v>
      </c>
      <c r="F64" s="26">
        <f t="shared" si="0"/>
        <v>1.0854341736694677</v>
      </c>
      <c r="G64" s="27">
        <f t="shared" si="1"/>
        <v>14.644970414201186</v>
      </c>
      <c r="H64" s="28">
        <f t="shared" si="2"/>
        <v>68.17916666666666</v>
      </c>
    </row>
    <row r="65" spans="2:8" x14ac:dyDescent="0.55000000000000004">
      <c r="B65" s="23">
        <v>1983</v>
      </c>
      <c r="C65" s="24">
        <v>4</v>
      </c>
      <c r="D65" s="25">
        <v>68.7</v>
      </c>
      <c r="E65" s="25">
        <v>66.900000000000006</v>
      </c>
      <c r="F65" s="26">
        <f t="shared" si="0"/>
        <v>1.0269058295964124</v>
      </c>
      <c r="G65" s="27">
        <f t="shared" si="1"/>
        <v>-11.354838709677416</v>
      </c>
      <c r="H65" s="28">
        <f t="shared" si="2"/>
        <v>68.475000000000009</v>
      </c>
    </row>
    <row r="66" spans="2:8" x14ac:dyDescent="0.55000000000000004">
      <c r="B66" s="23">
        <v>1983</v>
      </c>
      <c r="C66" s="24">
        <v>5</v>
      </c>
      <c r="D66" s="25">
        <v>67.3</v>
      </c>
      <c r="E66" s="25">
        <v>67.8</v>
      </c>
      <c r="F66" s="26">
        <f t="shared" si="0"/>
        <v>0.99262536873156337</v>
      </c>
      <c r="G66" s="27">
        <f t="shared" si="1"/>
        <v>-2.0378457059679889</v>
      </c>
      <c r="H66" s="28">
        <f t="shared" si="2"/>
        <v>68.825000000000003</v>
      </c>
    </row>
    <row r="67" spans="2:8" x14ac:dyDescent="0.55000000000000004">
      <c r="B67" s="23">
        <v>1983</v>
      </c>
      <c r="C67" s="24">
        <v>6</v>
      </c>
      <c r="D67" s="25">
        <v>74.2</v>
      </c>
      <c r="E67" s="25">
        <v>69.3</v>
      </c>
      <c r="F67" s="26">
        <f t="shared" ref="F67:F130" si="3">+D67/E67</f>
        <v>1.0707070707070707</v>
      </c>
      <c r="G67" s="27">
        <f t="shared" si="1"/>
        <v>10.252600297176828</v>
      </c>
      <c r="H67" s="28">
        <f t="shared" si="2"/>
        <v>69.36666666666666</v>
      </c>
    </row>
    <row r="68" spans="2:8" x14ac:dyDescent="0.55000000000000004">
      <c r="B68" s="23">
        <v>1983</v>
      </c>
      <c r="C68" s="24">
        <v>7</v>
      </c>
      <c r="D68" s="25">
        <v>74.900000000000006</v>
      </c>
      <c r="E68" s="25">
        <v>69.8</v>
      </c>
      <c r="F68" s="26">
        <f t="shared" si="3"/>
        <v>1.0730659025787967</v>
      </c>
      <c r="G68" s="27">
        <f t="shared" ref="G68:G131" si="4">(+D68/D67-1)*100</f>
        <v>0.94339622641510523</v>
      </c>
      <c r="H68" s="28">
        <f t="shared" si="2"/>
        <v>69.695833333333326</v>
      </c>
    </row>
    <row r="69" spans="2:8" x14ac:dyDescent="0.55000000000000004">
      <c r="B69" s="23">
        <v>1983</v>
      </c>
      <c r="C69" s="24">
        <v>8</v>
      </c>
      <c r="D69" s="25">
        <v>54.4</v>
      </c>
      <c r="E69" s="25">
        <v>69.8</v>
      </c>
      <c r="F69" s="26">
        <f t="shared" si="3"/>
        <v>0.77936962750716332</v>
      </c>
      <c r="G69" s="27">
        <f t="shared" si="4"/>
        <v>-27.369826435247003</v>
      </c>
      <c r="H69" s="28">
        <f t="shared" si="2"/>
        <v>69.899999999999991</v>
      </c>
    </row>
    <row r="70" spans="2:8" x14ac:dyDescent="0.55000000000000004">
      <c r="B70" s="23">
        <v>1983</v>
      </c>
      <c r="C70" s="24">
        <v>9</v>
      </c>
      <c r="D70" s="25">
        <v>75.900000000000006</v>
      </c>
      <c r="E70" s="25">
        <v>73.3</v>
      </c>
      <c r="F70" s="26">
        <f t="shared" si="3"/>
        <v>1.0354706684856754</v>
      </c>
      <c r="G70" s="27">
        <f t="shared" si="4"/>
        <v>39.522058823529413</v>
      </c>
      <c r="H70" s="28">
        <f t="shared" si="2"/>
        <v>69.845833333333317</v>
      </c>
    </row>
    <row r="71" spans="2:8" x14ac:dyDescent="0.55000000000000004">
      <c r="B71" s="23">
        <v>1983</v>
      </c>
      <c r="C71" s="24">
        <v>10</v>
      </c>
      <c r="D71" s="25">
        <v>68.7</v>
      </c>
      <c r="E71" s="25">
        <v>67</v>
      </c>
      <c r="F71" s="26">
        <f t="shared" si="3"/>
        <v>1.0253731343283583</v>
      </c>
      <c r="G71" s="27">
        <f t="shared" si="4"/>
        <v>-9.4861660079051386</v>
      </c>
      <c r="H71" s="28">
        <f t="shared" si="2"/>
        <v>69.666666666666671</v>
      </c>
    </row>
    <row r="72" spans="2:8" x14ac:dyDescent="0.55000000000000004">
      <c r="B72" s="23">
        <v>1983</v>
      </c>
      <c r="C72" s="24">
        <v>11</v>
      </c>
      <c r="D72" s="25">
        <v>75.5</v>
      </c>
      <c r="E72" s="25">
        <v>72.7</v>
      </c>
      <c r="F72" s="26">
        <f t="shared" si="3"/>
        <v>1.0385144429160935</v>
      </c>
      <c r="G72" s="27">
        <f t="shared" si="4"/>
        <v>9.8981077147015881</v>
      </c>
      <c r="H72" s="28">
        <f t="shared" si="2"/>
        <v>69.908333333333331</v>
      </c>
    </row>
    <row r="73" spans="2:8" x14ac:dyDescent="0.55000000000000004">
      <c r="B73" s="23">
        <v>1983</v>
      </c>
      <c r="C73" s="24">
        <v>12</v>
      </c>
      <c r="D73" s="25">
        <v>69.8</v>
      </c>
      <c r="E73" s="25">
        <v>72.5</v>
      </c>
      <c r="F73" s="26">
        <f t="shared" si="3"/>
        <v>0.96275862068965512</v>
      </c>
      <c r="G73" s="27">
        <f t="shared" si="4"/>
        <v>-7.5496688741721885</v>
      </c>
      <c r="H73" s="28">
        <f t="shared" ref="H73:H136" si="5">(SUM(D68:D78)+D67/2+D79/2)/12</f>
        <v>70.108333333333334</v>
      </c>
    </row>
    <row r="74" spans="2:8" x14ac:dyDescent="0.55000000000000004">
      <c r="B74" s="23">
        <v>1984</v>
      </c>
      <c r="C74" s="24">
        <v>1</v>
      </c>
      <c r="D74" s="25">
        <v>62.6</v>
      </c>
      <c r="E74" s="25">
        <v>68.900000000000006</v>
      </c>
      <c r="F74" s="26">
        <f t="shared" si="3"/>
        <v>0.90856313497822927</v>
      </c>
      <c r="G74" s="27">
        <f t="shared" si="4"/>
        <v>-10.315186246418328</v>
      </c>
      <c r="H74" s="28">
        <f t="shared" si="5"/>
        <v>70.02500000000002</v>
      </c>
    </row>
    <row r="75" spans="2:8" x14ac:dyDescent="0.55000000000000004">
      <c r="B75" s="23">
        <v>1984</v>
      </c>
      <c r="C75" s="24">
        <v>2</v>
      </c>
      <c r="D75" s="25">
        <v>71</v>
      </c>
      <c r="E75" s="25">
        <v>71</v>
      </c>
      <c r="F75" s="26">
        <f t="shared" si="3"/>
        <v>1</v>
      </c>
      <c r="G75" s="27">
        <f t="shared" si="4"/>
        <v>13.418530351437695</v>
      </c>
      <c r="H75" s="28">
        <f t="shared" si="5"/>
        <v>70.000000000000014</v>
      </c>
    </row>
    <row r="76" spans="2:8" x14ac:dyDescent="0.55000000000000004">
      <c r="B76" s="23">
        <v>1984</v>
      </c>
      <c r="C76" s="24">
        <v>3</v>
      </c>
      <c r="D76" s="25">
        <v>72.8</v>
      </c>
      <c r="E76" s="25">
        <v>67.8</v>
      </c>
      <c r="F76" s="26">
        <f t="shared" si="3"/>
        <v>1.0737463126843658</v>
      </c>
      <c r="G76" s="27">
        <f t="shared" si="4"/>
        <v>2.5352112676056304</v>
      </c>
      <c r="H76" s="28">
        <f t="shared" si="5"/>
        <v>69.658333333333346</v>
      </c>
    </row>
    <row r="77" spans="2:8" x14ac:dyDescent="0.55000000000000004">
      <c r="B77" s="23">
        <v>1984</v>
      </c>
      <c r="C77" s="24">
        <v>4</v>
      </c>
      <c r="D77" s="25">
        <v>69.099999999999994</v>
      </c>
      <c r="E77" s="25">
        <v>67</v>
      </c>
      <c r="F77" s="26">
        <f t="shared" si="3"/>
        <v>1.0313432835820895</v>
      </c>
      <c r="G77" s="27">
        <f t="shared" si="4"/>
        <v>-5.0824175824175866</v>
      </c>
      <c r="H77" s="28">
        <f t="shared" si="5"/>
        <v>69.404166666666654</v>
      </c>
    </row>
    <row r="78" spans="2:8" x14ac:dyDescent="0.55000000000000004">
      <c r="B78" s="23">
        <v>1984</v>
      </c>
      <c r="C78" s="24">
        <v>5</v>
      </c>
      <c r="D78" s="25">
        <v>72.7</v>
      </c>
      <c r="E78" s="25">
        <v>72.8</v>
      </c>
      <c r="F78" s="26">
        <f t="shared" si="3"/>
        <v>0.99862637362637374</v>
      </c>
      <c r="G78" s="27">
        <f t="shared" si="4"/>
        <v>5.2098408104196858</v>
      </c>
      <c r="H78" s="28">
        <f t="shared" si="5"/>
        <v>69.358333333333334</v>
      </c>
    </row>
    <row r="79" spans="2:8" x14ac:dyDescent="0.55000000000000004">
      <c r="B79" s="23">
        <v>1984</v>
      </c>
      <c r="C79" s="24">
        <v>6</v>
      </c>
      <c r="D79" s="25">
        <v>73.599999999999994</v>
      </c>
      <c r="E79" s="25">
        <v>69.2</v>
      </c>
      <c r="F79" s="26">
        <f t="shared" si="3"/>
        <v>1.0635838150289016</v>
      </c>
      <c r="G79" s="27">
        <f t="shared" si="4"/>
        <v>1.2379642365887067</v>
      </c>
      <c r="H79" s="28">
        <f t="shared" si="5"/>
        <v>69.033333333333331</v>
      </c>
    </row>
    <row r="80" spans="2:8" x14ac:dyDescent="0.55000000000000004">
      <c r="B80" s="23">
        <v>1984</v>
      </c>
      <c r="C80" s="24">
        <v>7</v>
      </c>
      <c r="D80" s="25">
        <v>73.5</v>
      </c>
      <c r="E80" s="25">
        <v>68.5</v>
      </c>
      <c r="F80" s="26">
        <f t="shared" si="3"/>
        <v>1.0729927007299269</v>
      </c>
      <c r="G80" s="27">
        <f t="shared" si="4"/>
        <v>-0.13586956521738358</v>
      </c>
      <c r="H80" s="28">
        <f t="shared" si="5"/>
        <v>68.979166666666671</v>
      </c>
    </row>
    <row r="81" spans="2:8" x14ac:dyDescent="0.55000000000000004">
      <c r="B81" s="23">
        <v>1984</v>
      </c>
      <c r="C81" s="24">
        <v>8</v>
      </c>
      <c r="D81" s="25">
        <v>55.2</v>
      </c>
      <c r="E81" s="25">
        <v>70.8</v>
      </c>
      <c r="F81" s="26">
        <f t="shared" si="3"/>
        <v>0.77966101694915257</v>
      </c>
      <c r="G81" s="27">
        <f t="shared" si="4"/>
        <v>-24.897959183673468</v>
      </c>
      <c r="H81" s="28">
        <f t="shared" si="5"/>
        <v>69.11666666666666</v>
      </c>
    </row>
    <row r="82" spans="2:8" x14ac:dyDescent="0.55000000000000004">
      <c r="B82" s="23">
        <v>1984</v>
      </c>
      <c r="C82" s="24">
        <v>9</v>
      </c>
      <c r="D82" s="25">
        <v>66.900000000000006</v>
      </c>
      <c r="E82" s="25">
        <v>65.099999999999994</v>
      </c>
      <c r="F82" s="26">
        <f t="shared" si="3"/>
        <v>1.0276497695852536</v>
      </c>
      <c r="G82" s="27">
        <f t="shared" si="4"/>
        <v>21.195652173913039</v>
      </c>
      <c r="H82" s="28">
        <f t="shared" si="5"/>
        <v>69.354166666666671</v>
      </c>
    </row>
    <row r="83" spans="2:8" x14ac:dyDescent="0.55000000000000004">
      <c r="B83" s="23">
        <v>1984</v>
      </c>
      <c r="C83" s="24">
        <v>10</v>
      </c>
      <c r="D83" s="25">
        <v>71.599999999999994</v>
      </c>
      <c r="E83" s="25">
        <v>69</v>
      </c>
      <c r="F83" s="26">
        <f t="shared" si="3"/>
        <v>1.0376811594202897</v>
      </c>
      <c r="G83" s="27">
        <f t="shared" si="4"/>
        <v>7.0254110612854914</v>
      </c>
      <c r="H83" s="28">
        <f t="shared" si="5"/>
        <v>69.916666666666671</v>
      </c>
    </row>
    <row r="84" spans="2:8" x14ac:dyDescent="0.55000000000000004">
      <c r="B84" s="23">
        <v>1984</v>
      </c>
      <c r="C84" s="24">
        <v>11</v>
      </c>
      <c r="D84" s="25">
        <v>71.5</v>
      </c>
      <c r="E84" s="25">
        <v>69.099999999999994</v>
      </c>
      <c r="F84" s="26">
        <f t="shared" si="3"/>
        <v>1.0347322720694647</v>
      </c>
      <c r="G84" s="27">
        <f t="shared" si="4"/>
        <v>-0.13966480446926388</v>
      </c>
      <c r="H84" s="28">
        <f t="shared" si="5"/>
        <v>70.366666666666688</v>
      </c>
    </row>
    <row r="85" spans="2:8" x14ac:dyDescent="0.55000000000000004">
      <c r="B85" s="23">
        <v>1984</v>
      </c>
      <c r="C85" s="24">
        <v>12</v>
      </c>
      <c r="D85" s="25">
        <v>66</v>
      </c>
      <c r="E85" s="25">
        <v>68.099999999999994</v>
      </c>
      <c r="F85" s="26">
        <f t="shared" si="3"/>
        <v>0.96916299559471375</v>
      </c>
      <c r="G85" s="27">
        <f t="shared" si="4"/>
        <v>-7.6923076923076872</v>
      </c>
      <c r="H85" s="28">
        <f t="shared" si="5"/>
        <v>70.55</v>
      </c>
    </row>
    <row r="86" spans="2:8" x14ac:dyDescent="0.55000000000000004">
      <c r="B86" s="23">
        <v>1985</v>
      </c>
      <c r="C86" s="24">
        <v>1</v>
      </c>
      <c r="D86" s="25">
        <v>65.099999999999994</v>
      </c>
      <c r="E86" s="25">
        <v>71.400000000000006</v>
      </c>
      <c r="F86" s="26">
        <f t="shared" si="3"/>
        <v>0.91176470588235281</v>
      </c>
      <c r="G86" s="27">
        <f t="shared" si="4"/>
        <v>-1.3636363636363669</v>
      </c>
      <c r="H86" s="28">
        <f t="shared" si="5"/>
        <v>70.920833333333334</v>
      </c>
    </row>
    <row r="87" spans="2:8" x14ac:dyDescent="0.55000000000000004">
      <c r="B87" s="23">
        <v>1985</v>
      </c>
      <c r="C87" s="24">
        <v>2</v>
      </c>
      <c r="D87" s="25">
        <v>71.8</v>
      </c>
      <c r="E87" s="25">
        <v>71.8</v>
      </c>
      <c r="F87" s="26">
        <f t="shared" si="3"/>
        <v>1</v>
      </c>
      <c r="G87" s="27">
        <f t="shared" si="4"/>
        <v>10.291858678955457</v>
      </c>
      <c r="H87" s="28">
        <f t="shared" si="5"/>
        <v>71.366666666666674</v>
      </c>
    </row>
    <row r="88" spans="2:8" x14ac:dyDescent="0.55000000000000004">
      <c r="B88" s="23">
        <v>1985</v>
      </c>
      <c r="C88" s="24">
        <v>3</v>
      </c>
      <c r="D88" s="25">
        <v>77.7</v>
      </c>
      <c r="E88" s="25">
        <v>73.3</v>
      </c>
      <c r="F88" s="26">
        <f t="shared" si="3"/>
        <v>1.0600272851296044</v>
      </c>
      <c r="G88" s="27">
        <f t="shared" si="4"/>
        <v>8.2172701949860816</v>
      </c>
      <c r="H88" s="28">
        <f t="shared" si="5"/>
        <v>71.833333333333329</v>
      </c>
    </row>
    <row r="89" spans="2:8" x14ac:dyDescent="0.55000000000000004">
      <c r="B89" s="23">
        <v>1985</v>
      </c>
      <c r="C89" s="24">
        <v>4</v>
      </c>
      <c r="D89" s="25">
        <v>77.7</v>
      </c>
      <c r="E89" s="25">
        <v>75.3</v>
      </c>
      <c r="F89" s="26">
        <f t="shared" si="3"/>
        <v>1.0318725099601593</v>
      </c>
      <c r="G89" s="27">
        <f t="shared" si="4"/>
        <v>0</v>
      </c>
      <c r="H89" s="28">
        <f t="shared" si="5"/>
        <v>72.633333333333326</v>
      </c>
    </row>
    <row r="90" spans="2:8" x14ac:dyDescent="0.55000000000000004">
      <c r="B90" s="23">
        <v>1985</v>
      </c>
      <c r="C90" s="24">
        <v>5</v>
      </c>
      <c r="D90" s="25">
        <v>74.900000000000006</v>
      </c>
      <c r="E90" s="25">
        <v>74.599999999999994</v>
      </c>
      <c r="F90" s="26">
        <f t="shared" si="3"/>
        <v>1.0040214477211797</v>
      </c>
      <c r="G90" s="27">
        <f t="shared" si="4"/>
        <v>-3.6036036036036001</v>
      </c>
      <c r="H90" s="28">
        <f t="shared" si="5"/>
        <v>73.45</v>
      </c>
    </row>
    <row r="91" spans="2:8" x14ac:dyDescent="0.55000000000000004">
      <c r="B91" s="23">
        <v>1985</v>
      </c>
      <c r="C91" s="24">
        <v>6</v>
      </c>
      <c r="D91" s="25">
        <v>75.8</v>
      </c>
      <c r="E91" s="25">
        <v>71.599999999999994</v>
      </c>
      <c r="F91" s="26">
        <f t="shared" si="3"/>
        <v>1.058659217877095</v>
      </c>
      <c r="G91" s="27">
        <f t="shared" si="4"/>
        <v>1.2016021361815676</v>
      </c>
      <c r="H91" s="28">
        <f t="shared" si="5"/>
        <v>74.13333333333334</v>
      </c>
    </row>
    <row r="92" spans="2:8" x14ac:dyDescent="0.55000000000000004">
      <c r="B92" s="23">
        <v>1985</v>
      </c>
      <c r="C92" s="24">
        <v>7</v>
      </c>
      <c r="D92" s="25">
        <v>80.2</v>
      </c>
      <c r="E92" s="25">
        <v>74.5</v>
      </c>
      <c r="F92" s="26">
        <f t="shared" si="3"/>
        <v>1.0765100671140939</v>
      </c>
      <c r="G92" s="27">
        <f t="shared" si="4"/>
        <v>5.8047493403694084</v>
      </c>
      <c r="H92" s="28">
        <f t="shared" si="5"/>
        <v>74.775000000000006</v>
      </c>
    </row>
    <row r="93" spans="2:8" x14ac:dyDescent="0.55000000000000004">
      <c r="B93" s="23">
        <v>1985</v>
      </c>
      <c r="C93" s="24">
        <v>8</v>
      </c>
      <c r="D93" s="25">
        <v>59.2</v>
      </c>
      <c r="E93" s="25">
        <v>75.8</v>
      </c>
      <c r="F93" s="26">
        <f t="shared" si="3"/>
        <v>0.78100263852242746</v>
      </c>
      <c r="G93" s="27">
        <f t="shared" si="4"/>
        <v>-26.184538653366584</v>
      </c>
      <c r="H93" s="28">
        <f t="shared" si="5"/>
        <v>75.225000000000009</v>
      </c>
    </row>
    <row r="94" spans="2:8" x14ac:dyDescent="0.55000000000000004">
      <c r="B94" s="23">
        <v>1985</v>
      </c>
      <c r="C94" s="24">
        <v>9</v>
      </c>
      <c r="D94" s="25">
        <v>74.099999999999994</v>
      </c>
      <c r="E94" s="25">
        <v>72.7</v>
      </c>
      <c r="F94" s="26">
        <f t="shared" si="3"/>
        <v>1.0192572214580466</v>
      </c>
      <c r="G94" s="27">
        <f t="shared" si="4"/>
        <v>25.168918918918905</v>
      </c>
      <c r="H94" s="28">
        <f t="shared" si="5"/>
        <v>75.475000000000009</v>
      </c>
    </row>
    <row r="95" spans="2:8" x14ac:dyDescent="0.55000000000000004">
      <c r="B95" s="23">
        <v>1985</v>
      </c>
      <c r="C95" s="24">
        <v>10</v>
      </c>
      <c r="D95" s="25">
        <v>83.6</v>
      </c>
      <c r="E95" s="25">
        <v>79.3</v>
      </c>
      <c r="F95" s="26">
        <f t="shared" si="3"/>
        <v>1.0542244640605296</v>
      </c>
      <c r="G95" s="27">
        <f t="shared" si="4"/>
        <v>12.820512820512819</v>
      </c>
      <c r="H95" s="28">
        <f t="shared" si="5"/>
        <v>75.63333333333334</v>
      </c>
    </row>
    <row r="96" spans="2:8" x14ac:dyDescent="0.55000000000000004">
      <c r="B96" s="23">
        <v>1985</v>
      </c>
      <c r="C96" s="24">
        <v>11</v>
      </c>
      <c r="D96" s="25">
        <v>79.099999999999994</v>
      </c>
      <c r="E96" s="25">
        <v>76.7</v>
      </c>
      <c r="F96" s="26">
        <f t="shared" si="3"/>
        <v>1.0312907431551499</v>
      </c>
      <c r="G96" s="27">
        <f t="shared" si="4"/>
        <v>-5.3827751196172224</v>
      </c>
      <c r="H96" s="28">
        <f t="shared" si="5"/>
        <v>75.754166666666677</v>
      </c>
    </row>
    <row r="97" spans="2:8" x14ac:dyDescent="0.55000000000000004">
      <c r="B97" s="23">
        <v>1985</v>
      </c>
      <c r="C97" s="24">
        <v>12</v>
      </c>
      <c r="D97" s="25">
        <v>74.8</v>
      </c>
      <c r="E97" s="25">
        <v>77</v>
      </c>
      <c r="F97" s="26">
        <f t="shared" si="3"/>
        <v>0.97142857142857142</v>
      </c>
      <c r="G97" s="27">
        <f t="shared" si="4"/>
        <v>-5.436156763590394</v>
      </c>
      <c r="H97" s="28">
        <f t="shared" si="5"/>
        <v>75.979166666666671</v>
      </c>
    </row>
    <row r="98" spans="2:8" x14ac:dyDescent="0.55000000000000004">
      <c r="B98" s="23">
        <v>1986</v>
      </c>
      <c r="C98" s="24">
        <v>1</v>
      </c>
      <c r="D98" s="25">
        <v>71.7</v>
      </c>
      <c r="E98" s="25">
        <v>78.3</v>
      </c>
      <c r="F98" s="26">
        <f t="shared" si="3"/>
        <v>0.91570881226053646</v>
      </c>
      <c r="G98" s="27">
        <f t="shared" si="4"/>
        <v>-4.1443850267379627</v>
      </c>
      <c r="H98" s="28">
        <f t="shared" si="5"/>
        <v>76.44583333333334</v>
      </c>
    </row>
    <row r="99" spans="2:8" x14ac:dyDescent="0.55000000000000004">
      <c r="B99" s="23">
        <v>1986</v>
      </c>
      <c r="C99" s="24">
        <v>2</v>
      </c>
      <c r="D99" s="25">
        <v>76</v>
      </c>
      <c r="E99" s="25">
        <v>76</v>
      </c>
      <c r="F99" s="26">
        <f t="shared" si="3"/>
        <v>1</v>
      </c>
      <c r="G99" s="27">
        <f t="shared" si="4"/>
        <v>5.9972105997210479</v>
      </c>
      <c r="H99" s="28">
        <f t="shared" si="5"/>
        <v>76.674999999999997</v>
      </c>
    </row>
    <row r="100" spans="2:8" x14ac:dyDescent="0.55000000000000004">
      <c r="B100" s="23">
        <v>1986</v>
      </c>
      <c r="C100" s="24">
        <v>3</v>
      </c>
      <c r="D100" s="25">
        <v>79.5</v>
      </c>
      <c r="E100" s="25">
        <v>75.5</v>
      </c>
      <c r="F100" s="26">
        <f t="shared" si="3"/>
        <v>1.0529801324503312</v>
      </c>
      <c r="G100" s="27">
        <f t="shared" si="4"/>
        <v>4.6052631578947345</v>
      </c>
      <c r="H100" s="28">
        <f t="shared" si="5"/>
        <v>76.85833333333332</v>
      </c>
    </row>
    <row r="101" spans="2:8" x14ac:dyDescent="0.55000000000000004">
      <c r="B101" s="23">
        <v>1986</v>
      </c>
      <c r="C101" s="24">
        <v>4</v>
      </c>
      <c r="D101" s="25">
        <v>79.7</v>
      </c>
      <c r="E101" s="25">
        <v>76.8</v>
      </c>
      <c r="F101" s="26">
        <f t="shared" si="3"/>
        <v>1.0377604166666667</v>
      </c>
      <c r="G101" s="27">
        <f t="shared" si="4"/>
        <v>0.2515723270440251</v>
      </c>
      <c r="H101" s="28">
        <f t="shared" si="5"/>
        <v>76.954166666666652</v>
      </c>
    </row>
    <row r="102" spans="2:8" x14ac:dyDescent="0.55000000000000004">
      <c r="B102" s="23">
        <v>1986</v>
      </c>
      <c r="C102" s="24">
        <v>5</v>
      </c>
      <c r="D102" s="25">
        <v>75.8</v>
      </c>
      <c r="E102" s="25">
        <v>75.3</v>
      </c>
      <c r="F102" s="26">
        <f t="shared" si="3"/>
        <v>1.0066401062416999</v>
      </c>
      <c r="G102" s="27">
        <f t="shared" si="4"/>
        <v>-4.8933500627352693</v>
      </c>
      <c r="H102" s="28">
        <f t="shared" si="5"/>
        <v>76.516666666666666</v>
      </c>
    </row>
    <row r="103" spans="2:8" x14ac:dyDescent="0.55000000000000004">
      <c r="B103" s="23">
        <v>1986</v>
      </c>
      <c r="C103" s="24">
        <v>6</v>
      </c>
      <c r="D103" s="25">
        <v>80.3</v>
      </c>
      <c r="E103" s="25">
        <v>76</v>
      </c>
      <c r="F103" s="26">
        <f t="shared" si="3"/>
        <v>1.0565789473684211</v>
      </c>
      <c r="G103" s="27">
        <f t="shared" si="4"/>
        <v>5.9366754617414141</v>
      </c>
      <c r="H103" s="28">
        <f t="shared" si="5"/>
        <v>76.166666666666657</v>
      </c>
    </row>
    <row r="104" spans="2:8" x14ac:dyDescent="0.55000000000000004">
      <c r="B104" s="23">
        <v>1986</v>
      </c>
      <c r="C104" s="24">
        <v>7</v>
      </c>
      <c r="D104" s="25">
        <v>86.9</v>
      </c>
      <c r="E104" s="25">
        <v>80.900000000000006</v>
      </c>
      <c r="F104" s="26">
        <f t="shared" si="3"/>
        <v>1.0741656365883807</v>
      </c>
      <c r="G104" s="27">
        <f t="shared" si="4"/>
        <v>8.2191780821917924</v>
      </c>
      <c r="H104" s="28">
        <f t="shared" si="5"/>
        <v>76.016666666666666</v>
      </c>
    </row>
    <row r="105" spans="2:8" x14ac:dyDescent="0.55000000000000004">
      <c r="B105" s="23">
        <v>1986</v>
      </c>
      <c r="C105" s="24">
        <v>8</v>
      </c>
      <c r="D105" s="25">
        <v>58</v>
      </c>
      <c r="E105" s="25">
        <v>74.2</v>
      </c>
      <c r="F105" s="26">
        <f t="shared" si="3"/>
        <v>0.78167115902964956</v>
      </c>
      <c r="G105" s="27">
        <f t="shared" si="4"/>
        <v>-33.256616800920604</v>
      </c>
      <c r="H105" s="28">
        <f t="shared" si="5"/>
        <v>75.904166666666669</v>
      </c>
    </row>
    <row r="106" spans="2:8" x14ac:dyDescent="0.55000000000000004">
      <c r="B106" s="23">
        <v>1986</v>
      </c>
      <c r="C106" s="24">
        <v>9</v>
      </c>
      <c r="D106" s="25">
        <v>79.7</v>
      </c>
      <c r="E106" s="25">
        <v>78.3</v>
      </c>
      <c r="F106" s="26">
        <f t="shared" si="3"/>
        <v>1.0178799489144317</v>
      </c>
      <c r="G106" s="27">
        <f t="shared" si="4"/>
        <v>37.413793103448278</v>
      </c>
      <c r="H106" s="28">
        <f t="shared" si="5"/>
        <v>76.041666666666671</v>
      </c>
    </row>
    <row r="107" spans="2:8" x14ac:dyDescent="0.55000000000000004">
      <c r="B107" s="23">
        <v>1986</v>
      </c>
      <c r="C107" s="24">
        <v>10</v>
      </c>
      <c r="D107" s="25">
        <v>80.3</v>
      </c>
      <c r="E107" s="25">
        <v>75.5</v>
      </c>
      <c r="F107" s="26">
        <f t="shared" si="3"/>
        <v>1.0635761589403974</v>
      </c>
      <c r="G107" s="27">
        <f t="shared" si="4"/>
        <v>0.75282308657464991</v>
      </c>
      <c r="H107" s="28">
        <f t="shared" si="5"/>
        <v>76.037500000000009</v>
      </c>
    </row>
    <row r="108" spans="2:8" x14ac:dyDescent="0.55000000000000004">
      <c r="B108" s="23">
        <v>1986</v>
      </c>
      <c r="C108" s="24">
        <v>11</v>
      </c>
      <c r="D108" s="25">
        <v>71.900000000000006</v>
      </c>
      <c r="E108" s="25">
        <v>70.400000000000006</v>
      </c>
      <c r="F108" s="26">
        <f t="shared" si="3"/>
        <v>1.0213068181818181</v>
      </c>
      <c r="G108" s="27">
        <f t="shared" si="4"/>
        <v>-10.460772104607708</v>
      </c>
      <c r="H108" s="28">
        <f t="shared" si="5"/>
        <v>75.541666666666671</v>
      </c>
    </row>
    <row r="109" spans="2:8" x14ac:dyDescent="0.55000000000000004">
      <c r="B109" s="23">
        <v>1986</v>
      </c>
      <c r="C109" s="24">
        <v>12</v>
      </c>
      <c r="D109" s="25">
        <v>73.599999999999994</v>
      </c>
      <c r="E109" s="25">
        <v>76</v>
      </c>
      <c r="F109" s="26">
        <f t="shared" si="3"/>
        <v>0.96842105263157885</v>
      </c>
      <c r="G109" s="27">
        <f t="shared" si="4"/>
        <v>2.3643949930458819</v>
      </c>
      <c r="H109" s="28">
        <f t="shared" si="5"/>
        <v>75.26666666666668</v>
      </c>
    </row>
    <row r="110" spans="2:8" x14ac:dyDescent="0.55000000000000004">
      <c r="B110" s="23">
        <v>1987</v>
      </c>
      <c r="C110" s="24">
        <v>1</v>
      </c>
      <c r="D110" s="25">
        <v>69.3</v>
      </c>
      <c r="E110" s="25">
        <v>75.2</v>
      </c>
      <c r="F110" s="26">
        <f t="shared" si="3"/>
        <v>0.92154255319148926</v>
      </c>
      <c r="G110" s="27">
        <f t="shared" si="4"/>
        <v>-5.8423913043478271</v>
      </c>
      <c r="H110" s="28">
        <f t="shared" si="5"/>
        <v>75.291666666666671</v>
      </c>
    </row>
    <row r="111" spans="2:8" x14ac:dyDescent="0.55000000000000004">
      <c r="B111" s="23">
        <v>1987</v>
      </c>
      <c r="C111" s="24">
        <v>2</v>
      </c>
      <c r="D111" s="25">
        <v>75.7</v>
      </c>
      <c r="E111" s="25">
        <v>75.900000000000006</v>
      </c>
      <c r="F111" s="26">
        <f t="shared" si="3"/>
        <v>0.997364953886693</v>
      </c>
      <c r="G111" s="27">
        <f t="shared" si="4"/>
        <v>9.2352092352092399</v>
      </c>
      <c r="H111" s="28">
        <f t="shared" si="5"/>
        <v>75.416666666666671</v>
      </c>
    </row>
    <row r="112" spans="2:8" x14ac:dyDescent="0.55000000000000004">
      <c r="B112" s="23">
        <v>1987</v>
      </c>
      <c r="C112" s="24">
        <v>3</v>
      </c>
      <c r="D112" s="25">
        <v>83.1</v>
      </c>
      <c r="E112" s="25">
        <v>77.599999999999994</v>
      </c>
      <c r="F112" s="26">
        <f t="shared" si="3"/>
        <v>1.0708762886597938</v>
      </c>
      <c r="G112" s="27">
        <f t="shared" si="4"/>
        <v>9.7754293262879663</v>
      </c>
      <c r="H112" s="28">
        <f t="shared" si="5"/>
        <v>75.88333333333334</v>
      </c>
    </row>
    <row r="113" spans="2:8" x14ac:dyDescent="0.55000000000000004">
      <c r="B113" s="23">
        <v>1987</v>
      </c>
      <c r="C113" s="24">
        <v>4</v>
      </c>
      <c r="D113" s="25">
        <v>76</v>
      </c>
      <c r="E113" s="25">
        <v>74.599999999999994</v>
      </c>
      <c r="F113" s="26">
        <f t="shared" si="3"/>
        <v>1.0187667560321716</v>
      </c>
      <c r="G113" s="27">
        <f t="shared" si="4"/>
        <v>-8.5439229843561897</v>
      </c>
      <c r="H113" s="28">
        <f t="shared" si="5"/>
        <v>76.420833333333334</v>
      </c>
    </row>
    <row r="114" spans="2:8" x14ac:dyDescent="0.55000000000000004">
      <c r="B114" s="23">
        <v>1987</v>
      </c>
      <c r="C114" s="24">
        <v>5</v>
      </c>
      <c r="D114" s="25">
        <v>67.599999999999994</v>
      </c>
      <c r="E114" s="25">
        <v>69.3</v>
      </c>
      <c r="F114" s="26">
        <f t="shared" si="3"/>
        <v>0.97546897546897537</v>
      </c>
      <c r="G114" s="27">
        <f t="shared" si="4"/>
        <v>-11.052631578947381</v>
      </c>
      <c r="H114" s="28">
        <f t="shared" si="5"/>
        <v>76.941666666666663</v>
      </c>
    </row>
    <row r="115" spans="2:8" x14ac:dyDescent="0.55000000000000004">
      <c r="B115" s="23">
        <v>1987</v>
      </c>
      <c r="C115" s="24">
        <v>6</v>
      </c>
      <c r="D115" s="25">
        <v>81.900000000000006</v>
      </c>
      <c r="E115" s="25">
        <v>78.3</v>
      </c>
      <c r="F115" s="26">
        <f t="shared" si="3"/>
        <v>1.045977011494253</v>
      </c>
      <c r="G115" s="27">
        <f t="shared" si="4"/>
        <v>21.153846153846168</v>
      </c>
      <c r="H115" s="28">
        <f t="shared" si="5"/>
        <v>77.38333333333334</v>
      </c>
    </row>
    <row r="116" spans="2:8" x14ac:dyDescent="0.55000000000000004">
      <c r="B116" s="23">
        <v>1987</v>
      </c>
      <c r="C116" s="24">
        <v>7</v>
      </c>
      <c r="D116" s="25">
        <v>85.9</v>
      </c>
      <c r="E116" s="25">
        <v>79.099999999999994</v>
      </c>
      <c r="F116" s="26">
        <f t="shared" si="3"/>
        <v>1.0859671302149181</v>
      </c>
      <c r="G116" s="27">
        <f t="shared" si="4"/>
        <v>4.8840048840048889</v>
      </c>
      <c r="H116" s="28">
        <f t="shared" si="5"/>
        <v>77.629166666666663</v>
      </c>
    </row>
    <row r="117" spans="2:8" x14ac:dyDescent="0.55000000000000004">
      <c r="B117" s="23">
        <v>1987</v>
      </c>
      <c r="C117" s="24">
        <v>8</v>
      </c>
      <c r="D117" s="25">
        <v>62</v>
      </c>
      <c r="E117" s="25">
        <v>79.5</v>
      </c>
      <c r="F117" s="26">
        <f t="shared" si="3"/>
        <v>0.77987421383647804</v>
      </c>
      <c r="G117" s="27">
        <f t="shared" si="4"/>
        <v>-27.823050058207222</v>
      </c>
      <c r="H117" s="28">
        <f t="shared" si="5"/>
        <v>78.016666666666666</v>
      </c>
    </row>
    <row r="118" spans="2:8" x14ac:dyDescent="0.55000000000000004">
      <c r="B118" s="23">
        <v>1987</v>
      </c>
      <c r="C118" s="24">
        <v>9</v>
      </c>
      <c r="D118" s="25">
        <v>86.9</v>
      </c>
      <c r="E118" s="25">
        <v>82.9</v>
      </c>
      <c r="F118" s="26">
        <f t="shared" si="3"/>
        <v>1.0482509047044632</v>
      </c>
      <c r="G118" s="27">
        <f t="shared" si="4"/>
        <v>40.161290322580648</v>
      </c>
      <c r="H118" s="28">
        <f t="shared" si="5"/>
        <v>78.591666666666654</v>
      </c>
    </row>
    <row r="119" spans="2:8" x14ac:dyDescent="0.55000000000000004">
      <c r="B119" s="23">
        <v>1987</v>
      </c>
      <c r="C119" s="24">
        <v>10</v>
      </c>
      <c r="D119" s="25">
        <v>86</v>
      </c>
      <c r="E119" s="25">
        <v>79.5</v>
      </c>
      <c r="F119" s="26">
        <f t="shared" si="3"/>
        <v>1.0817610062893082</v>
      </c>
      <c r="G119" s="27">
        <f t="shared" si="4"/>
        <v>-1.0356731875719283</v>
      </c>
      <c r="H119" s="28">
        <f t="shared" si="5"/>
        <v>79.120833333333323</v>
      </c>
    </row>
    <row r="120" spans="2:8" x14ac:dyDescent="0.55000000000000004">
      <c r="B120" s="23">
        <v>1987</v>
      </c>
      <c r="C120" s="24">
        <v>11</v>
      </c>
      <c r="D120" s="25">
        <v>78.7</v>
      </c>
      <c r="E120" s="25">
        <v>78.7</v>
      </c>
      <c r="F120" s="26">
        <f t="shared" si="3"/>
        <v>1</v>
      </c>
      <c r="G120" s="27">
        <f t="shared" si="4"/>
        <v>-8.4883720930232549</v>
      </c>
      <c r="H120" s="28">
        <f t="shared" si="5"/>
        <v>79.5</v>
      </c>
    </row>
    <row r="121" spans="2:8" x14ac:dyDescent="0.55000000000000004">
      <c r="B121" s="23">
        <v>1987</v>
      </c>
      <c r="C121" s="24">
        <v>12</v>
      </c>
      <c r="D121" s="25">
        <v>77.400000000000006</v>
      </c>
      <c r="E121" s="25">
        <v>79.400000000000006</v>
      </c>
      <c r="F121" s="26">
        <f t="shared" si="3"/>
        <v>0.97481108312342568</v>
      </c>
      <c r="G121" s="27">
        <f t="shared" si="4"/>
        <v>-1.6518424396442133</v>
      </c>
      <c r="H121" s="28">
        <f t="shared" si="5"/>
        <v>79.779166666666669</v>
      </c>
    </row>
    <row r="122" spans="2:8" x14ac:dyDescent="0.55000000000000004">
      <c r="B122" s="23">
        <v>1988</v>
      </c>
      <c r="C122" s="24">
        <v>1</v>
      </c>
      <c r="D122" s="25">
        <v>71.400000000000006</v>
      </c>
      <c r="E122" s="25">
        <v>78</v>
      </c>
      <c r="F122" s="26">
        <f t="shared" si="3"/>
        <v>0.91538461538461546</v>
      </c>
      <c r="G122" s="27">
        <f t="shared" si="4"/>
        <v>-7.7519379844961271</v>
      </c>
      <c r="H122" s="28">
        <f t="shared" si="5"/>
        <v>79.870833333333351</v>
      </c>
    </row>
    <row r="123" spans="2:8" x14ac:dyDescent="0.55000000000000004">
      <c r="B123" s="23">
        <v>1988</v>
      </c>
      <c r="C123" s="24">
        <v>2</v>
      </c>
      <c r="D123" s="25">
        <v>82.9</v>
      </c>
      <c r="E123" s="25">
        <v>82</v>
      </c>
      <c r="F123" s="26">
        <f t="shared" si="3"/>
        <v>1.0109756097560976</v>
      </c>
      <c r="G123" s="27">
        <f t="shared" si="4"/>
        <v>16.106442577030823</v>
      </c>
      <c r="H123" s="28">
        <f t="shared" si="5"/>
        <v>79.766666666666666</v>
      </c>
    </row>
    <row r="124" spans="2:8" x14ac:dyDescent="0.55000000000000004">
      <c r="B124" s="23">
        <v>1988</v>
      </c>
      <c r="C124" s="24">
        <v>3</v>
      </c>
      <c r="D124" s="25">
        <v>89.7</v>
      </c>
      <c r="E124" s="25">
        <v>80.400000000000006</v>
      </c>
      <c r="F124" s="26">
        <f t="shared" si="3"/>
        <v>1.1156716417910448</v>
      </c>
      <c r="G124" s="27">
        <f t="shared" si="4"/>
        <v>8.2026537997587532</v>
      </c>
      <c r="H124" s="28">
        <f t="shared" si="5"/>
        <v>79.895833333333329</v>
      </c>
    </row>
    <row r="125" spans="2:8" x14ac:dyDescent="0.55000000000000004">
      <c r="B125" s="23">
        <v>1988</v>
      </c>
      <c r="C125" s="24">
        <v>4</v>
      </c>
      <c r="D125" s="25">
        <v>82.1</v>
      </c>
      <c r="E125" s="25">
        <v>82.4</v>
      </c>
      <c r="F125" s="26">
        <f t="shared" si="3"/>
        <v>0.99635922330097071</v>
      </c>
      <c r="G125" s="27">
        <f t="shared" si="4"/>
        <v>-8.4726867335563121</v>
      </c>
      <c r="H125" s="28">
        <f t="shared" si="5"/>
        <v>80.104166666666671</v>
      </c>
    </row>
    <row r="126" spans="2:8" x14ac:dyDescent="0.55000000000000004">
      <c r="B126" s="23">
        <v>1988</v>
      </c>
      <c r="C126" s="24">
        <v>5</v>
      </c>
      <c r="D126" s="25">
        <v>70.599999999999994</v>
      </c>
      <c r="E126" s="25">
        <v>78.3</v>
      </c>
      <c r="F126" s="26">
        <f t="shared" si="3"/>
        <v>0.90166028097062578</v>
      </c>
      <c r="G126" s="27">
        <f t="shared" si="4"/>
        <v>-14.007308160779541</v>
      </c>
      <c r="H126" s="28">
        <f t="shared" si="5"/>
        <v>80.595833333333331</v>
      </c>
    </row>
    <row r="127" spans="2:8" x14ac:dyDescent="0.55000000000000004">
      <c r="B127" s="23">
        <v>1988</v>
      </c>
      <c r="C127" s="24">
        <v>6</v>
      </c>
      <c r="D127" s="25">
        <v>85.6</v>
      </c>
      <c r="E127" s="25">
        <v>81.7</v>
      </c>
      <c r="F127" s="26">
        <f t="shared" si="3"/>
        <v>1.047735618115055</v>
      </c>
      <c r="G127" s="27">
        <f t="shared" si="4"/>
        <v>21.246458923512755</v>
      </c>
      <c r="H127" s="28">
        <f t="shared" si="5"/>
        <v>81.266666666666666</v>
      </c>
    </row>
    <row r="128" spans="2:8" x14ac:dyDescent="0.55000000000000004">
      <c r="B128" s="23">
        <v>1988</v>
      </c>
      <c r="C128" s="24">
        <v>7</v>
      </c>
      <c r="D128" s="25">
        <v>84.4</v>
      </c>
      <c r="E128" s="25">
        <v>81.599999999999994</v>
      </c>
      <c r="F128" s="26">
        <f t="shared" si="3"/>
        <v>1.0343137254901962</v>
      </c>
      <c r="G128" s="27">
        <f t="shared" si="4"/>
        <v>-1.4018691588784882</v>
      </c>
      <c r="H128" s="28">
        <f t="shared" si="5"/>
        <v>81.912500000000009</v>
      </c>
    </row>
    <row r="129" spans="2:8" x14ac:dyDescent="0.55000000000000004">
      <c r="B129" s="23">
        <v>1988</v>
      </c>
      <c r="C129" s="24">
        <v>8</v>
      </c>
      <c r="D129" s="25">
        <v>61</v>
      </c>
      <c r="E129" s="25">
        <v>74</v>
      </c>
      <c r="F129" s="26">
        <f t="shared" si="3"/>
        <v>0.82432432432432434</v>
      </c>
      <c r="G129" s="27">
        <f t="shared" si="4"/>
        <v>-27.725118483412324</v>
      </c>
      <c r="H129" s="28">
        <f t="shared" si="5"/>
        <v>82.412500000000009</v>
      </c>
    </row>
    <row r="130" spans="2:8" x14ac:dyDescent="0.55000000000000004">
      <c r="B130" s="23">
        <v>1988</v>
      </c>
      <c r="C130" s="24">
        <v>9</v>
      </c>
      <c r="D130" s="25">
        <v>91</v>
      </c>
      <c r="E130" s="25">
        <v>85.9</v>
      </c>
      <c r="F130" s="26">
        <f t="shared" si="3"/>
        <v>1.059371362048894</v>
      </c>
      <c r="G130" s="27">
        <f t="shared" si="4"/>
        <v>49.180327868852473</v>
      </c>
      <c r="H130" s="28">
        <f t="shared" si="5"/>
        <v>83.037500000000009</v>
      </c>
    </row>
    <row r="131" spans="2:8" x14ac:dyDescent="0.55000000000000004">
      <c r="B131" s="23">
        <v>1988</v>
      </c>
      <c r="C131" s="24">
        <v>10</v>
      </c>
      <c r="D131" s="25">
        <v>86.9</v>
      </c>
      <c r="E131" s="25">
        <v>82.4</v>
      </c>
      <c r="F131" s="26">
        <f t="shared" ref="F131:F194" si="6">+D131/E131</f>
        <v>1.0546116504854368</v>
      </c>
      <c r="G131" s="27">
        <f t="shared" si="4"/>
        <v>-4.5054945054945001</v>
      </c>
      <c r="H131" s="28">
        <f t="shared" si="5"/>
        <v>83.966666666666669</v>
      </c>
    </row>
    <row r="132" spans="2:8" x14ac:dyDescent="0.55000000000000004">
      <c r="B132" s="23">
        <v>1988</v>
      </c>
      <c r="C132" s="24">
        <v>11</v>
      </c>
      <c r="D132" s="25">
        <v>89.6</v>
      </c>
      <c r="E132" s="25">
        <v>84.9</v>
      </c>
      <c r="F132" s="26">
        <f t="shared" si="6"/>
        <v>1.055359246171967</v>
      </c>
      <c r="G132" s="27">
        <f t="shared" ref="G132:G195" si="7">(+D132/D131-1)*100</f>
        <v>3.1070195627157515</v>
      </c>
      <c r="H132" s="28">
        <f t="shared" si="5"/>
        <v>84.88333333333334</v>
      </c>
    </row>
    <row r="133" spans="2:8" x14ac:dyDescent="0.55000000000000004">
      <c r="B133" s="23">
        <v>1988</v>
      </c>
      <c r="C133" s="24">
        <v>12</v>
      </c>
      <c r="D133" s="25">
        <v>82.6</v>
      </c>
      <c r="E133" s="25">
        <v>84.2</v>
      </c>
      <c r="F133" s="26">
        <f t="shared" si="6"/>
        <v>0.98099762470308782</v>
      </c>
      <c r="G133" s="27">
        <f t="shared" si="7"/>
        <v>-7.8125</v>
      </c>
      <c r="H133" s="28">
        <f t="shared" si="5"/>
        <v>86.066666666666677</v>
      </c>
    </row>
    <row r="134" spans="2:8" x14ac:dyDescent="0.55000000000000004">
      <c r="B134" s="23">
        <v>1989</v>
      </c>
      <c r="C134" s="24">
        <v>1</v>
      </c>
      <c r="D134" s="25">
        <v>81.7</v>
      </c>
      <c r="E134" s="25">
        <v>88.9</v>
      </c>
      <c r="F134" s="26">
        <f t="shared" si="6"/>
        <v>0.91901012373453317</v>
      </c>
      <c r="G134" s="27">
        <f t="shared" si="7"/>
        <v>-1.0895883777239601</v>
      </c>
      <c r="H134" s="28">
        <f t="shared" si="5"/>
        <v>87.1875</v>
      </c>
    </row>
    <row r="135" spans="2:8" x14ac:dyDescent="0.55000000000000004">
      <c r="B135" s="23">
        <v>1989</v>
      </c>
      <c r="C135" s="24">
        <v>2</v>
      </c>
      <c r="D135" s="25">
        <v>84.6</v>
      </c>
      <c r="E135" s="25">
        <v>83.6</v>
      </c>
      <c r="F135" s="26">
        <f t="shared" si="6"/>
        <v>1.0119617224880382</v>
      </c>
      <c r="G135" s="27">
        <f t="shared" si="7"/>
        <v>3.5495716034271707</v>
      </c>
      <c r="H135" s="28">
        <f t="shared" si="5"/>
        <v>88.491666666666674</v>
      </c>
    </row>
    <row r="136" spans="2:8" x14ac:dyDescent="0.55000000000000004">
      <c r="B136" s="23">
        <v>1989</v>
      </c>
      <c r="C136" s="24">
        <v>3</v>
      </c>
      <c r="D136" s="25">
        <v>103</v>
      </c>
      <c r="E136" s="25">
        <v>92.8</v>
      </c>
      <c r="F136" s="26">
        <f t="shared" si="6"/>
        <v>1.1099137931034484</v>
      </c>
      <c r="G136" s="27">
        <f t="shared" si="7"/>
        <v>21.749408983451545</v>
      </c>
      <c r="H136" s="28">
        <f t="shared" si="5"/>
        <v>89.725000000000009</v>
      </c>
    </row>
    <row r="137" spans="2:8" x14ac:dyDescent="0.55000000000000004">
      <c r="B137" s="23">
        <v>1989</v>
      </c>
      <c r="C137" s="24">
        <v>4</v>
      </c>
      <c r="D137" s="25">
        <v>91.1</v>
      </c>
      <c r="E137" s="25">
        <v>92.6</v>
      </c>
      <c r="F137" s="26">
        <f t="shared" si="6"/>
        <v>0.98380129589632825</v>
      </c>
      <c r="G137" s="27">
        <f t="shared" si="7"/>
        <v>-11.553398058252428</v>
      </c>
      <c r="H137" s="28">
        <f t="shared" ref="H137:H200" si="8">(SUM(D132:D142)+D131/2+D143/2)/12</f>
        <v>90.691666666666663</v>
      </c>
    </row>
    <row r="138" spans="2:8" x14ac:dyDescent="0.55000000000000004">
      <c r="B138" s="23">
        <v>1989</v>
      </c>
      <c r="C138" s="24">
        <v>5</v>
      </c>
      <c r="D138" s="25">
        <v>83.6</v>
      </c>
      <c r="E138" s="25">
        <v>92.6</v>
      </c>
      <c r="F138" s="26">
        <f t="shared" si="6"/>
        <v>0.90280777537796975</v>
      </c>
      <c r="G138" s="27">
        <f t="shared" si="7"/>
        <v>-8.2327113062568564</v>
      </c>
      <c r="H138" s="28">
        <f t="shared" si="8"/>
        <v>91.766666666666652</v>
      </c>
    </row>
    <row r="139" spans="2:8" x14ac:dyDescent="0.55000000000000004">
      <c r="B139" s="23">
        <v>1989</v>
      </c>
      <c r="C139" s="24">
        <v>6</v>
      </c>
      <c r="D139" s="25">
        <v>101</v>
      </c>
      <c r="E139" s="25">
        <v>97.3</v>
      </c>
      <c r="F139" s="26">
        <f t="shared" si="6"/>
        <v>1.038026721479959</v>
      </c>
      <c r="G139" s="27">
        <f t="shared" si="7"/>
        <v>20.813397129186619</v>
      </c>
      <c r="H139" s="28">
        <f t="shared" si="8"/>
        <v>92.845833333333303</v>
      </c>
    </row>
    <row r="140" spans="2:8" x14ac:dyDescent="0.55000000000000004">
      <c r="B140" s="23">
        <v>1989</v>
      </c>
      <c r="C140" s="24">
        <v>7</v>
      </c>
      <c r="D140" s="25">
        <v>95.9</v>
      </c>
      <c r="E140" s="25">
        <v>91.8</v>
      </c>
      <c r="F140" s="26">
        <f t="shared" si="6"/>
        <v>1.0446623093681917</v>
      </c>
      <c r="G140" s="27">
        <f t="shared" si="7"/>
        <v>-5.0495049504950433</v>
      </c>
      <c r="H140" s="28">
        <f t="shared" si="8"/>
        <v>93.616666666666632</v>
      </c>
    </row>
    <row r="141" spans="2:8" x14ac:dyDescent="0.55000000000000004">
      <c r="B141" s="23">
        <v>1989</v>
      </c>
      <c r="C141" s="24">
        <v>8</v>
      </c>
      <c r="D141" s="25">
        <v>80.8</v>
      </c>
      <c r="E141" s="25">
        <v>97.3</v>
      </c>
      <c r="F141" s="26">
        <f t="shared" si="6"/>
        <v>0.83042137718396714</v>
      </c>
      <c r="G141" s="27">
        <f t="shared" si="7"/>
        <v>-15.745568300312829</v>
      </c>
      <c r="H141" s="28">
        <f t="shared" si="8"/>
        <v>94.595833333333317</v>
      </c>
    </row>
    <row r="142" spans="2:8" x14ac:dyDescent="0.55000000000000004">
      <c r="B142" s="23">
        <v>1989</v>
      </c>
      <c r="C142" s="24">
        <v>9</v>
      </c>
      <c r="D142" s="25">
        <v>100.8</v>
      </c>
      <c r="E142" s="25">
        <v>96.2</v>
      </c>
      <c r="F142" s="26">
        <f t="shared" si="6"/>
        <v>1.0478170478170477</v>
      </c>
      <c r="G142" s="27">
        <f t="shared" si="7"/>
        <v>24.752475247524753</v>
      </c>
      <c r="H142" s="28">
        <f t="shared" si="8"/>
        <v>95.766666666666666</v>
      </c>
    </row>
    <row r="143" spans="2:8" x14ac:dyDescent="0.55000000000000004">
      <c r="B143" s="23">
        <v>1989</v>
      </c>
      <c r="C143" s="24">
        <v>10</v>
      </c>
      <c r="D143" s="25">
        <v>100.3</v>
      </c>
      <c r="E143" s="25">
        <v>94.2</v>
      </c>
      <c r="F143" s="26">
        <f t="shared" si="6"/>
        <v>1.0647558386411888</v>
      </c>
      <c r="G143" s="27">
        <f t="shared" si="7"/>
        <v>-0.49603174603174427</v>
      </c>
      <c r="H143" s="28">
        <f t="shared" si="8"/>
        <v>96.587499999999991</v>
      </c>
    </row>
    <row r="144" spans="2:8" x14ac:dyDescent="0.55000000000000004">
      <c r="B144" s="23">
        <v>1989</v>
      </c>
      <c r="C144" s="24">
        <v>11</v>
      </c>
      <c r="D144" s="25">
        <v>102</v>
      </c>
      <c r="E144" s="25">
        <v>96.3</v>
      </c>
      <c r="F144" s="26">
        <f t="shared" si="6"/>
        <v>1.0591900311526481</v>
      </c>
      <c r="G144" s="27">
        <f t="shared" si="7"/>
        <v>1.6949152542372836</v>
      </c>
      <c r="H144" s="28">
        <f t="shared" si="8"/>
        <v>97.641666666666666</v>
      </c>
    </row>
    <row r="145" spans="2:8" x14ac:dyDescent="0.55000000000000004">
      <c r="B145" s="23">
        <v>1989</v>
      </c>
      <c r="C145" s="24">
        <v>12</v>
      </c>
      <c r="D145" s="25">
        <v>96.1</v>
      </c>
      <c r="E145" s="25">
        <v>97.4</v>
      </c>
      <c r="F145" s="26">
        <f t="shared" si="6"/>
        <v>0.98665297741273084</v>
      </c>
      <c r="G145" s="27">
        <f t="shared" si="7"/>
        <v>-5.7843137254901977</v>
      </c>
      <c r="H145" s="28">
        <f t="shared" si="8"/>
        <v>98.52500000000002</v>
      </c>
    </row>
    <row r="146" spans="2:8" x14ac:dyDescent="0.55000000000000004">
      <c r="B146" s="23">
        <v>1990</v>
      </c>
      <c r="C146" s="24">
        <v>1</v>
      </c>
      <c r="D146" s="25">
        <v>86.7</v>
      </c>
      <c r="E146" s="25">
        <v>93.4</v>
      </c>
      <c r="F146" s="26">
        <f t="shared" si="6"/>
        <v>0.92826552462526768</v>
      </c>
      <c r="G146" s="27">
        <f t="shared" si="7"/>
        <v>-9.7814776274713804</v>
      </c>
      <c r="H146" s="28">
        <f t="shared" si="8"/>
        <v>99.387500000000003</v>
      </c>
    </row>
    <row r="147" spans="2:8" x14ac:dyDescent="0.55000000000000004">
      <c r="B147" s="23">
        <v>1990</v>
      </c>
      <c r="C147" s="24">
        <v>2</v>
      </c>
      <c r="D147" s="25">
        <v>103.1</v>
      </c>
      <c r="E147" s="25">
        <v>102.4</v>
      </c>
      <c r="F147" s="26">
        <f t="shared" si="6"/>
        <v>1.0068359374999998</v>
      </c>
      <c r="G147" s="27">
        <f t="shared" si="7"/>
        <v>18.915801614763538</v>
      </c>
      <c r="H147" s="28">
        <f t="shared" si="8"/>
        <v>100.3875</v>
      </c>
    </row>
    <row r="148" spans="2:8" x14ac:dyDescent="0.55000000000000004">
      <c r="B148" s="23">
        <v>1990</v>
      </c>
      <c r="C148" s="24">
        <v>3</v>
      </c>
      <c r="D148" s="25">
        <v>112.6</v>
      </c>
      <c r="E148" s="25">
        <v>102.1</v>
      </c>
      <c r="F148" s="26">
        <f t="shared" si="6"/>
        <v>1.1028403525954946</v>
      </c>
      <c r="G148" s="27">
        <f t="shared" si="7"/>
        <v>9.2143549951503303</v>
      </c>
      <c r="H148" s="28">
        <f t="shared" si="8"/>
        <v>100.95</v>
      </c>
    </row>
    <row r="149" spans="2:8" x14ac:dyDescent="0.55000000000000004">
      <c r="B149" s="23">
        <v>1990</v>
      </c>
      <c r="C149" s="24">
        <v>4</v>
      </c>
      <c r="D149" s="25">
        <v>101.2</v>
      </c>
      <c r="E149" s="25">
        <v>103.6</v>
      </c>
      <c r="F149" s="26">
        <f t="shared" si="6"/>
        <v>0.97683397683397688</v>
      </c>
      <c r="G149" s="27">
        <f t="shared" si="7"/>
        <v>-10.124333925399643</v>
      </c>
      <c r="H149" s="28">
        <f t="shared" si="8"/>
        <v>101.87500000000001</v>
      </c>
    </row>
    <row r="150" spans="2:8" x14ac:dyDescent="0.55000000000000004">
      <c r="B150" s="23">
        <v>1990</v>
      </c>
      <c r="C150" s="24">
        <v>5</v>
      </c>
      <c r="D150" s="25">
        <v>98.8</v>
      </c>
      <c r="E150" s="25">
        <v>109.1</v>
      </c>
      <c r="F150" s="26">
        <f t="shared" si="6"/>
        <v>0.90559120073327226</v>
      </c>
      <c r="G150" s="27">
        <f t="shared" si="7"/>
        <v>-2.3715415019762931</v>
      </c>
      <c r="H150" s="28">
        <f t="shared" si="8"/>
        <v>102.91666666666667</v>
      </c>
    </row>
    <row r="151" spans="2:8" x14ac:dyDescent="0.55000000000000004">
      <c r="B151" s="23">
        <v>1990</v>
      </c>
      <c r="C151" s="24">
        <v>6</v>
      </c>
      <c r="D151" s="25">
        <v>107</v>
      </c>
      <c r="E151" s="25">
        <v>103.9</v>
      </c>
      <c r="F151" s="26">
        <f t="shared" si="6"/>
        <v>1.0298363811357074</v>
      </c>
      <c r="G151" s="27">
        <f t="shared" si="7"/>
        <v>8.2995951417004008</v>
      </c>
      <c r="H151" s="28">
        <f t="shared" si="8"/>
        <v>103.49583333333334</v>
      </c>
    </row>
    <row r="152" spans="2:8" x14ac:dyDescent="0.55000000000000004">
      <c r="B152" s="23">
        <v>1990</v>
      </c>
      <c r="C152" s="24">
        <v>7</v>
      </c>
      <c r="D152" s="25">
        <v>110.6</v>
      </c>
      <c r="E152" s="25">
        <v>104.4</v>
      </c>
      <c r="F152" s="26">
        <f t="shared" si="6"/>
        <v>1.0593869731800765</v>
      </c>
      <c r="G152" s="27">
        <f t="shared" si="7"/>
        <v>3.3644859813084071</v>
      </c>
      <c r="H152" s="28">
        <f t="shared" si="8"/>
        <v>104.30833333333334</v>
      </c>
    </row>
    <row r="153" spans="2:8" x14ac:dyDescent="0.55000000000000004">
      <c r="B153" s="23">
        <v>1990</v>
      </c>
      <c r="C153" s="24">
        <v>8</v>
      </c>
      <c r="D153" s="25">
        <v>90.1</v>
      </c>
      <c r="E153" s="25">
        <v>109.2</v>
      </c>
      <c r="F153" s="26">
        <f t="shared" si="6"/>
        <v>0.82509157509157505</v>
      </c>
      <c r="G153" s="27">
        <f t="shared" si="7"/>
        <v>-18.535262206148285</v>
      </c>
      <c r="H153" s="28">
        <f t="shared" si="8"/>
        <v>104.94583333333333</v>
      </c>
    </row>
    <row r="154" spans="2:8" x14ac:dyDescent="0.55000000000000004">
      <c r="B154" s="23">
        <v>1990</v>
      </c>
      <c r="C154" s="24">
        <v>9</v>
      </c>
      <c r="D154" s="25">
        <v>105</v>
      </c>
      <c r="E154" s="25">
        <v>100.8</v>
      </c>
      <c r="F154" s="26">
        <f t="shared" si="6"/>
        <v>1.0416666666666667</v>
      </c>
      <c r="G154" s="27">
        <f t="shared" si="7"/>
        <v>16.537180910099902</v>
      </c>
      <c r="H154" s="28">
        <f t="shared" si="8"/>
        <v>104.81249999999999</v>
      </c>
    </row>
    <row r="155" spans="2:8" x14ac:dyDescent="0.55000000000000004">
      <c r="B155" s="23">
        <v>1990</v>
      </c>
      <c r="C155" s="24">
        <v>10</v>
      </c>
      <c r="D155" s="25">
        <v>118.3</v>
      </c>
      <c r="E155" s="25">
        <v>110.9</v>
      </c>
      <c r="F155" s="26">
        <f t="shared" si="6"/>
        <v>1.0667267808836789</v>
      </c>
      <c r="G155" s="27">
        <f t="shared" si="7"/>
        <v>12.666666666666671</v>
      </c>
      <c r="H155" s="28">
        <f t="shared" si="8"/>
        <v>104.32083333333333</v>
      </c>
    </row>
    <row r="156" spans="2:8" x14ac:dyDescent="0.55000000000000004">
      <c r="B156" s="23">
        <v>1990</v>
      </c>
      <c r="C156" s="24">
        <v>11</v>
      </c>
      <c r="D156" s="25">
        <v>109</v>
      </c>
      <c r="E156" s="25">
        <v>102.4</v>
      </c>
      <c r="F156" s="26">
        <f t="shared" si="6"/>
        <v>1.064453125</v>
      </c>
      <c r="G156" s="27">
        <f t="shared" si="7"/>
        <v>-7.8613693998309309</v>
      </c>
      <c r="H156" s="28">
        <f t="shared" si="8"/>
        <v>103.92916666666667</v>
      </c>
    </row>
    <row r="157" spans="2:8" x14ac:dyDescent="0.55000000000000004">
      <c r="B157" s="23">
        <v>1990</v>
      </c>
      <c r="C157" s="24">
        <v>12</v>
      </c>
      <c r="D157" s="25">
        <v>103</v>
      </c>
      <c r="E157" s="25">
        <v>104.6</v>
      </c>
      <c r="F157" s="26">
        <f t="shared" si="6"/>
        <v>0.98470363288718932</v>
      </c>
      <c r="G157" s="27">
        <f t="shared" si="7"/>
        <v>-5.5045871559633035</v>
      </c>
      <c r="H157" s="28">
        <f t="shared" si="8"/>
        <v>103.44999999999999</v>
      </c>
    </row>
    <row r="158" spans="2:8" x14ac:dyDescent="0.55000000000000004">
      <c r="B158" s="23">
        <v>1991</v>
      </c>
      <c r="C158" s="24">
        <v>1</v>
      </c>
      <c r="D158" s="25">
        <v>99.3</v>
      </c>
      <c r="E158" s="25">
        <v>105.9</v>
      </c>
      <c r="F158" s="26">
        <f t="shared" si="6"/>
        <v>0.93767705382436251</v>
      </c>
      <c r="G158" s="27">
        <f t="shared" si="7"/>
        <v>-3.5922330097087452</v>
      </c>
      <c r="H158" s="28">
        <f t="shared" si="8"/>
        <v>103.41249999999998</v>
      </c>
    </row>
    <row r="159" spans="2:8" x14ac:dyDescent="0.55000000000000004">
      <c r="B159" s="23">
        <v>1991</v>
      </c>
      <c r="C159" s="24">
        <v>2</v>
      </c>
      <c r="D159" s="25">
        <v>105.8</v>
      </c>
      <c r="E159" s="25">
        <v>105.4</v>
      </c>
      <c r="F159" s="26">
        <f t="shared" si="6"/>
        <v>1.0037950664136621</v>
      </c>
      <c r="G159" s="27">
        <f t="shared" si="7"/>
        <v>6.545820745216524</v>
      </c>
      <c r="H159" s="28">
        <f t="shared" si="8"/>
        <v>103.61666666666666</v>
      </c>
    </row>
    <row r="160" spans="2:8" x14ac:dyDescent="0.55000000000000004">
      <c r="B160" s="23">
        <v>1991</v>
      </c>
      <c r="C160" s="24">
        <v>3</v>
      </c>
      <c r="D160" s="25">
        <v>106.7</v>
      </c>
      <c r="E160" s="25">
        <v>97.3</v>
      </c>
      <c r="F160" s="26">
        <f t="shared" si="6"/>
        <v>1.0966084275436794</v>
      </c>
      <c r="G160" s="27">
        <f t="shared" si="7"/>
        <v>0.85066162570888171</v>
      </c>
      <c r="H160" s="28">
        <f t="shared" si="8"/>
        <v>103.58333333333333</v>
      </c>
    </row>
    <row r="161" spans="2:8" x14ac:dyDescent="0.55000000000000004">
      <c r="B161" s="23">
        <v>1991</v>
      </c>
      <c r="C161" s="24">
        <v>4</v>
      </c>
      <c r="D161" s="25">
        <v>95.3</v>
      </c>
      <c r="E161" s="25">
        <v>98.5</v>
      </c>
      <c r="F161" s="26">
        <f t="shared" si="6"/>
        <v>0.96751269035532994</v>
      </c>
      <c r="G161" s="27">
        <f t="shared" si="7"/>
        <v>-10.68416119962512</v>
      </c>
      <c r="H161" s="28">
        <f t="shared" si="8"/>
        <v>103.60416666666669</v>
      </c>
    </row>
    <row r="162" spans="2:8" x14ac:dyDescent="0.55000000000000004">
      <c r="B162" s="23">
        <v>1991</v>
      </c>
      <c r="C162" s="24">
        <v>5</v>
      </c>
      <c r="D162" s="25">
        <v>95.3</v>
      </c>
      <c r="E162" s="25">
        <v>104.9</v>
      </c>
      <c r="F162" s="26">
        <f t="shared" si="6"/>
        <v>0.90848427073403237</v>
      </c>
      <c r="G162" s="27">
        <f t="shared" si="7"/>
        <v>0</v>
      </c>
      <c r="H162" s="28">
        <f t="shared" si="8"/>
        <v>103.91666666666667</v>
      </c>
    </row>
    <row r="163" spans="2:8" x14ac:dyDescent="0.55000000000000004">
      <c r="B163" s="23">
        <v>1991</v>
      </c>
      <c r="C163" s="24">
        <v>6</v>
      </c>
      <c r="D163" s="25">
        <v>99</v>
      </c>
      <c r="E163" s="25">
        <v>96.8</v>
      </c>
      <c r="F163" s="26">
        <f t="shared" si="6"/>
        <v>1.0227272727272727</v>
      </c>
      <c r="G163" s="27">
        <f t="shared" si="7"/>
        <v>3.8824763903462678</v>
      </c>
      <c r="H163" s="28">
        <f t="shared" si="8"/>
        <v>104.50833333333337</v>
      </c>
    </row>
    <row r="164" spans="2:8" x14ac:dyDescent="0.55000000000000004">
      <c r="B164" s="23">
        <v>1991</v>
      </c>
      <c r="C164" s="24">
        <v>7</v>
      </c>
      <c r="D164" s="25">
        <v>117.7</v>
      </c>
      <c r="E164" s="25">
        <v>109.4</v>
      </c>
      <c r="F164" s="26">
        <f t="shared" si="6"/>
        <v>1.0758683729433272</v>
      </c>
      <c r="G164" s="27">
        <f t="shared" si="7"/>
        <v>18.888888888888889</v>
      </c>
      <c r="H164" s="28">
        <f t="shared" si="8"/>
        <v>104.97083333333335</v>
      </c>
    </row>
    <row r="165" spans="2:8" x14ac:dyDescent="0.55000000000000004">
      <c r="B165" s="23">
        <v>1991</v>
      </c>
      <c r="C165" s="24">
        <v>8</v>
      </c>
      <c r="D165" s="25">
        <v>87.9</v>
      </c>
      <c r="E165" s="25">
        <v>106.6</v>
      </c>
      <c r="F165" s="26">
        <f t="shared" si="6"/>
        <v>0.82457786116322707</v>
      </c>
      <c r="G165" s="27">
        <f t="shared" si="7"/>
        <v>-25.318606627017836</v>
      </c>
      <c r="H165" s="28">
        <f t="shared" si="8"/>
        <v>105.19166666666666</v>
      </c>
    </row>
    <row r="166" spans="2:8" x14ac:dyDescent="0.55000000000000004">
      <c r="B166" s="23">
        <v>1991</v>
      </c>
      <c r="C166" s="24">
        <v>9</v>
      </c>
      <c r="D166" s="25">
        <v>106.4</v>
      </c>
      <c r="E166" s="25">
        <v>102.5</v>
      </c>
      <c r="F166" s="26">
        <f t="shared" si="6"/>
        <v>1.0380487804878049</v>
      </c>
      <c r="G166" s="27">
        <f t="shared" si="7"/>
        <v>21.046643913538119</v>
      </c>
      <c r="H166" s="28">
        <f t="shared" si="8"/>
        <v>105.64166666666665</v>
      </c>
    </row>
    <row r="167" spans="2:8" x14ac:dyDescent="0.55000000000000004">
      <c r="B167" s="23">
        <v>1991</v>
      </c>
      <c r="C167" s="24">
        <v>10</v>
      </c>
      <c r="D167" s="25">
        <v>117.4</v>
      </c>
      <c r="E167" s="25">
        <v>109.7</v>
      </c>
      <c r="F167" s="26">
        <f t="shared" si="6"/>
        <v>1.0701914311759344</v>
      </c>
      <c r="G167" s="27">
        <f t="shared" si="7"/>
        <v>10.338345864661648</v>
      </c>
      <c r="H167" s="28">
        <f t="shared" si="8"/>
        <v>106.375</v>
      </c>
    </row>
    <row r="168" spans="2:8" x14ac:dyDescent="0.55000000000000004">
      <c r="B168" s="23">
        <v>1991</v>
      </c>
      <c r="C168" s="24">
        <v>11</v>
      </c>
      <c r="D168" s="25">
        <v>117.4</v>
      </c>
      <c r="E168" s="25">
        <v>110.1</v>
      </c>
      <c r="F168" s="26">
        <f t="shared" si="6"/>
        <v>1.0663033605812899</v>
      </c>
      <c r="G168" s="27">
        <f t="shared" si="7"/>
        <v>0</v>
      </c>
      <c r="H168" s="28">
        <f t="shared" si="8"/>
        <v>106.58749999999999</v>
      </c>
    </row>
    <row r="169" spans="2:8" x14ac:dyDescent="0.55000000000000004">
      <c r="B169" s="23">
        <v>1991</v>
      </c>
      <c r="C169" s="24">
        <v>12</v>
      </c>
      <c r="D169" s="25">
        <v>108.8</v>
      </c>
      <c r="E169" s="25">
        <v>110.1</v>
      </c>
      <c r="F169" s="26">
        <f t="shared" si="6"/>
        <v>0.98819255222524982</v>
      </c>
      <c r="G169" s="27">
        <f t="shared" si="7"/>
        <v>-7.3253833049403809</v>
      </c>
      <c r="H169" s="28">
        <f t="shared" si="8"/>
        <v>106.92083333333331</v>
      </c>
    </row>
    <row r="170" spans="2:8" x14ac:dyDescent="0.55000000000000004">
      <c r="B170" s="23">
        <v>1992</v>
      </c>
      <c r="C170" s="24">
        <v>1</v>
      </c>
      <c r="D170" s="25">
        <v>104.6</v>
      </c>
      <c r="E170" s="25">
        <v>111.1</v>
      </c>
      <c r="F170" s="26">
        <f t="shared" si="6"/>
        <v>0.94149414941494147</v>
      </c>
      <c r="G170" s="27">
        <f t="shared" si="7"/>
        <v>-3.8602941176470562</v>
      </c>
      <c r="H170" s="28">
        <f t="shared" si="8"/>
        <v>107.24166666666666</v>
      </c>
    </row>
    <row r="171" spans="2:8" x14ac:dyDescent="0.55000000000000004">
      <c r="B171" s="23">
        <v>1992</v>
      </c>
      <c r="C171" s="24">
        <v>2</v>
      </c>
      <c r="D171" s="25">
        <v>105.8</v>
      </c>
      <c r="E171" s="25">
        <v>105.3</v>
      </c>
      <c r="F171" s="26">
        <f t="shared" si="6"/>
        <v>1.0047483380816715</v>
      </c>
      <c r="G171" s="27">
        <f t="shared" si="7"/>
        <v>1.1472275334608151</v>
      </c>
      <c r="H171" s="28">
        <f t="shared" si="8"/>
        <v>106.84166666666668</v>
      </c>
    </row>
    <row r="172" spans="2:8" x14ac:dyDescent="0.55000000000000004">
      <c r="B172" s="23">
        <v>1992</v>
      </c>
      <c r="C172" s="24">
        <v>3</v>
      </c>
      <c r="D172" s="25">
        <v>117.5</v>
      </c>
      <c r="E172" s="25">
        <v>107.8</v>
      </c>
      <c r="F172" s="26">
        <f t="shared" si="6"/>
        <v>1.0899814471243043</v>
      </c>
      <c r="G172" s="27">
        <f t="shared" si="7"/>
        <v>11.058601134215507</v>
      </c>
      <c r="H172" s="28">
        <f t="shared" si="8"/>
        <v>106.86250000000001</v>
      </c>
    </row>
    <row r="173" spans="2:8" x14ac:dyDescent="0.55000000000000004">
      <c r="B173" s="23">
        <v>1992</v>
      </c>
      <c r="C173" s="24">
        <v>4</v>
      </c>
      <c r="D173" s="25">
        <v>102.1</v>
      </c>
      <c r="E173" s="25">
        <v>106.2</v>
      </c>
      <c r="F173" s="26">
        <f t="shared" si="6"/>
        <v>0.96139359698681726</v>
      </c>
      <c r="G173" s="27">
        <f t="shared" si="7"/>
        <v>-13.106382978723408</v>
      </c>
      <c r="H173" s="28">
        <f t="shared" si="8"/>
        <v>106.75</v>
      </c>
    </row>
    <row r="174" spans="2:8" x14ac:dyDescent="0.55000000000000004">
      <c r="B174" s="23">
        <v>1992</v>
      </c>
      <c r="C174" s="24">
        <v>5</v>
      </c>
      <c r="D174" s="25">
        <v>93.6</v>
      </c>
      <c r="E174" s="25">
        <v>102.8</v>
      </c>
      <c r="F174" s="26">
        <f t="shared" si="6"/>
        <v>0.91050583657587547</v>
      </c>
      <c r="G174" s="27">
        <f t="shared" si="7"/>
        <v>-8.32517140058766</v>
      </c>
      <c r="H174" s="28">
        <f t="shared" si="8"/>
        <v>105.98333333333333</v>
      </c>
    </row>
    <row r="175" spans="2:8" x14ac:dyDescent="0.55000000000000004">
      <c r="B175" s="23">
        <v>1992</v>
      </c>
      <c r="C175" s="24">
        <v>6</v>
      </c>
      <c r="D175" s="25">
        <v>108.7</v>
      </c>
      <c r="E175" s="25">
        <v>106.7</v>
      </c>
      <c r="F175" s="26">
        <f t="shared" si="6"/>
        <v>1.0187441424554826</v>
      </c>
      <c r="G175" s="27">
        <f t="shared" si="7"/>
        <v>16.132478632478641</v>
      </c>
      <c r="H175" s="28">
        <f t="shared" si="8"/>
        <v>105.31666666666668</v>
      </c>
    </row>
    <row r="176" spans="2:8" x14ac:dyDescent="0.55000000000000004">
      <c r="B176" s="23">
        <v>1992</v>
      </c>
      <c r="C176" s="24">
        <v>7</v>
      </c>
      <c r="D176" s="25">
        <v>115.7</v>
      </c>
      <c r="E176" s="25">
        <v>106.1</v>
      </c>
      <c r="F176" s="26">
        <f t="shared" si="6"/>
        <v>1.0904806786050896</v>
      </c>
      <c r="G176" s="27">
        <f t="shared" si="7"/>
        <v>6.4397424103035839</v>
      </c>
      <c r="H176" s="28">
        <f t="shared" si="8"/>
        <v>104.60416666666669</v>
      </c>
    </row>
    <row r="177" spans="2:8" x14ac:dyDescent="0.55000000000000004">
      <c r="B177" s="23">
        <v>1992</v>
      </c>
      <c r="C177" s="24">
        <v>8</v>
      </c>
      <c r="D177" s="25">
        <v>80.3</v>
      </c>
      <c r="E177" s="25">
        <v>98.3</v>
      </c>
      <c r="F177" s="26">
        <f t="shared" si="6"/>
        <v>0.81688708036622582</v>
      </c>
      <c r="G177" s="27">
        <f t="shared" si="7"/>
        <v>-30.596369922212617</v>
      </c>
      <c r="H177" s="28">
        <f t="shared" si="8"/>
        <v>104.50833333333334</v>
      </c>
    </row>
    <row r="178" spans="2:8" x14ac:dyDescent="0.55000000000000004">
      <c r="B178" s="23">
        <v>1992</v>
      </c>
      <c r="C178" s="24">
        <v>9</v>
      </c>
      <c r="D178" s="25">
        <v>114.5</v>
      </c>
      <c r="E178" s="25">
        <v>110.3</v>
      </c>
      <c r="F178" s="26">
        <f t="shared" si="6"/>
        <v>1.0380779691749773</v>
      </c>
      <c r="G178" s="27">
        <f t="shared" si="7"/>
        <v>42.590286425902882</v>
      </c>
      <c r="H178" s="28">
        <f t="shared" si="8"/>
        <v>105.09166666666665</v>
      </c>
    </row>
    <row r="179" spans="2:8" x14ac:dyDescent="0.55000000000000004">
      <c r="B179" s="23">
        <v>1992</v>
      </c>
      <c r="C179" s="24">
        <v>10</v>
      </c>
      <c r="D179" s="25">
        <v>106.6</v>
      </c>
      <c r="E179" s="25">
        <v>99.3</v>
      </c>
      <c r="F179" s="26">
        <f t="shared" si="6"/>
        <v>1.0735146022155084</v>
      </c>
      <c r="G179" s="27">
        <f t="shared" si="7"/>
        <v>-6.899563318777302</v>
      </c>
      <c r="H179" s="28">
        <f t="shared" si="8"/>
        <v>105.19999999999997</v>
      </c>
    </row>
    <row r="180" spans="2:8" x14ac:dyDescent="0.55000000000000004">
      <c r="B180" s="23">
        <v>1992</v>
      </c>
      <c r="C180" s="24">
        <v>11</v>
      </c>
      <c r="D180" s="25">
        <v>109.8</v>
      </c>
      <c r="E180" s="25">
        <v>102.7</v>
      </c>
      <c r="F180" s="26">
        <f t="shared" si="6"/>
        <v>1.0691333982473223</v>
      </c>
      <c r="G180" s="27">
        <f t="shared" si="7"/>
        <v>3.0018761726078758</v>
      </c>
      <c r="H180" s="28">
        <f t="shared" si="8"/>
        <v>104.85833333333331</v>
      </c>
    </row>
    <row r="181" spans="2:8" x14ac:dyDescent="0.55000000000000004">
      <c r="B181" s="23">
        <v>1992</v>
      </c>
      <c r="C181" s="24">
        <v>12</v>
      </c>
      <c r="D181" s="25">
        <v>100.4</v>
      </c>
      <c r="E181" s="25">
        <v>101.6</v>
      </c>
      <c r="F181" s="26">
        <f t="shared" si="6"/>
        <v>0.98818897637795289</v>
      </c>
      <c r="G181" s="27">
        <f t="shared" si="7"/>
        <v>-8.5610200364298663</v>
      </c>
      <c r="H181" s="28">
        <f t="shared" si="8"/>
        <v>104.48333333333333</v>
      </c>
    </row>
    <row r="182" spans="2:8" x14ac:dyDescent="0.55000000000000004">
      <c r="B182" s="23">
        <v>1993</v>
      </c>
      <c r="C182" s="24">
        <v>1</v>
      </c>
      <c r="D182" s="25">
        <v>95.9</v>
      </c>
      <c r="E182" s="25">
        <v>106.9</v>
      </c>
      <c r="F182" s="26">
        <f t="shared" si="6"/>
        <v>0.89710009354536946</v>
      </c>
      <c r="G182" s="27">
        <f t="shared" si="7"/>
        <v>-4.4820717131474064</v>
      </c>
      <c r="H182" s="28">
        <f t="shared" si="8"/>
        <v>103.90000000000002</v>
      </c>
    </row>
    <row r="183" spans="2:8" x14ac:dyDescent="0.55000000000000004">
      <c r="B183" s="23">
        <v>1993</v>
      </c>
      <c r="C183" s="24">
        <v>2</v>
      </c>
      <c r="D183" s="25">
        <v>112.2</v>
      </c>
      <c r="E183" s="25">
        <v>106.1</v>
      </c>
      <c r="F183" s="26">
        <f t="shared" si="6"/>
        <v>1.0574929311969841</v>
      </c>
      <c r="G183" s="27">
        <f t="shared" si="7"/>
        <v>16.996871741397278</v>
      </c>
      <c r="H183" s="28">
        <f t="shared" si="8"/>
        <v>103.52083333333336</v>
      </c>
    </row>
    <row r="184" spans="2:8" x14ac:dyDescent="0.55000000000000004">
      <c r="B184" s="23">
        <v>1993</v>
      </c>
      <c r="C184" s="24">
        <v>3</v>
      </c>
      <c r="D184" s="25">
        <v>125.1</v>
      </c>
      <c r="E184" s="25">
        <v>102.1</v>
      </c>
      <c r="F184" s="26">
        <f t="shared" si="6"/>
        <v>1.2252693437806073</v>
      </c>
      <c r="G184" s="27">
        <f t="shared" si="7"/>
        <v>11.497326203208559</v>
      </c>
      <c r="H184" s="28">
        <f t="shared" si="8"/>
        <v>103.27916666666668</v>
      </c>
    </row>
    <row r="185" spans="2:8" x14ac:dyDescent="0.55000000000000004">
      <c r="B185" s="23">
        <v>1993</v>
      </c>
      <c r="C185" s="24">
        <v>4</v>
      </c>
      <c r="D185" s="25">
        <v>97.1</v>
      </c>
      <c r="E185" s="25">
        <v>101.5</v>
      </c>
      <c r="F185" s="26">
        <f t="shared" si="6"/>
        <v>0.95665024630541862</v>
      </c>
      <c r="G185" s="27">
        <f t="shared" si="7"/>
        <v>-22.382094324540368</v>
      </c>
      <c r="H185" s="28">
        <f t="shared" si="8"/>
        <v>102.8125</v>
      </c>
    </row>
    <row r="186" spans="2:8" x14ac:dyDescent="0.55000000000000004">
      <c r="B186" s="23">
        <v>1993</v>
      </c>
      <c r="C186" s="24">
        <v>5</v>
      </c>
      <c r="D186" s="25">
        <v>90.4</v>
      </c>
      <c r="E186" s="25">
        <v>105.5</v>
      </c>
      <c r="F186" s="26">
        <f t="shared" si="6"/>
        <v>0.85687203791469202</v>
      </c>
      <c r="G186" s="27">
        <f t="shared" si="7"/>
        <v>-6.9001029866117332</v>
      </c>
      <c r="H186" s="28">
        <f t="shared" si="8"/>
        <v>102.35000000000001</v>
      </c>
    </row>
    <row r="187" spans="2:8" x14ac:dyDescent="0.55000000000000004">
      <c r="B187" s="23">
        <v>1993</v>
      </c>
      <c r="C187" s="24">
        <v>6</v>
      </c>
      <c r="D187" s="25">
        <v>102.9</v>
      </c>
      <c r="E187" s="25">
        <v>99.6</v>
      </c>
      <c r="F187" s="26">
        <f t="shared" si="6"/>
        <v>1.0331325301204821</v>
      </c>
      <c r="G187" s="27">
        <f t="shared" si="7"/>
        <v>13.827433628318575</v>
      </c>
      <c r="H187" s="28">
        <f t="shared" si="8"/>
        <v>101.67083333333335</v>
      </c>
    </row>
    <row r="188" spans="2:8" x14ac:dyDescent="0.55000000000000004">
      <c r="B188" s="23">
        <v>1993</v>
      </c>
      <c r="C188" s="24">
        <v>7</v>
      </c>
      <c r="D188" s="25">
        <v>107.5</v>
      </c>
      <c r="E188" s="25">
        <v>101</v>
      </c>
      <c r="F188" s="26">
        <f t="shared" si="6"/>
        <v>1.0643564356435644</v>
      </c>
      <c r="G188" s="27">
        <f t="shared" si="7"/>
        <v>4.4703595724003842</v>
      </c>
      <c r="H188" s="28">
        <f t="shared" si="8"/>
        <v>100.81666666666668</v>
      </c>
    </row>
    <row r="189" spans="2:8" x14ac:dyDescent="0.55000000000000004">
      <c r="B189" s="23">
        <v>1993</v>
      </c>
      <c r="C189" s="24">
        <v>8</v>
      </c>
      <c r="D189" s="25">
        <v>79.400000000000006</v>
      </c>
      <c r="E189" s="25">
        <v>102.1</v>
      </c>
      <c r="F189" s="26">
        <f t="shared" si="6"/>
        <v>0.77766895200783559</v>
      </c>
      <c r="G189" s="27">
        <f t="shared" si="7"/>
        <v>-26.139534883720927</v>
      </c>
      <c r="H189" s="28">
        <f t="shared" si="8"/>
        <v>99.879166666666649</v>
      </c>
    </row>
    <row r="190" spans="2:8" x14ac:dyDescent="0.55000000000000004">
      <c r="B190" s="23">
        <v>1993</v>
      </c>
      <c r="C190" s="24">
        <v>9</v>
      </c>
      <c r="D190" s="25">
        <v>109.6</v>
      </c>
      <c r="E190" s="25">
        <v>101.4</v>
      </c>
      <c r="F190" s="26">
        <f t="shared" si="6"/>
        <v>1.0808678500986193</v>
      </c>
      <c r="G190" s="27">
        <f t="shared" si="7"/>
        <v>38.035264483627195</v>
      </c>
      <c r="H190" s="28">
        <f t="shared" si="8"/>
        <v>98.91249999999998</v>
      </c>
    </row>
    <row r="191" spans="2:8" x14ac:dyDescent="0.55000000000000004">
      <c r="B191" s="23">
        <v>1993</v>
      </c>
      <c r="C191" s="24">
        <v>10</v>
      </c>
      <c r="D191" s="25">
        <v>100.3</v>
      </c>
      <c r="E191" s="25">
        <v>100.5</v>
      </c>
      <c r="F191" s="26">
        <f t="shared" si="6"/>
        <v>0.99800995024875616</v>
      </c>
      <c r="G191" s="27">
        <f t="shared" si="7"/>
        <v>-8.485401459854014</v>
      </c>
      <c r="H191" s="28">
        <f t="shared" si="8"/>
        <v>98.145833333333329</v>
      </c>
    </row>
    <row r="192" spans="2:8" x14ac:dyDescent="0.55000000000000004">
      <c r="B192" s="23">
        <v>1993</v>
      </c>
      <c r="C192" s="24">
        <v>11</v>
      </c>
      <c r="D192" s="25">
        <v>105</v>
      </c>
      <c r="E192" s="25">
        <v>98</v>
      </c>
      <c r="F192" s="26">
        <f t="shared" si="6"/>
        <v>1.0714285714285714</v>
      </c>
      <c r="G192" s="27">
        <f t="shared" si="7"/>
        <v>4.6859421734795736</v>
      </c>
      <c r="H192" s="28">
        <f t="shared" si="8"/>
        <v>97.266666666666666</v>
      </c>
    </row>
    <row r="193" spans="2:8" x14ac:dyDescent="0.55000000000000004">
      <c r="B193" s="23">
        <v>1993</v>
      </c>
      <c r="C193" s="24">
        <v>12</v>
      </c>
      <c r="D193" s="25">
        <v>88.9</v>
      </c>
      <c r="E193" s="25">
        <v>91.8</v>
      </c>
      <c r="F193" s="26">
        <f t="shared" si="6"/>
        <v>0.96840958605664496</v>
      </c>
      <c r="G193" s="27">
        <f t="shared" si="7"/>
        <v>-15.333333333333332</v>
      </c>
      <c r="H193" s="28">
        <f t="shared" si="8"/>
        <v>96.745833333333337</v>
      </c>
    </row>
    <row r="194" spans="2:8" x14ac:dyDescent="0.55000000000000004">
      <c r="B194" s="23">
        <v>1994</v>
      </c>
      <c r="C194" s="24">
        <v>1</v>
      </c>
      <c r="D194" s="25">
        <v>86.9</v>
      </c>
      <c r="E194" s="25">
        <v>92.9</v>
      </c>
      <c r="F194" s="26">
        <f t="shared" si="6"/>
        <v>0.93541442411194831</v>
      </c>
      <c r="G194" s="27">
        <f t="shared" si="7"/>
        <v>-2.2497187851518552</v>
      </c>
      <c r="H194" s="28">
        <f t="shared" si="8"/>
        <v>96.345833333333346</v>
      </c>
    </row>
    <row r="195" spans="2:8" x14ac:dyDescent="0.55000000000000004">
      <c r="B195" s="23">
        <v>1994</v>
      </c>
      <c r="C195" s="24">
        <v>2</v>
      </c>
      <c r="D195" s="25">
        <v>98.7</v>
      </c>
      <c r="E195" s="25">
        <v>93.1</v>
      </c>
      <c r="F195" s="26">
        <f t="shared" ref="F195:F258" si="9">+D195/E195</f>
        <v>1.0601503759398496</v>
      </c>
      <c r="G195" s="27">
        <f t="shared" si="7"/>
        <v>13.578826237054088</v>
      </c>
      <c r="H195" s="28">
        <f t="shared" si="8"/>
        <v>95.741666666666674</v>
      </c>
    </row>
    <row r="196" spans="2:8" x14ac:dyDescent="0.55000000000000004">
      <c r="B196" s="23">
        <v>1994</v>
      </c>
      <c r="C196" s="24">
        <v>3</v>
      </c>
      <c r="D196" s="25">
        <v>115.4</v>
      </c>
      <c r="E196" s="25">
        <v>96</v>
      </c>
      <c r="F196" s="26">
        <f t="shared" si="9"/>
        <v>1.2020833333333334</v>
      </c>
      <c r="G196" s="27">
        <f t="shared" ref="G196:G259" si="10">(+D196/D195-1)*100</f>
        <v>16.919959473150968</v>
      </c>
      <c r="H196" s="28">
        <f t="shared" si="8"/>
        <v>95.208333333333329</v>
      </c>
    </row>
    <row r="197" spans="2:8" x14ac:dyDescent="0.55000000000000004">
      <c r="B197" s="23">
        <v>1994</v>
      </c>
      <c r="C197" s="24">
        <v>4</v>
      </c>
      <c r="D197" s="25">
        <v>88.4</v>
      </c>
      <c r="E197" s="25">
        <v>95.3</v>
      </c>
      <c r="F197" s="26">
        <f t="shared" si="9"/>
        <v>0.92759706190975877</v>
      </c>
      <c r="G197" s="27">
        <f t="shared" si="10"/>
        <v>-23.396880415944544</v>
      </c>
      <c r="H197" s="28">
        <f t="shared" si="8"/>
        <v>94.716666666666683</v>
      </c>
    </row>
    <row r="198" spans="2:8" x14ac:dyDescent="0.55000000000000004">
      <c r="B198" s="23">
        <v>1994</v>
      </c>
      <c r="C198" s="24">
        <v>5</v>
      </c>
      <c r="D198" s="25">
        <v>78</v>
      </c>
      <c r="E198" s="25">
        <v>88.7</v>
      </c>
      <c r="F198" s="26">
        <f t="shared" si="9"/>
        <v>0.87936865839909806</v>
      </c>
      <c r="G198" s="27">
        <f t="shared" si="10"/>
        <v>-11.764705882352944</v>
      </c>
      <c r="H198" s="28">
        <f t="shared" si="8"/>
        <v>94.420833333333334</v>
      </c>
    </row>
    <row r="199" spans="2:8" x14ac:dyDescent="0.55000000000000004">
      <c r="B199" s="23">
        <v>1994</v>
      </c>
      <c r="C199" s="24">
        <v>6</v>
      </c>
      <c r="D199" s="25">
        <v>102.8</v>
      </c>
      <c r="E199" s="25">
        <v>99.1</v>
      </c>
      <c r="F199" s="26">
        <f t="shared" si="9"/>
        <v>1.0373360242179617</v>
      </c>
      <c r="G199" s="27">
        <f t="shared" si="10"/>
        <v>31.794871794871792</v>
      </c>
      <c r="H199" s="28">
        <f t="shared" si="8"/>
        <v>94.479166666666671</v>
      </c>
    </row>
    <row r="200" spans="2:8" x14ac:dyDescent="0.55000000000000004">
      <c r="B200" s="23">
        <v>1994</v>
      </c>
      <c r="C200" s="24">
        <v>7</v>
      </c>
      <c r="D200" s="25">
        <v>98</v>
      </c>
      <c r="E200" s="25">
        <v>94.5</v>
      </c>
      <c r="F200" s="26">
        <f t="shared" si="9"/>
        <v>1.037037037037037</v>
      </c>
      <c r="G200" s="27">
        <f t="shared" si="10"/>
        <v>-4.6692607003890991</v>
      </c>
      <c r="H200" s="28">
        <f t="shared" si="8"/>
        <v>94.479166666666671</v>
      </c>
    </row>
    <row r="201" spans="2:8" x14ac:dyDescent="0.55000000000000004">
      <c r="B201" s="23">
        <v>1994</v>
      </c>
      <c r="C201" s="24">
        <v>8</v>
      </c>
      <c r="D201" s="25">
        <v>74.400000000000006</v>
      </c>
      <c r="E201" s="25">
        <v>93.6</v>
      </c>
      <c r="F201" s="26">
        <f t="shared" si="9"/>
        <v>0.79487179487179493</v>
      </c>
      <c r="G201" s="27">
        <f t="shared" si="10"/>
        <v>-24.081632653061213</v>
      </c>
      <c r="H201" s="28">
        <f t="shared" ref="H201:H264" si="11">(SUM(D196:D206)+D195/2+D207/2)/12</f>
        <v>94.49166666666666</v>
      </c>
    </row>
    <row r="202" spans="2:8" x14ac:dyDescent="0.55000000000000004">
      <c r="B202" s="23">
        <v>1994</v>
      </c>
      <c r="C202" s="24">
        <v>9</v>
      </c>
      <c r="D202" s="25">
        <v>101.8</v>
      </c>
      <c r="E202" s="25">
        <v>94.5</v>
      </c>
      <c r="F202" s="26">
        <f t="shared" si="9"/>
        <v>1.0772486772486771</v>
      </c>
      <c r="G202" s="27">
        <f t="shared" si="10"/>
        <v>36.827956989247298</v>
      </c>
      <c r="H202" s="28">
        <f t="shared" si="11"/>
        <v>94.770833333333329</v>
      </c>
    </row>
    <row r="203" spans="2:8" x14ac:dyDescent="0.55000000000000004">
      <c r="B203" s="23">
        <v>1994</v>
      </c>
      <c r="C203" s="24">
        <v>10</v>
      </c>
      <c r="D203" s="25">
        <v>96.3</v>
      </c>
      <c r="E203" s="25">
        <v>96.1</v>
      </c>
      <c r="F203" s="26">
        <f t="shared" si="9"/>
        <v>1.0020811654526536</v>
      </c>
      <c r="G203" s="27">
        <f t="shared" si="10"/>
        <v>-5.4027504911591357</v>
      </c>
      <c r="H203" s="28">
        <f t="shared" si="11"/>
        <v>95.154166666666654</v>
      </c>
    </row>
    <row r="204" spans="2:8" x14ac:dyDescent="0.55000000000000004">
      <c r="B204" s="23">
        <v>1994</v>
      </c>
      <c r="C204" s="24">
        <v>11</v>
      </c>
      <c r="D204" s="25">
        <v>101.9</v>
      </c>
      <c r="E204" s="25">
        <v>95.5</v>
      </c>
      <c r="F204" s="26">
        <f t="shared" si="9"/>
        <v>1.0670157068062829</v>
      </c>
      <c r="G204" s="27">
        <f t="shared" si="10"/>
        <v>5.8151609553478867</v>
      </c>
      <c r="H204" s="28">
        <f t="shared" si="11"/>
        <v>95.600000000000009</v>
      </c>
    </row>
    <row r="205" spans="2:8" x14ac:dyDescent="0.55000000000000004">
      <c r="B205" s="23">
        <v>1994</v>
      </c>
      <c r="C205" s="24">
        <v>12</v>
      </c>
      <c r="D205" s="25">
        <v>93.4</v>
      </c>
      <c r="E205" s="25">
        <v>98.8</v>
      </c>
      <c r="F205" s="26">
        <f t="shared" si="9"/>
        <v>0.94534412955465597</v>
      </c>
      <c r="G205" s="27">
        <f t="shared" si="10"/>
        <v>-8.3415112855740876</v>
      </c>
      <c r="H205" s="28">
        <f t="shared" si="11"/>
        <v>95.479166666666671</v>
      </c>
    </row>
    <row r="206" spans="2:8" x14ac:dyDescent="0.55000000000000004">
      <c r="B206" s="23">
        <v>1995</v>
      </c>
      <c r="C206" s="24">
        <v>1</v>
      </c>
      <c r="D206" s="25">
        <v>82.4</v>
      </c>
      <c r="E206" s="25">
        <v>90.2</v>
      </c>
      <c r="F206" s="26">
        <f t="shared" si="9"/>
        <v>0.91352549889135259</v>
      </c>
      <c r="G206" s="27">
        <f t="shared" si="10"/>
        <v>-11.777301927194861</v>
      </c>
      <c r="H206" s="28">
        <f t="shared" si="11"/>
        <v>95.024999999999991</v>
      </c>
    </row>
    <row r="207" spans="2:8" x14ac:dyDescent="0.55000000000000004">
      <c r="B207" s="23">
        <v>1995</v>
      </c>
      <c r="C207" s="24">
        <v>2</v>
      </c>
      <c r="D207" s="25">
        <v>103.5</v>
      </c>
      <c r="E207" s="25">
        <v>94.4</v>
      </c>
      <c r="F207" s="26">
        <f t="shared" si="9"/>
        <v>1.0963983050847457</v>
      </c>
      <c r="G207" s="27">
        <f t="shared" si="10"/>
        <v>25.606796116504849</v>
      </c>
      <c r="H207" s="28">
        <f t="shared" si="11"/>
        <v>94.766666666666666</v>
      </c>
    </row>
    <row r="208" spans="2:8" x14ac:dyDescent="0.55000000000000004">
      <c r="B208" s="23">
        <v>1995</v>
      </c>
      <c r="C208" s="24">
        <v>3</v>
      </c>
      <c r="D208" s="25">
        <v>117.3</v>
      </c>
      <c r="E208" s="25">
        <v>96.9</v>
      </c>
      <c r="F208" s="26">
        <f t="shared" si="9"/>
        <v>1.2105263157894737</v>
      </c>
      <c r="G208" s="27">
        <f t="shared" si="10"/>
        <v>13.33333333333333</v>
      </c>
      <c r="H208" s="28">
        <f t="shared" si="11"/>
        <v>94.350000000000009</v>
      </c>
    </row>
    <row r="209" spans="2:8" x14ac:dyDescent="0.55000000000000004">
      <c r="B209" s="23">
        <v>1995</v>
      </c>
      <c r="C209" s="24">
        <v>4</v>
      </c>
      <c r="D209" s="25">
        <v>95.7</v>
      </c>
      <c r="E209" s="25">
        <v>104.1</v>
      </c>
      <c r="F209" s="26">
        <f t="shared" si="9"/>
        <v>0.9193083573487032</v>
      </c>
      <c r="G209" s="27">
        <f t="shared" si="10"/>
        <v>-18.41432225063938</v>
      </c>
      <c r="H209" s="28">
        <f t="shared" si="11"/>
        <v>93.766666666666666</v>
      </c>
    </row>
    <row r="210" spans="2:8" x14ac:dyDescent="0.55000000000000004">
      <c r="B210" s="23">
        <v>1995</v>
      </c>
      <c r="C210" s="24">
        <v>5</v>
      </c>
      <c r="D210" s="25">
        <v>81.400000000000006</v>
      </c>
      <c r="E210" s="25">
        <v>90.3</v>
      </c>
      <c r="F210" s="26">
        <f t="shared" si="9"/>
        <v>0.90143964562569223</v>
      </c>
      <c r="G210" s="27">
        <f t="shared" si="10"/>
        <v>-14.942528735632177</v>
      </c>
      <c r="H210" s="28">
        <f t="shared" si="11"/>
        <v>93.237500000000011</v>
      </c>
    </row>
    <row r="211" spans="2:8" x14ac:dyDescent="0.55000000000000004">
      <c r="B211" s="23">
        <v>1995</v>
      </c>
      <c r="C211" s="24">
        <v>6</v>
      </c>
      <c r="D211" s="25">
        <v>96.5</v>
      </c>
      <c r="E211" s="25">
        <v>92.7</v>
      </c>
      <c r="F211" s="26">
        <f t="shared" si="9"/>
        <v>1.0409924487594391</v>
      </c>
      <c r="G211" s="27">
        <f t="shared" si="10"/>
        <v>18.550368550368535</v>
      </c>
      <c r="H211" s="28">
        <f t="shared" si="11"/>
        <v>92.637499999999989</v>
      </c>
    </row>
    <row r="212" spans="2:8" x14ac:dyDescent="0.55000000000000004">
      <c r="B212" s="23">
        <v>1995</v>
      </c>
      <c r="C212" s="24">
        <v>7</v>
      </c>
      <c r="D212" s="25">
        <v>93.4</v>
      </c>
      <c r="E212" s="25">
        <v>89.5</v>
      </c>
      <c r="F212" s="26">
        <f t="shared" si="9"/>
        <v>1.0435754189944135</v>
      </c>
      <c r="G212" s="27">
        <f t="shared" si="10"/>
        <v>-3.2124352331606154</v>
      </c>
      <c r="H212" s="28">
        <f t="shared" si="11"/>
        <v>92.404166666666654</v>
      </c>
    </row>
    <row r="213" spans="2:8" x14ac:dyDescent="0.55000000000000004">
      <c r="B213" s="23">
        <v>1995</v>
      </c>
      <c r="C213" s="24">
        <v>8</v>
      </c>
      <c r="D213" s="25">
        <v>72.8</v>
      </c>
      <c r="E213" s="25">
        <v>92.8</v>
      </c>
      <c r="F213" s="26">
        <f t="shared" si="9"/>
        <v>0.78448275862068961</v>
      </c>
      <c r="G213" s="27">
        <f t="shared" si="10"/>
        <v>-22.055674518201297</v>
      </c>
      <c r="H213" s="28">
        <f t="shared" si="11"/>
        <v>92.487499999999997</v>
      </c>
    </row>
    <row r="214" spans="2:8" x14ac:dyDescent="0.55000000000000004">
      <c r="B214" s="23">
        <v>1995</v>
      </c>
      <c r="C214" s="24">
        <v>9</v>
      </c>
      <c r="D214" s="25">
        <v>93.4</v>
      </c>
      <c r="E214" s="25">
        <v>87.7</v>
      </c>
      <c r="F214" s="26">
        <f t="shared" si="9"/>
        <v>1.0649942987457242</v>
      </c>
      <c r="G214" s="27">
        <f t="shared" si="10"/>
        <v>28.296703296703306</v>
      </c>
      <c r="H214" s="28">
        <f t="shared" si="11"/>
        <v>91.979166666666686</v>
      </c>
    </row>
    <row r="215" spans="2:8" x14ac:dyDescent="0.55000000000000004">
      <c r="B215" s="23">
        <v>1995</v>
      </c>
      <c r="C215" s="24">
        <v>10</v>
      </c>
      <c r="D215" s="25">
        <v>90.7</v>
      </c>
      <c r="E215" s="25">
        <v>87.7</v>
      </c>
      <c r="F215" s="26">
        <f t="shared" si="9"/>
        <v>1.0342075256556442</v>
      </c>
      <c r="G215" s="27">
        <f t="shared" si="10"/>
        <v>-2.8907922912205564</v>
      </c>
      <c r="H215" s="28">
        <f t="shared" si="11"/>
        <v>91.029166666666654</v>
      </c>
    </row>
    <row r="216" spans="2:8" x14ac:dyDescent="0.55000000000000004">
      <c r="B216" s="23">
        <v>1995</v>
      </c>
      <c r="C216" s="24">
        <v>11</v>
      </c>
      <c r="D216" s="25">
        <v>94.8</v>
      </c>
      <c r="E216" s="25">
        <v>89.7</v>
      </c>
      <c r="F216" s="26">
        <f t="shared" si="9"/>
        <v>1.0568561872909699</v>
      </c>
      <c r="G216" s="27">
        <f t="shared" si="10"/>
        <v>4.5203969128996713</v>
      </c>
      <c r="H216" s="28">
        <f t="shared" si="11"/>
        <v>90.712499999999991</v>
      </c>
    </row>
    <row r="217" spans="2:8" x14ac:dyDescent="0.55000000000000004">
      <c r="B217" s="23">
        <v>1995</v>
      </c>
      <c r="C217" s="24">
        <v>12</v>
      </c>
      <c r="D217" s="25">
        <v>86.1</v>
      </c>
      <c r="E217" s="25">
        <v>91.8</v>
      </c>
      <c r="F217" s="26">
        <f t="shared" si="9"/>
        <v>0.93790849673202614</v>
      </c>
      <c r="G217" s="27">
        <f t="shared" si="10"/>
        <v>-9.1772151898734222</v>
      </c>
      <c r="H217" s="28">
        <f t="shared" si="11"/>
        <v>90.545833333333348</v>
      </c>
    </row>
    <row r="218" spans="2:8" x14ac:dyDescent="0.55000000000000004">
      <c r="B218" s="23">
        <v>1996</v>
      </c>
      <c r="C218" s="24">
        <v>1</v>
      </c>
      <c r="D218" s="25">
        <v>84.1</v>
      </c>
      <c r="E218" s="25">
        <v>89.5</v>
      </c>
      <c r="F218" s="26">
        <f t="shared" si="9"/>
        <v>0.9396648044692737</v>
      </c>
      <c r="G218" s="27">
        <f t="shared" si="10"/>
        <v>-2.3228803716608626</v>
      </c>
      <c r="H218" s="28">
        <f t="shared" si="11"/>
        <v>90.712499999999977</v>
      </c>
    </row>
    <row r="219" spans="2:8" x14ac:dyDescent="0.55000000000000004">
      <c r="B219" s="23">
        <v>1996</v>
      </c>
      <c r="C219" s="24">
        <v>2</v>
      </c>
      <c r="D219" s="25">
        <v>103.8</v>
      </c>
      <c r="E219" s="25">
        <v>92.6</v>
      </c>
      <c r="F219" s="26">
        <f t="shared" si="9"/>
        <v>1.1209503239740821</v>
      </c>
      <c r="G219" s="27">
        <f t="shared" si="10"/>
        <v>23.424494649227114</v>
      </c>
      <c r="H219" s="28">
        <f t="shared" si="11"/>
        <v>91.066666666666663</v>
      </c>
    </row>
    <row r="220" spans="2:8" x14ac:dyDescent="0.55000000000000004">
      <c r="B220" s="23">
        <v>1996</v>
      </c>
      <c r="C220" s="24">
        <v>3</v>
      </c>
      <c r="D220" s="25">
        <v>104.8</v>
      </c>
      <c r="E220" s="25">
        <v>91.1</v>
      </c>
      <c r="F220" s="26">
        <f t="shared" si="9"/>
        <v>1.150384193194292</v>
      </c>
      <c r="G220" s="27">
        <f t="shared" si="10"/>
        <v>0.9633911368015502</v>
      </c>
      <c r="H220" s="28">
        <f t="shared" si="11"/>
        <v>91.412500000000009</v>
      </c>
    </row>
    <row r="221" spans="2:8" x14ac:dyDescent="0.55000000000000004">
      <c r="B221" s="23">
        <v>1996</v>
      </c>
      <c r="C221" s="24">
        <v>4</v>
      </c>
      <c r="D221" s="25">
        <v>85.4</v>
      </c>
      <c r="E221" s="25">
        <v>90.4</v>
      </c>
      <c r="F221" s="26">
        <f t="shared" si="9"/>
        <v>0.94469026548672563</v>
      </c>
      <c r="G221" s="27">
        <f t="shared" si="10"/>
        <v>-18.511450381679385</v>
      </c>
      <c r="H221" s="28">
        <f t="shared" si="11"/>
        <v>92.61666666666666</v>
      </c>
    </row>
    <row r="222" spans="2:8" x14ac:dyDescent="0.55000000000000004">
      <c r="B222" s="23">
        <v>1996</v>
      </c>
      <c r="C222" s="24">
        <v>5</v>
      </c>
      <c r="D222" s="25">
        <v>84.1</v>
      </c>
      <c r="E222" s="25">
        <v>90.9</v>
      </c>
      <c r="F222" s="26">
        <f t="shared" si="9"/>
        <v>0.92519251925192503</v>
      </c>
      <c r="G222" s="27">
        <f t="shared" si="10"/>
        <v>-1.5222482435597318</v>
      </c>
      <c r="H222" s="28">
        <f t="shared" si="11"/>
        <v>93.875</v>
      </c>
    </row>
    <row r="223" spans="2:8" x14ac:dyDescent="0.55000000000000004">
      <c r="B223" s="23">
        <v>1996</v>
      </c>
      <c r="C223" s="24">
        <v>6</v>
      </c>
      <c r="D223" s="25">
        <v>89.8</v>
      </c>
      <c r="E223" s="25">
        <v>90.4</v>
      </c>
      <c r="F223" s="26">
        <f t="shared" si="9"/>
        <v>0.99336283185840701</v>
      </c>
      <c r="G223" s="27">
        <f t="shared" si="10"/>
        <v>6.7776456599286661</v>
      </c>
      <c r="H223" s="28">
        <f t="shared" si="11"/>
        <v>94.74166666666666</v>
      </c>
    </row>
    <row r="224" spans="2:8" x14ac:dyDescent="0.55000000000000004">
      <c r="B224" s="23">
        <v>1996</v>
      </c>
      <c r="C224" s="24">
        <v>7</v>
      </c>
      <c r="D224" s="25">
        <v>104.1</v>
      </c>
      <c r="E224" s="25">
        <v>93.9</v>
      </c>
      <c r="F224" s="26">
        <f t="shared" si="9"/>
        <v>1.1086261980830669</v>
      </c>
      <c r="G224" s="27">
        <f t="shared" si="10"/>
        <v>15.924276169265038</v>
      </c>
      <c r="H224" s="28">
        <f t="shared" si="11"/>
        <v>95.987499999999997</v>
      </c>
    </row>
    <row r="225" spans="2:8" x14ac:dyDescent="0.55000000000000004">
      <c r="B225" s="23">
        <v>1996</v>
      </c>
      <c r="C225" s="24">
        <v>8</v>
      </c>
      <c r="D225" s="25">
        <v>70.599999999999994</v>
      </c>
      <c r="E225" s="25">
        <v>93.1</v>
      </c>
      <c r="F225" s="26">
        <f t="shared" si="9"/>
        <v>0.7583243823845327</v>
      </c>
      <c r="G225" s="27">
        <f t="shared" si="10"/>
        <v>-32.180595581171957</v>
      </c>
      <c r="H225" s="28">
        <f t="shared" si="11"/>
        <v>96.954166666666666</v>
      </c>
    </row>
    <row r="226" spans="2:8" x14ac:dyDescent="0.55000000000000004">
      <c r="B226" s="23">
        <v>1996</v>
      </c>
      <c r="C226" s="24">
        <v>9</v>
      </c>
      <c r="D226" s="25">
        <v>103.9</v>
      </c>
      <c r="E226" s="25">
        <v>100.7</v>
      </c>
      <c r="F226" s="26">
        <f t="shared" si="9"/>
        <v>1.0317775571002978</v>
      </c>
      <c r="G226" s="27">
        <f t="shared" si="10"/>
        <v>47.167138810198317</v>
      </c>
      <c r="H226" s="28">
        <f t="shared" si="11"/>
        <v>97.887500000000003</v>
      </c>
    </row>
    <row r="227" spans="2:8" x14ac:dyDescent="0.55000000000000004">
      <c r="B227" s="23">
        <v>1996</v>
      </c>
      <c r="C227" s="24">
        <v>10</v>
      </c>
      <c r="D227" s="25">
        <v>109.1</v>
      </c>
      <c r="E227" s="25">
        <v>102</v>
      </c>
      <c r="F227" s="26">
        <f t="shared" si="9"/>
        <v>1.0696078431372549</v>
      </c>
      <c r="G227" s="27">
        <f t="shared" si="10"/>
        <v>5.004812319537999</v>
      </c>
      <c r="H227" s="28">
        <f t="shared" si="11"/>
        <v>99.454166666666694</v>
      </c>
    </row>
    <row r="228" spans="2:8" x14ac:dyDescent="0.55000000000000004">
      <c r="B228" s="23">
        <v>1996</v>
      </c>
      <c r="C228" s="24">
        <v>11</v>
      </c>
      <c r="D228" s="25">
        <v>106.6</v>
      </c>
      <c r="E228" s="25">
        <v>101.6</v>
      </c>
      <c r="F228" s="26">
        <f t="shared" si="9"/>
        <v>1.0492125984251968</v>
      </c>
      <c r="G228" s="27">
        <f t="shared" si="10"/>
        <v>-2.2914757103574712</v>
      </c>
      <c r="H228" s="28">
        <f t="shared" si="11"/>
        <v>101</v>
      </c>
    </row>
    <row r="229" spans="2:8" x14ac:dyDescent="0.55000000000000004">
      <c r="B229" s="23">
        <v>1996</v>
      </c>
      <c r="C229" s="24">
        <v>12</v>
      </c>
      <c r="D229" s="25">
        <v>95.1</v>
      </c>
      <c r="E229" s="25">
        <v>101</v>
      </c>
      <c r="F229" s="26">
        <f t="shared" si="9"/>
        <v>0.94158415841584153</v>
      </c>
      <c r="G229" s="27">
        <f t="shared" si="10"/>
        <v>-10.787992495309574</v>
      </c>
      <c r="H229" s="28">
        <f t="shared" si="11"/>
        <v>102.84583333333336</v>
      </c>
    </row>
    <row r="230" spans="2:8" x14ac:dyDescent="0.55000000000000004">
      <c r="B230" s="23">
        <v>1997</v>
      </c>
      <c r="C230" s="24">
        <v>1</v>
      </c>
      <c r="D230" s="25">
        <v>105</v>
      </c>
      <c r="E230" s="25">
        <v>111.6</v>
      </c>
      <c r="F230" s="26">
        <f t="shared" si="9"/>
        <v>0.94086021505376349</v>
      </c>
      <c r="G230" s="27">
        <f t="shared" si="10"/>
        <v>10.410094637223978</v>
      </c>
      <c r="H230" s="28">
        <f t="shared" si="11"/>
        <v>104.50833333333334</v>
      </c>
    </row>
    <row r="231" spans="2:8" x14ac:dyDescent="0.55000000000000004">
      <c r="B231" s="23">
        <v>1997</v>
      </c>
      <c r="C231" s="24">
        <v>2</v>
      </c>
      <c r="D231" s="25">
        <v>106.1</v>
      </c>
      <c r="E231" s="25">
        <v>97.9</v>
      </c>
      <c r="F231" s="26">
        <f t="shared" si="9"/>
        <v>1.0837589376915218</v>
      </c>
      <c r="G231" s="27">
        <f t="shared" si="10"/>
        <v>1.0476190476190528</v>
      </c>
      <c r="H231" s="28">
        <f t="shared" si="11"/>
        <v>105.43333333333334</v>
      </c>
    </row>
    <row r="232" spans="2:8" x14ac:dyDescent="0.55000000000000004">
      <c r="B232" s="23">
        <v>1997</v>
      </c>
      <c r="C232" s="24">
        <v>3</v>
      </c>
      <c r="D232" s="25">
        <v>124.9</v>
      </c>
      <c r="E232" s="25">
        <v>108.8</v>
      </c>
      <c r="F232" s="26">
        <f t="shared" si="9"/>
        <v>1.1479779411764706</v>
      </c>
      <c r="G232" s="27">
        <f t="shared" si="10"/>
        <v>17.719132893496713</v>
      </c>
      <c r="H232" s="28">
        <f t="shared" si="11"/>
        <v>105.95416666666667</v>
      </c>
    </row>
    <row r="233" spans="2:8" x14ac:dyDescent="0.55000000000000004">
      <c r="B233" s="23">
        <v>1997</v>
      </c>
      <c r="C233" s="24">
        <v>4</v>
      </c>
      <c r="D233" s="25">
        <v>102.9</v>
      </c>
      <c r="E233" s="25">
        <v>109.4</v>
      </c>
      <c r="F233" s="26">
        <f t="shared" si="9"/>
        <v>0.94058500914076781</v>
      </c>
      <c r="G233" s="27">
        <f t="shared" si="10"/>
        <v>-17.614091273018417</v>
      </c>
      <c r="H233" s="28">
        <f t="shared" si="11"/>
        <v>106.17916666666666</v>
      </c>
    </row>
    <row r="234" spans="2:8" x14ac:dyDescent="0.55000000000000004">
      <c r="B234" s="23">
        <v>1997</v>
      </c>
      <c r="C234" s="24">
        <v>5</v>
      </c>
      <c r="D234" s="25">
        <v>103.7</v>
      </c>
      <c r="E234" s="25">
        <v>112.9</v>
      </c>
      <c r="F234" s="26">
        <f t="shared" si="9"/>
        <v>0.91851195748449954</v>
      </c>
      <c r="G234" s="27">
        <f t="shared" si="10"/>
        <v>0.77745383867833251</v>
      </c>
      <c r="H234" s="28">
        <f t="shared" si="11"/>
        <v>105.8625</v>
      </c>
    </row>
    <row r="235" spans="2:8" x14ac:dyDescent="0.55000000000000004">
      <c r="B235" s="23">
        <v>1997</v>
      </c>
      <c r="C235" s="24">
        <v>6</v>
      </c>
      <c r="D235" s="25">
        <v>114.5</v>
      </c>
      <c r="E235" s="25">
        <v>111.5</v>
      </c>
      <c r="F235" s="26">
        <f t="shared" si="9"/>
        <v>1.0269058295964126</v>
      </c>
      <c r="G235" s="27">
        <f t="shared" si="10"/>
        <v>10.414657666345217</v>
      </c>
      <c r="H235" s="28">
        <f t="shared" si="11"/>
        <v>105.675</v>
      </c>
    </row>
    <row r="236" spans="2:8" x14ac:dyDescent="0.55000000000000004">
      <c r="B236" s="23">
        <v>1997</v>
      </c>
      <c r="C236" s="24">
        <v>7</v>
      </c>
      <c r="D236" s="25">
        <v>119.3</v>
      </c>
      <c r="E236" s="25">
        <v>109.7</v>
      </c>
      <c r="F236" s="26">
        <f t="shared" si="9"/>
        <v>1.0875113947128532</v>
      </c>
      <c r="G236" s="27">
        <f t="shared" si="10"/>
        <v>4.1921397379912628</v>
      </c>
      <c r="H236" s="28">
        <f t="shared" si="11"/>
        <v>105.51666666666664</v>
      </c>
    </row>
    <row r="237" spans="2:8" x14ac:dyDescent="0.55000000000000004">
      <c r="B237" s="23">
        <v>1997</v>
      </c>
      <c r="C237" s="24">
        <v>8</v>
      </c>
      <c r="D237" s="25">
        <v>77.599999999999994</v>
      </c>
      <c r="E237" s="25">
        <v>105.9</v>
      </c>
      <c r="F237" s="26">
        <f t="shared" si="9"/>
        <v>0.73276676109537286</v>
      </c>
      <c r="G237" s="27">
        <f t="shared" si="10"/>
        <v>-34.953897736797991</v>
      </c>
      <c r="H237" s="28">
        <f t="shared" si="11"/>
        <v>105.37083333333334</v>
      </c>
    </row>
    <row r="238" spans="2:8" x14ac:dyDescent="0.55000000000000004">
      <c r="B238" s="23">
        <v>1997</v>
      </c>
      <c r="C238" s="24">
        <v>9</v>
      </c>
      <c r="D238" s="25">
        <v>109.4</v>
      </c>
      <c r="E238" s="25">
        <v>103.5</v>
      </c>
      <c r="F238" s="26">
        <f t="shared" si="9"/>
        <v>1.0570048309178746</v>
      </c>
      <c r="G238" s="27">
        <f t="shared" si="10"/>
        <v>40.979381443298976</v>
      </c>
      <c r="H238" s="28">
        <f t="shared" si="11"/>
        <v>105.08333333333333</v>
      </c>
    </row>
    <row r="239" spans="2:8" x14ac:dyDescent="0.55000000000000004">
      <c r="B239" s="23">
        <v>1997</v>
      </c>
      <c r="C239" s="24">
        <v>10</v>
      </c>
      <c r="D239" s="25">
        <v>109</v>
      </c>
      <c r="E239" s="25">
        <v>101.4</v>
      </c>
      <c r="F239" s="26">
        <f t="shared" si="9"/>
        <v>1.0749506903353057</v>
      </c>
      <c r="G239" s="27">
        <f t="shared" si="10"/>
        <v>-0.36563071297989191</v>
      </c>
      <c r="H239" s="28">
        <f t="shared" si="11"/>
        <v>104.12916666666668</v>
      </c>
    </row>
    <row r="240" spans="2:8" x14ac:dyDescent="0.55000000000000004">
      <c r="B240" s="23">
        <v>1997</v>
      </c>
      <c r="C240" s="24">
        <v>11</v>
      </c>
      <c r="D240" s="25">
        <v>99.1</v>
      </c>
      <c r="E240" s="25">
        <v>100.3</v>
      </c>
      <c r="F240" s="26">
        <f t="shared" si="9"/>
        <v>0.98803589232303091</v>
      </c>
      <c r="G240" s="27">
        <f t="shared" si="10"/>
        <v>-9.0825688073394524</v>
      </c>
      <c r="H240" s="28">
        <f t="shared" si="11"/>
        <v>102.81666666666666</v>
      </c>
    </row>
    <row r="241" spans="2:8" x14ac:dyDescent="0.55000000000000004">
      <c r="B241" s="23">
        <v>1997</v>
      </c>
      <c r="C241" s="24">
        <v>12</v>
      </c>
      <c r="D241" s="25">
        <v>98.1</v>
      </c>
      <c r="E241" s="25">
        <v>101.8</v>
      </c>
      <c r="F241" s="26">
        <f t="shared" si="9"/>
        <v>0.96365422396856582</v>
      </c>
      <c r="G241" s="27">
        <f t="shared" si="10"/>
        <v>-1.0090817356205872</v>
      </c>
      <c r="H241" s="28">
        <f t="shared" si="11"/>
        <v>101.65833333333335</v>
      </c>
    </row>
    <row r="242" spans="2:8" x14ac:dyDescent="0.55000000000000004">
      <c r="B242" s="23">
        <v>1998</v>
      </c>
      <c r="C242" s="24">
        <v>1</v>
      </c>
      <c r="D242" s="25">
        <v>98.2</v>
      </c>
      <c r="E242" s="25">
        <v>102.8</v>
      </c>
      <c r="F242" s="26">
        <f t="shared" si="9"/>
        <v>0.95525291828793779</v>
      </c>
      <c r="G242" s="27">
        <f t="shared" si="10"/>
        <v>0.10193679918450993</v>
      </c>
      <c r="H242" s="28">
        <f t="shared" si="11"/>
        <v>100.92083333333335</v>
      </c>
    </row>
    <row r="243" spans="2:8" x14ac:dyDescent="0.55000000000000004">
      <c r="B243" s="23">
        <v>1998</v>
      </c>
      <c r="C243" s="24">
        <v>2</v>
      </c>
      <c r="D243" s="25">
        <v>109.4</v>
      </c>
      <c r="E243" s="25">
        <v>101.6</v>
      </c>
      <c r="F243" s="26">
        <f t="shared" si="9"/>
        <v>1.0767716535433072</v>
      </c>
      <c r="G243" s="27">
        <f t="shared" si="10"/>
        <v>11.405295315682284</v>
      </c>
      <c r="H243" s="28">
        <f t="shared" si="11"/>
        <v>100.3875</v>
      </c>
    </row>
    <row r="244" spans="2:8" x14ac:dyDescent="0.55000000000000004">
      <c r="B244" s="23">
        <v>1998</v>
      </c>
      <c r="C244" s="24">
        <v>3</v>
      </c>
      <c r="D244" s="25">
        <v>114.7</v>
      </c>
      <c r="E244" s="25">
        <v>97.1</v>
      </c>
      <c r="F244" s="26">
        <f t="shared" si="9"/>
        <v>1.1812564366632339</v>
      </c>
      <c r="G244" s="27">
        <f t="shared" si="10"/>
        <v>4.8446069469835429</v>
      </c>
      <c r="H244" s="28">
        <f t="shared" si="11"/>
        <v>100.07083333333334</v>
      </c>
    </row>
    <row r="245" spans="2:8" x14ac:dyDescent="0.55000000000000004">
      <c r="B245" s="23">
        <v>1998</v>
      </c>
      <c r="C245" s="24">
        <v>4</v>
      </c>
      <c r="D245" s="25">
        <v>90.2</v>
      </c>
      <c r="E245" s="25">
        <v>97</v>
      </c>
      <c r="F245" s="26">
        <f t="shared" si="9"/>
        <v>0.92989690721649487</v>
      </c>
      <c r="G245" s="27">
        <f t="shared" si="10"/>
        <v>-21.36006974716652</v>
      </c>
      <c r="H245" s="28">
        <f t="shared" si="11"/>
        <v>100.12083333333334</v>
      </c>
    </row>
    <row r="246" spans="2:8" x14ac:dyDescent="0.55000000000000004">
      <c r="B246" s="23">
        <v>1998</v>
      </c>
      <c r="C246" s="24">
        <v>5</v>
      </c>
      <c r="D246" s="25">
        <v>84.9</v>
      </c>
      <c r="E246" s="25">
        <v>97.9</v>
      </c>
      <c r="F246" s="26">
        <f t="shared" si="9"/>
        <v>0.86721144024514807</v>
      </c>
      <c r="G246" s="27">
        <f t="shared" si="10"/>
        <v>-5.8758314855875788</v>
      </c>
      <c r="H246" s="28">
        <f t="shared" si="11"/>
        <v>100.575</v>
      </c>
    </row>
    <row r="247" spans="2:8" x14ac:dyDescent="0.55000000000000004">
      <c r="B247" s="23">
        <v>1998</v>
      </c>
      <c r="C247" s="24">
        <v>6</v>
      </c>
      <c r="D247" s="25">
        <v>105.5</v>
      </c>
      <c r="E247" s="25">
        <v>100.1</v>
      </c>
      <c r="F247" s="26">
        <f t="shared" si="9"/>
        <v>1.0539460539460539</v>
      </c>
      <c r="G247" s="27">
        <f t="shared" si="10"/>
        <v>24.263839811542987</v>
      </c>
      <c r="H247" s="28">
        <f t="shared" si="11"/>
        <v>100.8125</v>
      </c>
    </row>
    <row r="248" spans="2:8" x14ac:dyDescent="0.55000000000000004">
      <c r="B248" s="23">
        <v>1998</v>
      </c>
      <c r="C248" s="24">
        <v>7</v>
      </c>
      <c r="D248" s="25">
        <v>110.6</v>
      </c>
      <c r="E248" s="25">
        <v>100.8</v>
      </c>
      <c r="F248" s="26">
        <f t="shared" si="9"/>
        <v>1.0972222222222221</v>
      </c>
      <c r="G248" s="27">
        <f t="shared" si="10"/>
        <v>4.8341232227488096</v>
      </c>
      <c r="H248" s="28">
        <f t="shared" si="11"/>
        <v>100.67083333333333</v>
      </c>
    </row>
    <row r="249" spans="2:8" x14ac:dyDescent="0.55000000000000004">
      <c r="B249" s="23">
        <v>1998</v>
      </c>
      <c r="C249" s="24">
        <v>8</v>
      </c>
      <c r="D249" s="25">
        <v>73.5</v>
      </c>
      <c r="E249" s="25">
        <v>98.2</v>
      </c>
      <c r="F249" s="26">
        <f t="shared" si="9"/>
        <v>0.74847250509164964</v>
      </c>
      <c r="G249" s="27">
        <f t="shared" si="10"/>
        <v>-33.544303797468359</v>
      </c>
      <c r="H249" s="28">
        <f t="shared" si="11"/>
        <v>100.49583333333334</v>
      </c>
    </row>
    <row r="250" spans="2:8" x14ac:dyDescent="0.55000000000000004">
      <c r="B250" s="23">
        <v>1998</v>
      </c>
      <c r="C250" s="24">
        <v>9</v>
      </c>
      <c r="D250" s="25">
        <v>105.9</v>
      </c>
      <c r="E250" s="25">
        <v>100.8</v>
      </c>
      <c r="F250" s="26">
        <f t="shared" si="9"/>
        <v>1.0505952380952381</v>
      </c>
      <c r="G250" s="27">
        <f t="shared" si="10"/>
        <v>44.081632653061241</v>
      </c>
      <c r="H250" s="28">
        <f t="shared" si="11"/>
        <v>100.72083333333332</v>
      </c>
    </row>
    <row r="251" spans="2:8" x14ac:dyDescent="0.55000000000000004">
      <c r="B251" s="23">
        <v>1998</v>
      </c>
      <c r="C251" s="24">
        <v>10</v>
      </c>
      <c r="D251" s="25">
        <v>113.7</v>
      </c>
      <c r="E251" s="25">
        <v>105.2</v>
      </c>
      <c r="F251" s="26">
        <f t="shared" si="9"/>
        <v>1.0807984790874525</v>
      </c>
      <c r="G251" s="27">
        <f t="shared" si="10"/>
        <v>7.3654390934844161</v>
      </c>
      <c r="H251" s="28">
        <f t="shared" si="11"/>
        <v>100.8625</v>
      </c>
    </row>
    <row r="252" spans="2:8" x14ac:dyDescent="0.55000000000000004">
      <c r="B252" s="23">
        <v>1998</v>
      </c>
      <c r="C252" s="24">
        <v>11</v>
      </c>
      <c r="D252" s="25">
        <v>105.3</v>
      </c>
      <c r="E252" s="25">
        <v>102.3</v>
      </c>
      <c r="F252" s="26">
        <f t="shared" si="9"/>
        <v>1.0293255131964809</v>
      </c>
      <c r="G252" s="27">
        <f t="shared" si="10"/>
        <v>-7.3878627968337778</v>
      </c>
      <c r="H252" s="28">
        <f t="shared" si="11"/>
        <v>100.76666666666669</v>
      </c>
    </row>
    <row r="253" spans="2:8" x14ac:dyDescent="0.55000000000000004">
      <c r="B253" s="23">
        <v>1998</v>
      </c>
      <c r="C253" s="24">
        <v>12</v>
      </c>
      <c r="D253" s="25">
        <v>97.6</v>
      </c>
      <c r="E253" s="25">
        <v>102.5</v>
      </c>
      <c r="F253" s="26">
        <f t="shared" si="9"/>
        <v>0.95219512195121947</v>
      </c>
      <c r="G253" s="27">
        <f t="shared" si="10"/>
        <v>-7.312440645773977</v>
      </c>
      <c r="H253" s="28">
        <f t="shared" si="11"/>
        <v>100.78750000000001</v>
      </c>
    </row>
    <row r="254" spans="2:8" x14ac:dyDescent="0.55000000000000004">
      <c r="B254" s="23">
        <v>1999</v>
      </c>
      <c r="C254" s="24">
        <v>1</v>
      </c>
      <c r="D254" s="25">
        <v>95.3</v>
      </c>
      <c r="E254" s="25">
        <v>103.1</v>
      </c>
      <c r="F254" s="26">
        <f t="shared" si="9"/>
        <v>0.92434529582929192</v>
      </c>
      <c r="G254" s="27">
        <f t="shared" si="10"/>
        <v>-2.3565573770491732</v>
      </c>
      <c r="H254" s="28">
        <f t="shared" si="11"/>
        <v>100.62083333333332</v>
      </c>
    </row>
    <row r="255" spans="2:8" x14ac:dyDescent="0.55000000000000004">
      <c r="B255" s="23">
        <v>1999</v>
      </c>
      <c r="C255" s="24">
        <v>2</v>
      </c>
      <c r="D255" s="25">
        <v>108.1</v>
      </c>
      <c r="E255" s="25">
        <v>100.7</v>
      </c>
      <c r="F255" s="26">
        <f t="shared" si="9"/>
        <v>1.0734856007944389</v>
      </c>
      <c r="G255" s="27">
        <f t="shared" si="10"/>
        <v>13.431269674711444</v>
      </c>
      <c r="H255" s="28">
        <f t="shared" si="11"/>
        <v>100.8</v>
      </c>
    </row>
    <row r="256" spans="2:8" x14ac:dyDescent="0.55000000000000004">
      <c r="B256" s="23">
        <v>1999</v>
      </c>
      <c r="C256" s="24">
        <v>3</v>
      </c>
      <c r="D256" s="25">
        <v>121.4</v>
      </c>
      <c r="E256" s="25">
        <v>102.1</v>
      </c>
      <c r="F256" s="26">
        <f t="shared" si="9"/>
        <v>1.189030362389814</v>
      </c>
      <c r="G256" s="27">
        <f t="shared" si="10"/>
        <v>12.303422756706773</v>
      </c>
      <c r="H256" s="28">
        <f t="shared" si="11"/>
        <v>101.5625</v>
      </c>
    </row>
    <row r="257" spans="2:8" x14ac:dyDescent="0.55000000000000004">
      <c r="B257" s="23">
        <v>1999</v>
      </c>
      <c r="C257" s="24">
        <v>4</v>
      </c>
      <c r="D257" s="25">
        <v>86.9</v>
      </c>
      <c r="E257" s="25">
        <v>93.2</v>
      </c>
      <c r="F257" s="26">
        <f t="shared" si="9"/>
        <v>0.93240343347639487</v>
      </c>
      <c r="G257" s="27">
        <f t="shared" si="10"/>
        <v>-28.418451400329491</v>
      </c>
      <c r="H257" s="28">
        <f t="shared" si="11"/>
        <v>101.72916666666664</v>
      </c>
    </row>
    <row r="258" spans="2:8" x14ac:dyDescent="0.55000000000000004">
      <c r="B258" s="23">
        <v>1999</v>
      </c>
      <c r="C258" s="24">
        <v>5</v>
      </c>
      <c r="D258" s="25">
        <v>85.9</v>
      </c>
      <c r="E258" s="25">
        <v>101.8</v>
      </c>
      <c r="F258" s="26">
        <f t="shared" si="9"/>
        <v>0.84381139489194512</v>
      </c>
      <c r="G258" s="27">
        <f t="shared" si="10"/>
        <v>-1.1507479861910253</v>
      </c>
      <c r="H258" s="28">
        <f t="shared" si="11"/>
        <v>101.76249999999999</v>
      </c>
    </row>
    <row r="259" spans="2:8" x14ac:dyDescent="0.55000000000000004">
      <c r="B259" s="23">
        <v>1999</v>
      </c>
      <c r="C259" s="24">
        <v>6</v>
      </c>
      <c r="D259" s="25">
        <v>105</v>
      </c>
      <c r="E259" s="25">
        <v>98.9</v>
      </c>
      <c r="F259" s="26">
        <f t="shared" ref="F259:F322" si="12">+D259/E259</f>
        <v>1.0616784630940344</v>
      </c>
      <c r="G259" s="27">
        <f t="shared" si="10"/>
        <v>22.235157159487763</v>
      </c>
      <c r="H259" s="28">
        <f t="shared" si="11"/>
        <v>102.06666666666665</v>
      </c>
    </row>
    <row r="260" spans="2:8" x14ac:dyDescent="0.55000000000000004">
      <c r="B260" s="23">
        <v>1999</v>
      </c>
      <c r="C260" s="24">
        <v>7</v>
      </c>
      <c r="D260" s="25">
        <v>107.1</v>
      </c>
      <c r="E260" s="25">
        <v>100.3</v>
      </c>
      <c r="F260" s="26">
        <f t="shared" si="12"/>
        <v>1.0677966101694916</v>
      </c>
      <c r="G260" s="27">
        <f t="shared" ref="G260:G323" si="13">(+D260/D259-1)*100</f>
        <v>2.0000000000000018</v>
      </c>
      <c r="H260" s="28">
        <f t="shared" si="11"/>
        <v>102.03333333333332</v>
      </c>
    </row>
    <row r="261" spans="2:8" x14ac:dyDescent="0.55000000000000004">
      <c r="B261" s="23">
        <v>1999</v>
      </c>
      <c r="C261" s="24">
        <v>8</v>
      </c>
      <c r="D261" s="25">
        <v>81.3</v>
      </c>
      <c r="E261" s="25">
        <v>104.1</v>
      </c>
      <c r="F261" s="26">
        <f t="shared" si="12"/>
        <v>0.78097982708933722</v>
      </c>
      <c r="G261" s="27">
        <f t="shared" si="13"/>
        <v>-24.08963585434174</v>
      </c>
      <c r="H261" s="28">
        <f t="shared" si="11"/>
        <v>102.34583333333335</v>
      </c>
    </row>
    <row r="262" spans="2:8" x14ac:dyDescent="0.55000000000000004">
      <c r="B262" s="23">
        <v>1999</v>
      </c>
      <c r="C262" s="24">
        <v>9</v>
      </c>
      <c r="D262" s="25">
        <v>116.4</v>
      </c>
      <c r="E262" s="25">
        <v>110.9</v>
      </c>
      <c r="F262" s="26">
        <f t="shared" si="12"/>
        <v>1.0495942290351667</v>
      </c>
      <c r="G262" s="27">
        <f t="shared" si="13"/>
        <v>43.173431734317361</v>
      </c>
      <c r="H262" s="28">
        <f t="shared" si="11"/>
        <v>102.98333333333335</v>
      </c>
    </row>
    <row r="263" spans="2:8" x14ac:dyDescent="0.55000000000000004">
      <c r="B263" s="23">
        <v>1999</v>
      </c>
      <c r="C263" s="24">
        <v>10</v>
      </c>
      <c r="D263" s="25">
        <v>107.2</v>
      </c>
      <c r="E263" s="25">
        <v>104.5</v>
      </c>
      <c r="F263" s="26">
        <f t="shared" si="12"/>
        <v>1.0258373205741627</v>
      </c>
      <c r="G263" s="27">
        <f t="shared" si="13"/>
        <v>-7.903780068728528</v>
      </c>
      <c r="H263" s="28">
        <f t="shared" si="11"/>
        <v>103.81666666666671</v>
      </c>
    </row>
    <row r="264" spans="2:8" x14ac:dyDescent="0.55000000000000004">
      <c r="B264" s="23">
        <v>1999</v>
      </c>
      <c r="C264" s="24">
        <v>11</v>
      </c>
      <c r="D264" s="25">
        <v>112.6</v>
      </c>
      <c r="E264" s="25">
        <v>106.7</v>
      </c>
      <c r="F264" s="26">
        <f t="shared" si="12"/>
        <v>1.0552952202436738</v>
      </c>
      <c r="G264" s="27">
        <f t="shared" si="13"/>
        <v>5.0373134328358216</v>
      </c>
      <c r="H264" s="28">
        <f t="shared" si="11"/>
        <v>104.72500000000001</v>
      </c>
    </row>
    <row r="265" spans="2:8" x14ac:dyDescent="0.55000000000000004">
      <c r="B265" s="23">
        <v>1999</v>
      </c>
      <c r="C265" s="24">
        <v>12</v>
      </c>
      <c r="D265" s="25">
        <v>97.6</v>
      </c>
      <c r="E265" s="25">
        <v>102.9</v>
      </c>
      <c r="F265" s="26">
        <f t="shared" si="12"/>
        <v>0.94849368318756067</v>
      </c>
      <c r="G265" s="27">
        <f t="shared" si="13"/>
        <v>-13.321492007104796</v>
      </c>
      <c r="H265" s="28">
        <f t="shared" ref="H265:H328" si="14">(SUM(D260:D270)+D259/2+D271/2)/12</f>
        <v>105.57499999999999</v>
      </c>
    </row>
    <row r="266" spans="2:8" x14ac:dyDescent="0.55000000000000004">
      <c r="B266" s="23">
        <v>2000</v>
      </c>
      <c r="C266" s="24">
        <v>1</v>
      </c>
      <c r="D266" s="25">
        <v>94.5</v>
      </c>
      <c r="E266" s="25">
        <v>101.1</v>
      </c>
      <c r="F266" s="26">
        <f t="shared" si="12"/>
        <v>0.93471810089020779</v>
      </c>
      <c r="G266" s="27">
        <f t="shared" si="13"/>
        <v>-3.1762295081967151</v>
      </c>
      <c r="H266" s="28">
        <f t="shared" si="14"/>
        <v>106.28749999999998</v>
      </c>
    </row>
    <row r="267" spans="2:8" x14ac:dyDescent="0.55000000000000004">
      <c r="B267" s="23">
        <v>2000</v>
      </c>
      <c r="C267" s="24">
        <v>2</v>
      </c>
      <c r="D267" s="25">
        <v>116.4</v>
      </c>
      <c r="E267" s="25">
        <v>104.1</v>
      </c>
      <c r="F267" s="26">
        <f t="shared" si="12"/>
        <v>1.1181556195965419</v>
      </c>
      <c r="G267" s="27">
        <f t="shared" si="13"/>
        <v>23.174603174603181</v>
      </c>
      <c r="H267" s="28">
        <f t="shared" si="14"/>
        <v>106.79583333333333</v>
      </c>
    </row>
    <row r="268" spans="2:8" x14ac:dyDescent="0.55000000000000004">
      <c r="B268" s="23">
        <v>2000</v>
      </c>
      <c r="C268" s="24">
        <v>3</v>
      </c>
      <c r="D268" s="25">
        <v>128.4</v>
      </c>
      <c r="E268" s="25">
        <v>107.9</v>
      </c>
      <c r="F268" s="26">
        <f t="shared" si="12"/>
        <v>1.1899907321594068</v>
      </c>
      <c r="G268" s="27">
        <f t="shared" si="13"/>
        <v>10.309278350515472</v>
      </c>
      <c r="H268" s="28">
        <f t="shared" si="14"/>
        <v>106.61666666666667</v>
      </c>
    </row>
    <row r="269" spans="2:8" x14ac:dyDescent="0.55000000000000004">
      <c r="B269" s="23">
        <v>2000</v>
      </c>
      <c r="C269" s="24">
        <v>4</v>
      </c>
      <c r="D269" s="25">
        <v>99.9</v>
      </c>
      <c r="E269" s="25">
        <v>110.1</v>
      </c>
      <c r="F269" s="26">
        <f t="shared" si="12"/>
        <v>0.90735694822888291</v>
      </c>
      <c r="G269" s="27">
        <f t="shared" si="13"/>
        <v>-22.196261682242991</v>
      </c>
      <c r="H269" s="28">
        <f t="shared" si="14"/>
        <v>106.25416666666668</v>
      </c>
    </row>
    <row r="270" spans="2:8" x14ac:dyDescent="0.55000000000000004">
      <c r="B270" s="23">
        <v>2000</v>
      </c>
      <c r="C270" s="24">
        <v>5</v>
      </c>
      <c r="D270" s="25">
        <v>94.7</v>
      </c>
      <c r="E270" s="25">
        <v>107.1</v>
      </c>
      <c r="F270" s="26">
        <f t="shared" si="12"/>
        <v>0.88422035480859018</v>
      </c>
      <c r="G270" s="27">
        <f t="shared" si="13"/>
        <v>-5.2052052052052105</v>
      </c>
      <c r="H270" s="28">
        <f t="shared" si="14"/>
        <v>106.27916666666668</v>
      </c>
    </row>
    <row r="271" spans="2:8" x14ac:dyDescent="0.55000000000000004">
      <c r="B271" s="23">
        <v>2000</v>
      </c>
      <c r="C271" s="24">
        <v>6</v>
      </c>
      <c r="D271" s="25">
        <v>116.6</v>
      </c>
      <c r="E271" s="25">
        <v>109.9</v>
      </c>
      <c r="F271" s="26">
        <f t="shared" si="12"/>
        <v>1.0609645131938124</v>
      </c>
      <c r="G271" s="27">
        <f t="shared" si="13"/>
        <v>23.125659978880677</v>
      </c>
      <c r="H271" s="28">
        <f t="shared" si="14"/>
        <v>106.41250000000001</v>
      </c>
    </row>
    <row r="272" spans="2:8" x14ac:dyDescent="0.55000000000000004">
      <c r="B272" s="23">
        <v>2000</v>
      </c>
      <c r="C272" s="24">
        <v>7</v>
      </c>
      <c r="D272" s="25">
        <v>112.6</v>
      </c>
      <c r="E272" s="25">
        <v>108.1</v>
      </c>
      <c r="F272" s="26">
        <f t="shared" si="12"/>
        <v>1.0416281221091581</v>
      </c>
      <c r="G272" s="27">
        <f t="shared" si="13"/>
        <v>-3.4305317324185292</v>
      </c>
      <c r="H272" s="28">
        <f t="shared" si="14"/>
        <v>106.61666666666667</v>
      </c>
    </row>
    <row r="273" spans="2:8" x14ac:dyDescent="0.55000000000000004">
      <c r="B273" s="23">
        <v>2000</v>
      </c>
      <c r="C273" s="24">
        <v>8</v>
      </c>
      <c r="D273" s="25">
        <v>88</v>
      </c>
      <c r="E273" s="25">
        <v>107.4</v>
      </c>
      <c r="F273" s="26">
        <f t="shared" si="12"/>
        <v>0.81936685288640587</v>
      </c>
      <c r="G273" s="27">
        <f t="shared" si="13"/>
        <v>-21.84724689165186</v>
      </c>
      <c r="H273" s="28">
        <f t="shared" si="14"/>
        <v>106.53750000000001</v>
      </c>
    </row>
    <row r="274" spans="2:8" x14ac:dyDescent="0.55000000000000004">
      <c r="B274" s="23">
        <v>2000</v>
      </c>
      <c r="C274" s="24">
        <v>9</v>
      </c>
      <c r="D274" s="25">
        <v>105.4</v>
      </c>
      <c r="E274" s="25">
        <v>101.2</v>
      </c>
      <c r="F274" s="26">
        <f t="shared" si="12"/>
        <v>1.041501976284585</v>
      </c>
      <c r="G274" s="27">
        <f t="shared" si="13"/>
        <v>19.772727272727273</v>
      </c>
      <c r="H274" s="28">
        <f t="shared" si="14"/>
        <v>106.15833333333332</v>
      </c>
    </row>
    <row r="275" spans="2:8" x14ac:dyDescent="0.55000000000000004">
      <c r="B275" s="23">
        <v>2000</v>
      </c>
      <c r="C275" s="24">
        <v>10</v>
      </c>
      <c r="D275" s="25">
        <v>109.5</v>
      </c>
      <c r="E275" s="25">
        <v>104.2</v>
      </c>
      <c r="F275" s="26">
        <f t="shared" si="12"/>
        <v>1.0508637236084453</v>
      </c>
      <c r="G275" s="27">
        <f t="shared" si="13"/>
        <v>3.8899430740037877</v>
      </c>
      <c r="H275" s="28">
        <f t="shared" si="14"/>
        <v>105.70416666666665</v>
      </c>
    </row>
    <row r="276" spans="2:8" x14ac:dyDescent="0.55000000000000004">
      <c r="B276" s="23">
        <v>2000</v>
      </c>
      <c r="C276" s="24">
        <v>11</v>
      </c>
      <c r="D276" s="25">
        <v>110.9</v>
      </c>
      <c r="E276" s="25">
        <v>105.3</v>
      </c>
      <c r="F276" s="26">
        <f t="shared" si="12"/>
        <v>1.0531813865147199</v>
      </c>
      <c r="G276" s="27">
        <f t="shared" si="13"/>
        <v>1.2785388127853903</v>
      </c>
      <c r="H276" s="28">
        <f t="shared" si="14"/>
        <v>105.50833333333333</v>
      </c>
    </row>
    <row r="277" spans="2:8" x14ac:dyDescent="0.55000000000000004">
      <c r="B277" s="23">
        <v>2000</v>
      </c>
      <c r="C277" s="24">
        <v>12</v>
      </c>
      <c r="D277" s="25">
        <v>102.5</v>
      </c>
      <c r="E277" s="25">
        <v>112.2</v>
      </c>
      <c r="F277" s="26">
        <f t="shared" si="12"/>
        <v>0.91354723707664887</v>
      </c>
      <c r="G277" s="27">
        <f t="shared" si="13"/>
        <v>-7.5743913435527555</v>
      </c>
      <c r="H277" s="28">
        <f t="shared" si="14"/>
        <v>105.21249999999999</v>
      </c>
    </row>
    <row r="278" spans="2:8" x14ac:dyDescent="0.55000000000000004">
      <c r="B278" s="23">
        <v>2001</v>
      </c>
      <c r="C278" s="24">
        <v>1</v>
      </c>
      <c r="D278" s="25">
        <v>94.5</v>
      </c>
      <c r="E278" s="25">
        <v>98.3</v>
      </c>
      <c r="F278" s="26">
        <f t="shared" si="12"/>
        <v>0.96134282807731442</v>
      </c>
      <c r="G278" s="27">
        <f t="shared" si="13"/>
        <v>-7.8048780487804841</v>
      </c>
      <c r="H278" s="28">
        <f t="shared" si="14"/>
        <v>105.07916666666667</v>
      </c>
    </row>
    <row r="279" spans="2:8" x14ac:dyDescent="0.55000000000000004">
      <c r="B279" s="23">
        <v>2001</v>
      </c>
      <c r="C279" s="24">
        <v>2</v>
      </c>
      <c r="D279" s="25">
        <v>114.5</v>
      </c>
      <c r="E279" s="25">
        <v>106.7</v>
      </c>
      <c r="F279" s="26">
        <f t="shared" si="12"/>
        <v>1.0731021555763824</v>
      </c>
      <c r="G279" s="27">
        <f t="shared" si="13"/>
        <v>21.164021164021165</v>
      </c>
      <c r="H279" s="28">
        <f t="shared" si="14"/>
        <v>105.39166666666667</v>
      </c>
    </row>
    <row r="280" spans="2:8" x14ac:dyDescent="0.55000000000000004">
      <c r="B280" s="23">
        <v>2001</v>
      </c>
      <c r="C280" s="24">
        <v>3</v>
      </c>
      <c r="D280" s="25">
        <v>121.2</v>
      </c>
      <c r="E280" s="25">
        <v>104.2</v>
      </c>
      <c r="F280" s="26">
        <f t="shared" si="12"/>
        <v>1.1631477927063341</v>
      </c>
      <c r="G280" s="27">
        <f t="shared" si="13"/>
        <v>5.8515283842794696</v>
      </c>
      <c r="H280" s="28">
        <f t="shared" si="14"/>
        <v>105.69166666666666</v>
      </c>
    </row>
    <row r="281" spans="2:8" x14ac:dyDescent="0.55000000000000004">
      <c r="B281" s="23">
        <v>2001</v>
      </c>
      <c r="C281" s="24">
        <v>4</v>
      </c>
      <c r="D281" s="25">
        <v>96.2</v>
      </c>
      <c r="E281" s="25">
        <v>104.8</v>
      </c>
      <c r="F281" s="26">
        <f t="shared" si="12"/>
        <v>0.91793893129770998</v>
      </c>
      <c r="G281" s="27">
        <f t="shared" si="13"/>
        <v>-20.627062706270628</v>
      </c>
      <c r="H281" s="28">
        <f t="shared" si="14"/>
        <v>106.00833333333334</v>
      </c>
    </row>
    <row r="282" spans="2:8" x14ac:dyDescent="0.55000000000000004">
      <c r="B282" s="23">
        <v>2001</v>
      </c>
      <c r="C282" s="24">
        <v>5</v>
      </c>
      <c r="D282" s="25">
        <v>93.7</v>
      </c>
      <c r="E282" s="25">
        <v>104.4</v>
      </c>
      <c r="F282" s="26">
        <f t="shared" si="12"/>
        <v>0.89750957854406133</v>
      </c>
      <c r="G282" s="27">
        <f t="shared" si="13"/>
        <v>-2.5987525987525961</v>
      </c>
      <c r="H282" s="28">
        <f t="shared" si="14"/>
        <v>106.12916666666668</v>
      </c>
    </row>
    <row r="283" spans="2:8" x14ac:dyDescent="0.55000000000000004">
      <c r="B283" s="23">
        <v>2001</v>
      </c>
      <c r="C283" s="24">
        <v>6</v>
      </c>
      <c r="D283" s="25">
        <v>110.5</v>
      </c>
      <c r="E283" s="25">
        <v>106.7</v>
      </c>
      <c r="F283" s="26">
        <f t="shared" si="12"/>
        <v>1.035613870665417</v>
      </c>
      <c r="G283" s="27">
        <f t="shared" si="13"/>
        <v>17.929562433297754</v>
      </c>
      <c r="H283" s="28">
        <f t="shared" si="14"/>
        <v>105.70833333333333</v>
      </c>
    </row>
    <row r="284" spans="2:8" x14ac:dyDescent="0.55000000000000004">
      <c r="B284" s="23">
        <v>2001</v>
      </c>
      <c r="C284" s="24">
        <v>7</v>
      </c>
      <c r="D284" s="25">
        <v>115.5</v>
      </c>
      <c r="E284" s="25">
        <v>108.3</v>
      </c>
      <c r="F284" s="26">
        <f t="shared" si="12"/>
        <v>1.0664819944598338</v>
      </c>
      <c r="G284" s="27">
        <f t="shared" si="13"/>
        <v>4.5248868778280604</v>
      </c>
      <c r="H284" s="28">
        <f t="shared" si="14"/>
        <v>105.67916666666667</v>
      </c>
    </row>
    <row r="285" spans="2:8" x14ac:dyDescent="0.55000000000000004">
      <c r="B285" s="23">
        <v>2001</v>
      </c>
      <c r="C285" s="24">
        <v>8</v>
      </c>
      <c r="D285" s="25">
        <v>92.6</v>
      </c>
      <c r="E285" s="25">
        <v>111.5</v>
      </c>
      <c r="F285" s="26">
        <f t="shared" si="12"/>
        <v>0.83049327354260083</v>
      </c>
      <c r="G285" s="27">
        <f t="shared" si="13"/>
        <v>-19.826839826839837</v>
      </c>
      <c r="H285" s="28">
        <f t="shared" si="14"/>
        <v>106.04583333333333</v>
      </c>
    </row>
    <row r="286" spans="2:8" x14ac:dyDescent="0.55000000000000004">
      <c r="B286" s="23">
        <v>2001</v>
      </c>
      <c r="C286" s="24">
        <v>9</v>
      </c>
      <c r="D286" s="25">
        <v>108</v>
      </c>
      <c r="E286" s="25">
        <v>106.3</v>
      </c>
      <c r="F286" s="26">
        <f t="shared" si="12"/>
        <v>1.0159924741298212</v>
      </c>
      <c r="G286" s="27">
        <f t="shared" si="13"/>
        <v>16.630669546436284</v>
      </c>
      <c r="H286" s="28">
        <f t="shared" si="14"/>
        <v>106.18749999999999</v>
      </c>
    </row>
    <row r="287" spans="2:8" x14ac:dyDescent="0.55000000000000004">
      <c r="B287" s="23">
        <v>2001</v>
      </c>
      <c r="C287" s="24">
        <v>10</v>
      </c>
      <c r="D287" s="25">
        <v>114.5</v>
      </c>
      <c r="E287" s="25">
        <v>106.7</v>
      </c>
      <c r="F287" s="26">
        <f t="shared" si="12"/>
        <v>1.0731021555763824</v>
      </c>
      <c r="G287" s="27">
        <f t="shared" si="13"/>
        <v>6.0185185185185119</v>
      </c>
      <c r="H287" s="28">
        <f t="shared" si="14"/>
        <v>106.52916666666664</v>
      </c>
    </row>
    <row r="288" spans="2:8" x14ac:dyDescent="0.55000000000000004">
      <c r="B288" s="23">
        <v>2001</v>
      </c>
      <c r="C288" s="24">
        <v>11</v>
      </c>
      <c r="D288" s="25">
        <v>108.8</v>
      </c>
      <c r="E288" s="25">
        <v>101.2</v>
      </c>
      <c r="F288" s="26">
        <f t="shared" si="12"/>
        <v>1.075098814229249</v>
      </c>
      <c r="G288" s="27">
        <f t="shared" si="13"/>
        <v>-4.9781659388646311</v>
      </c>
      <c r="H288" s="28">
        <f t="shared" si="14"/>
        <v>107.25833333333333</v>
      </c>
    </row>
    <row r="289" spans="2:8" x14ac:dyDescent="0.55000000000000004">
      <c r="B289" s="23">
        <v>2001</v>
      </c>
      <c r="C289" s="24">
        <v>12</v>
      </c>
      <c r="D289" s="25">
        <v>94.5</v>
      </c>
      <c r="E289" s="25">
        <v>105.7</v>
      </c>
      <c r="F289" s="26">
        <f t="shared" si="12"/>
        <v>0.89403973509933776</v>
      </c>
      <c r="G289" s="27">
        <f t="shared" si="13"/>
        <v>-13.143382352941179</v>
      </c>
      <c r="H289" s="28">
        <f t="shared" si="14"/>
        <v>107.64999999999999</v>
      </c>
    </row>
    <row r="290" spans="2:8" x14ac:dyDescent="0.55000000000000004">
      <c r="B290" s="23">
        <v>2002</v>
      </c>
      <c r="C290" s="24">
        <v>1</v>
      </c>
      <c r="D290" s="25">
        <v>101.8</v>
      </c>
      <c r="E290" s="25">
        <v>106.4</v>
      </c>
      <c r="F290" s="26">
        <f t="shared" si="12"/>
        <v>0.95676691729323304</v>
      </c>
      <c r="G290" s="27">
        <f t="shared" si="13"/>
        <v>7.7248677248677122</v>
      </c>
      <c r="H290" s="28">
        <f t="shared" si="14"/>
        <v>107.77916666666668</v>
      </c>
    </row>
    <row r="291" spans="2:8" x14ac:dyDescent="0.55000000000000004">
      <c r="B291" s="23">
        <v>2002</v>
      </c>
      <c r="C291" s="24">
        <v>2</v>
      </c>
      <c r="D291" s="25">
        <v>116</v>
      </c>
      <c r="E291" s="25">
        <v>108.3</v>
      </c>
      <c r="F291" s="26">
        <f t="shared" si="12"/>
        <v>1.0710987996306556</v>
      </c>
      <c r="G291" s="27">
        <f t="shared" si="13"/>
        <v>13.948919449901776</v>
      </c>
      <c r="H291" s="28">
        <f t="shared" si="14"/>
        <v>107.98333333333333</v>
      </c>
    </row>
    <row r="292" spans="2:8" x14ac:dyDescent="0.55000000000000004">
      <c r="B292" s="23">
        <v>2002</v>
      </c>
      <c r="C292" s="24">
        <v>3</v>
      </c>
      <c r="D292" s="25">
        <v>123.1</v>
      </c>
      <c r="E292" s="25">
        <v>108.7</v>
      </c>
      <c r="F292" s="26">
        <f t="shared" si="12"/>
        <v>1.1324747010119594</v>
      </c>
      <c r="G292" s="27">
        <f t="shared" si="13"/>
        <v>6.1206896551724066</v>
      </c>
      <c r="H292" s="28">
        <f t="shared" si="14"/>
        <v>108.44999999999999</v>
      </c>
    </row>
    <row r="293" spans="2:8" x14ac:dyDescent="0.55000000000000004">
      <c r="B293" s="23">
        <v>2002</v>
      </c>
      <c r="C293" s="24">
        <v>4</v>
      </c>
      <c r="D293" s="25">
        <v>102.5</v>
      </c>
      <c r="E293" s="25">
        <v>108.7</v>
      </c>
      <c r="F293" s="26">
        <f t="shared" si="12"/>
        <v>0.94296228150873962</v>
      </c>
      <c r="G293" s="27">
        <f t="shared" si="13"/>
        <v>-16.734362307067418</v>
      </c>
      <c r="H293" s="28">
        <f t="shared" si="14"/>
        <v>109.2</v>
      </c>
    </row>
    <row r="294" spans="2:8" x14ac:dyDescent="0.55000000000000004">
      <c r="B294" s="23">
        <v>2002</v>
      </c>
      <c r="C294" s="24">
        <v>5</v>
      </c>
      <c r="D294" s="25">
        <v>104.9</v>
      </c>
      <c r="E294" s="25">
        <v>116.8</v>
      </c>
      <c r="F294" s="26">
        <f t="shared" si="12"/>
        <v>0.8981164383561645</v>
      </c>
      <c r="G294" s="27">
        <f t="shared" si="13"/>
        <v>2.3414634146341484</v>
      </c>
      <c r="H294" s="28">
        <f t="shared" si="14"/>
        <v>110.01666666666667</v>
      </c>
    </row>
    <row r="295" spans="2:8" x14ac:dyDescent="0.55000000000000004">
      <c r="B295" s="23">
        <v>2002</v>
      </c>
      <c r="C295" s="24">
        <v>6</v>
      </c>
      <c r="D295" s="25">
        <v>108.7</v>
      </c>
      <c r="E295" s="25">
        <v>107.8</v>
      </c>
      <c r="F295" s="26">
        <f t="shared" si="12"/>
        <v>1.0083487940630798</v>
      </c>
      <c r="G295" s="27">
        <f t="shared" si="13"/>
        <v>3.6224976167778866</v>
      </c>
      <c r="H295" s="28">
        <f t="shared" si="14"/>
        <v>111.20833333333333</v>
      </c>
    </row>
    <row r="296" spans="2:8" x14ac:dyDescent="0.55000000000000004">
      <c r="B296" s="23">
        <v>2002</v>
      </c>
      <c r="C296" s="24">
        <v>7</v>
      </c>
      <c r="D296" s="25">
        <v>120.4</v>
      </c>
      <c r="E296" s="25">
        <v>107.9</v>
      </c>
      <c r="F296" s="26">
        <f t="shared" si="12"/>
        <v>1.1158480074142725</v>
      </c>
      <c r="G296" s="27">
        <f t="shared" si="13"/>
        <v>10.763569457221722</v>
      </c>
      <c r="H296" s="28">
        <f t="shared" si="14"/>
        <v>112.29583333333333</v>
      </c>
    </row>
    <row r="297" spans="2:8" x14ac:dyDescent="0.55000000000000004">
      <c r="B297" s="23">
        <v>2002</v>
      </c>
      <c r="C297" s="24">
        <v>8</v>
      </c>
      <c r="D297" s="25">
        <v>92.6</v>
      </c>
      <c r="E297" s="25">
        <v>113.7</v>
      </c>
      <c r="F297" s="26">
        <f t="shared" si="12"/>
        <v>0.81442392260334207</v>
      </c>
      <c r="G297" s="27">
        <f t="shared" si="13"/>
        <v>-23.089700996677752</v>
      </c>
      <c r="H297" s="28">
        <f t="shared" si="14"/>
        <v>112.77083333333333</v>
      </c>
    </row>
    <row r="298" spans="2:8" x14ac:dyDescent="0.55000000000000004">
      <c r="B298" s="23">
        <v>2002</v>
      </c>
      <c r="C298" s="24">
        <v>9</v>
      </c>
      <c r="D298" s="25">
        <v>119.2</v>
      </c>
      <c r="E298" s="25">
        <v>116.3</v>
      </c>
      <c r="F298" s="26">
        <f t="shared" si="12"/>
        <v>1.0249355116079106</v>
      </c>
      <c r="G298" s="27">
        <f t="shared" si="13"/>
        <v>28.725701943844495</v>
      </c>
      <c r="H298" s="28">
        <f t="shared" si="14"/>
        <v>112.74166666666666</v>
      </c>
    </row>
    <row r="299" spans="2:8" x14ac:dyDescent="0.55000000000000004">
      <c r="B299" s="23">
        <v>2002</v>
      </c>
      <c r="C299" s="24">
        <v>10</v>
      </c>
      <c r="D299" s="25">
        <v>121.3</v>
      </c>
      <c r="E299" s="25">
        <v>113.5</v>
      </c>
      <c r="F299" s="26">
        <f t="shared" si="12"/>
        <v>1.0687224669603523</v>
      </c>
      <c r="G299" s="27">
        <f t="shared" si="13"/>
        <v>1.7617449664429463</v>
      </c>
      <c r="H299" s="28">
        <f t="shared" si="14"/>
        <v>112.60416666666667</v>
      </c>
    </row>
    <row r="300" spans="2:8" x14ac:dyDescent="0.55000000000000004">
      <c r="B300" s="23">
        <v>2002</v>
      </c>
      <c r="C300" s="24">
        <v>11</v>
      </c>
      <c r="D300" s="25">
        <v>121.6</v>
      </c>
      <c r="E300" s="25">
        <v>116.3</v>
      </c>
      <c r="F300" s="26">
        <f t="shared" si="12"/>
        <v>1.0455717970765261</v>
      </c>
      <c r="G300" s="27">
        <f t="shared" si="13"/>
        <v>0.24732069249793209</v>
      </c>
      <c r="H300" s="28">
        <f t="shared" si="14"/>
        <v>112.39166666666669</v>
      </c>
    </row>
    <row r="301" spans="2:8" x14ac:dyDescent="0.55000000000000004">
      <c r="B301" s="23">
        <v>2002</v>
      </c>
      <c r="C301" s="24">
        <v>12</v>
      </c>
      <c r="D301" s="25">
        <v>110.3</v>
      </c>
      <c r="E301" s="25">
        <v>119.9</v>
      </c>
      <c r="F301" s="26">
        <f t="shared" si="12"/>
        <v>0.91993327773144284</v>
      </c>
      <c r="G301" s="27">
        <f t="shared" si="13"/>
        <v>-9.2927631578947345</v>
      </c>
      <c r="H301" s="28">
        <f t="shared" si="14"/>
        <v>112.39583333333333</v>
      </c>
    </row>
    <row r="302" spans="2:8" x14ac:dyDescent="0.55000000000000004">
      <c r="B302" s="23">
        <v>2003</v>
      </c>
      <c r="C302" s="24">
        <v>1</v>
      </c>
      <c r="D302" s="25">
        <v>112.1</v>
      </c>
      <c r="E302" s="25">
        <v>114.9</v>
      </c>
      <c r="F302" s="26">
        <f t="shared" si="12"/>
        <v>0.97563098346388155</v>
      </c>
      <c r="G302" s="27">
        <f t="shared" si="13"/>
        <v>1.6319129646418906</v>
      </c>
      <c r="H302" s="28">
        <f t="shared" si="14"/>
        <v>112.45833333333333</v>
      </c>
    </row>
    <row r="303" spans="2:8" x14ac:dyDescent="0.55000000000000004">
      <c r="B303" s="23">
        <v>2003</v>
      </c>
      <c r="C303" s="24">
        <v>2</v>
      </c>
      <c r="D303" s="25">
        <v>117.1</v>
      </c>
      <c r="E303" s="25">
        <v>109.7</v>
      </c>
      <c r="F303" s="26">
        <f t="shared" si="12"/>
        <v>1.0674567000911577</v>
      </c>
      <c r="G303" s="27">
        <f t="shared" si="13"/>
        <v>4.4603033006244353</v>
      </c>
      <c r="H303" s="28">
        <f t="shared" si="14"/>
        <v>112.18750000000001</v>
      </c>
    </row>
    <row r="304" spans="2:8" x14ac:dyDescent="0.55000000000000004">
      <c r="B304" s="23">
        <v>2003</v>
      </c>
      <c r="C304" s="24">
        <v>3</v>
      </c>
      <c r="D304" s="25">
        <v>121.3</v>
      </c>
      <c r="E304" s="25">
        <v>108.8</v>
      </c>
      <c r="F304" s="26">
        <f t="shared" si="12"/>
        <v>1.114889705882353</v>
      </c>
      <c r="G304" s="27">
        <f t="shared" si="13"/>
        <v>3.5866780529462128</v>
      </c>
      <c r="H304" s="28">
        <f t="shared" si="14"/>
        <v>112.06666666666665</v>
      </c>
    </row>
    <row r="305" spans="2:8" x14ac:dyDescent="0.55000000000000004">
      <c r="B305" s="23">
        <v>2003</v>
      </c>
      <c r="C305" s="24">
        <v>4</v>
      </c>
      <c r="D305" s="25">
        <v>101</v>
      </c>
      <c r="E305" s="25">
        <v>106.4</v>
      </c>
      <c r="F305" s="26">
        <f t="shared" si="12"/>
        <v>0.94924812030075179</v>
      </c>
      <c r="G305" s="27">
        <f t="shared" si="13"/>
        <v>-16.735366859027202</v>
      </c>
      <c r="H305" s="28">
        <f t="shared" si="14"/>
        <v>112.2375</v>
      </c>
    </row>
    <row r="306" spans="2:8" x14ac:dyDescent="0.55000000000000004">
      <c r="B306" s="23">
        <v>2003</v>
      </c>
      <c r="C306" s="24">
        <v>5</v>
      </c>
      <c r="D306" s="25">
        <v>101.3</v>
      </c>
      <c r="E306" s="25">
        <v>112.6</v>
      </c>
      <c r="F306" s="26">
        <f t="shared" si="12"/>
        <v>0.89964476021314388</v>
      </c>
      <c r="G306" s="27">
        <f t="shared" si="13"/>
        <v>0.29702970297029729</v>
      </c>
      <c r="H306" s="28">
        <f t="shared" si="14"/>
        <v>112.03749999999998</v>
      </c>
    </row>
    <row r="307" spans="2:8" x14ac:dyDescent="0.55000000000000004">
      <c r="B307" s="23">
        <v>2003</v>
      </c>
      <c r="C307" s="24">
        <v>6</v>
      </c>
      <c r="D307" s="25">
        <v>112.4</v>
      </c>
      <c r="E307" s="25">
        <v>110</v>
      </c>
      <c r="F307" s="26">
        <f t="shared" si="12"/>
        <v>1.021818181818182</v>
      </c>
      <c r="G307" s="27">
        <f t="shared" si="13"/>
        <v>10.957551826258637</v>
      </c>
      <c r="H307" s="28">
        <f t="shared" si="14"/>
        <v>111.625</v>
      </c>
    </row>
    <row r="308" spans="2:8" x14ac:dyDescent="0.55000000000000004">
      <c r="B308" s="23">
        <v>2003</v>
      </c>
      <c r="C308" s="24">
        <v>7</v>
      </c>
      <c r="D308" s="25">
        <v>118.2</v>
      </c>
      <c r="E308" s="25">
        <v>110.8</v>
      </c>
      <c r="F308" s="26">
        <f t="shared" si="12"/>
        <v>1.0667870036101084</v>
      </c>
      <c r="G308" s="27">
        <f t="shared" si="13"/>
        <v>5.1601423487544373</v>
      </c>
      <c r="H308" s="28">
        <f t="shared" si="14"/>
        <v>111.425</v>
      </c>
    </row>
    <row r="309" spans="2:8" x14ac:dyDescent="0.55000000000000004">
      <c r="B309" s="23">
        <v>2003</v>
      </c>
      <c r="C309" s="24">
        <v>8</v>
      </c>
      <c r="D309" s="25">
        <v>88.3</v>
      </c>
      <c r="E309" s="25">
        <v>111.8</v>
      </c>
      <c r="F309" s="26">
        <f t="shared" si="12"/>
        <v>0.78980322003577819</v>
      </c>
      <c r="G309" s="27">
        <f t="shared" si="13"/>
        <v>-25.296108291032148</v>
      </c>
      <c r="H309" s="28">
        <f t="shared" si="14"/>
        <v>111.48750000000001</v>
      </c>
    </row>
    <row r="310" spans="2:8" x14ac:dyDescent="0.55000000000000004">
      <c r="B310" s="23">
        <v>2003</v>
      </c>
      <c r="C310" s="24">
        <v>9</v>
      </c>
      <c r="D310" s="25">
        <v>120.6</v>
      </c>
      <c r="E310" s="25">
        <v>112.3</v>
      </c>
      <c r="F310" s="26">
        <f t="shared" si="12"/>
        <v>1.0739091718610863</v>
      </c>
      <c r="G310" s="27">
        <f t="shared" si="13"/>
        <v>36.57984144960362</v>
      </c>
      <c r="H310" s="28">
        <f t="shared" si="14"/>
        <v>112.22500000000001</v>
      </c>
    </row>
    <row r="311" spans="2:8" x14ac:dyDescent="0.55000000000000004">
      <c r="B311" s="23">
        <v>2003</v>
      </c>
      <c r="C311" s="24">
        <v>10</v>
      </c>
      <c r="D311" s="25">
        <v>124</v>
      </c>
      <c r="E311" s="25">
        <v>115.5</v>
      </c>
      <c r="F311" s="26">
        <f t="shared" si="12"/>
        <v>1.0735930735930737</v>
      </c>
      <c r="G311" s="27">
        <f t="shared" si="13"/>
        <v>2.8192371475953548</v>
      </c>
      <c r="H311" s="28">
        <f t="shared" si="14"/>
        <v>113.30416666666666</v>
      </c>
    </row>
    <row r="312" spans="2:8" x14ac:dyDescent="0.55000000000000004">
      <c r="B312" s="23">
        <v>2003</v>
      </c>
      <c r="C312" s="24">
        <v>11</v>
      </c>
      <c r="D312" s="25">
        <v>114.1</v>
      </c>
      <c r="E312" s="25">
        <v>113.2</v>
      </c>
      <c r="F312" s="26">
        <f t="shared" si="12"/>
        <v>1.0079505300353355</v>
      </c>
      <c r="G312" s="27">
        <f t="shared" si="13"/>
        <v>-7.9838709677419351</v>
      </c>
      <c r="H312" s="28">
        <f t="shared" si="14"/>
        <v>113.70833333333333</v>
      </c>
    </row>
    <row r="313" spans="2:8" x14ac:dyDescent="0.55000000000000004">
      <c r="B313" s="23">
        <v>2003</v>
      </c>
      <c r="C313" s="24">
        <v>12</v>
      </c>
      <c r="D313" s="25">
        <v>107.9</v>
      </c>
      <c r="E313" s="25">
        <v>111.7</v>
      </c>
      <c r="F313" s="26">
        <f t="shared" si="12"/>
        <v>0.9659803043867502</v>
      </c>
      <c r="G313" s="27">
        <f t="shared" si="13"/>
        <v>-5.43382997370726</v>
      </c>
      <c r="H313" s="28">
        <f t="shared" si="14"/>
        <v>114.10000000000001</v>
      </c>
    </row>
    <row r="314" spans="2:8" x14ac:dyDescent="0.55000000000000004">
      <c r="B314" s="23">
        <v>2004</v>
      </c>
      <c r="C314" s="24">
        <v>1</v>
      </c>
      <c r="D314" s="25">
        <v>109.7</v>
      </c>
      <c r="E314" s="25">
        <v>114.8</v>
      </c>
      <c r="F314" s="26">
        <f t="shared" si="12"/>
        <v>0.95557491289198615</v>
      </c>
      <c r="G314" s="27">
        <f t="shared" si="13"/>
        <v>1.6682113067655102</v>
      </c>
      <c r="H314" s="28">
        <f t="shared" si="14"/>
        <v>114.77499999999999</v>
      </c>
    </row>
    <row r="315" spans="2:8" x14ac:dyDescent="0.55000000000000004">
      <c r="B315" s="23">
        <v>2004</v>
      </c>
      <c r="C315" s="24">
        <v>2</v>
      </c>
      <c r="D315" s="25">
        <v>121</v>
      </c>
      <c r="E315" s="25">
        <v>115.3</v>
      </c>
      <c r="F315" s="26">
        <f t="shared" si="12"/>
        <v>1.0494362532523851</v>
      </c>
      <c r="G315" s="27">
        <f t="shared" si="13"/>
        <v>10.300820419325429</v>
      </c>
      <c r="H315" s="28">
        <f t="shared" si="14"/>
        <v>115.14583333333336</v>
      </c>
    </row>
    <row r="316" spans="2:8" x14ac:dyDescent="0.55000000000000004">
      <c r="B316" s="23">
        <v>2004</v>
      </c>
      <c r="C316" s="24">
        <v>3</v>
      </c>
      <c r="D316" s="25">
        <v>135.1</v>
      </c>
      <c r="E316" s="25">
        <v>114.3</v>
      </c>
      <c r="F316" s="26">
        <f t="shared" si="12"/>
        <v>1.1819772528433945</v>
      </c>
      <c r="G316" s="27">
        <f t="shared" si="13"/>
        <v>11.652892561983474</v>
      </c>
      <c r="H316" s="28">
        <f t="shared" si="14"/>
        <v>115.66249999999998</v>
      </c>
    </row>
    <row r="317" spans="2:8" x14ac:dyDescent="0.55000000000000004">
      <c r="B317" s="23">
        <v>2004</v>
      </c>
      <c r="C317" s="24">
        <v>4</v>
      </c>
      <c r="D317" s="25">
        <v>113.1</v>
      </c>
      <c r="E317" s="25">
        <v>118.2</v>
      </c>
      <c r="F317" s="26">
        <f t="shared" si="12"/>
        <v>0.95685279187817252</v>
      </c>
      <c r="G317" s="27">
        <f t="shared" si="13"/>
        <v>-16.284233900814215</v>
      </c>
      <c r="H317" s="28">
        <f t="shared" si="14"/>
        <v>115.79166666666664</v>
      </c>
    </row>
    <row r="318" spans="2:8" x14ac:dyDescent="0.55000000000000004">
      <c r="B318" s="23">
        <v>2004</v>
      </c>
      <c r="C318" s="24">
        <v>5</v>
      </c>
      <c r="D318" s="25">
        <v>98.9</v>
      </c>
      <c r="E318" s="25">
        <v>116.8</v>
      </c>
      <c r="F318" s="26">
        <f t="shared" si="12"/>
        <v>0.84674657534246578</v>
      </c>
      <c r="G318" s="27">
        <f t="shared" si="13"/>
        <v>-12.555260831122894</v>
      </c>
      <c r="H318" s="28">
        <f t="shared" si="14"/>
        <v>115.93333333333335</v>
      </c>
    </row>
    <row r="319" spans="2:8" x14ac:dyDescent="0.55000000000000004">
      <c r="B319" s="23">
        <v>2004</v>
      </c>
      <c r="C319" s="24">
        <v>6</v>
      </c>
      <c r="D319" s="25">
        <v>124.2</v>
      </c>
      <c r="E319" s="25">
        <v>119.1</v>
      </c>
      <c r="F319" s="26">
        <f t="shared" si="12"/>
        <v>1.0428211586901763</v>
      </c>
      <c r="G319" s="27">
        <f t="shared" si="13"/>
        <v>25.581395348837212</v>
      </c>
      <c r="H319" s="28">
        <f t="shared" si="14"/>
        <v>116.17083333333335</v>
      </c>
    </row>
    <row r="320" spans="2:8" x14ac:dyDescent="0.55000000000000004">
      <c r="B320" s="23">
        <v>2004</v>
      </c>
      <c r="C320" s="24">
        <v>7</v>
      </c>
      <c r="D320" s="25">
        <v>122.6</v>
      </c>
      <c r="E320" s="25">
        <v>118.3</v>
      </c>
      <c r="F320" s="26">
        <f t="shared" si="12"/>
        <v>1.0363482671174979</v>
      </c>
      <c r="G320" s="27">
        <f t="shared" si="13"/>
        <v>-1.2882447665056418</v>
      </c>
      <c r="H320" s="28">
        <f t="shared" si="14"/>
        <v>116.22083333333335</v>
      </c>
    </row>
    <row r="321" spans="2:8" x14ac:dyDescent="0.55000000000000004">
      <c r="B321" s="23">
        <v>2004</v>
      </c>
      <c r="C321" s="24">
        <v>8</v>
      </c>
      <c r="D321" s="25">
        <v>92.8</v>
      </c>
      <c r="E321" s="25">
        <v>115.9</v>
      </c>
      <c r="F321" s="26">
        <f t="shared" si="12"/>
        <v>0.80069025021570317</v>
      </c>
      <c r="G321" s="27">
        <f t="shared" si="13"/>
        <v>-24.306688417618272</v>
      </c>
      <c r="H321" s="28">
        <f t="shared" si="14"/>
        <v>116.64166666666669</v>
      </c>
    </row>
    <row r="322" spans="2:8" x14ac:dyDescent="0.55000000000000004">
      <c r="B322" s="23">
        <v>2004</v>
      </c>
      <c r="C322" s="24">
        <v>9</v>
      </c>
      <c r="D322" s="25">
        <v>128.5</v>
      </c>
      <c r="E322" s="25">
        <v>119.6</v>
      </c>
      <c r="F322" s="26">
        <f t="shared" si="12"/>
        <v>1.0744147157190636</v>
      </c>
      <c r="G322" s="27">
        <f t="shared" si="13"/>
        <v>38.469827586206897</v>
      </c>
      <c r="H322" s="28">
        <f t="shared" si="14"/>
        <v>117.07916666666667</v>
      </c>
    </row>
    <row r="323" spans="2:8" x14ac:dyDescent="0.55000000000000004">
      <c r="B323" s="23">
        <v>2004</v>
      </c>
      <c r="C323" s="24">
        <v>10</v>
      </c>
      <c r="D323" s="25">
        <v>119.2</v>
      </c>
      <c r="E323" s="25">
        <v>115.6</v>
      </c>
      <c r="F323" s="26">
        <f t="shared" ref="F323:F386" si="15">+D323/E323</f>
        <v>1.0311418685121108</v>
      </c>
      <c r="G323" s="27">
        <f t="shared" si="13"/>
        <v>-7.2373540856031093</v>
      </c>
      <c r="H323" s="28">
        <f t="shared" si="14"/>
        <v>117.40416666666668</v>
      </c>
    </row>
    <row r="324" spans="2:8" x14ac:dyDescent="0.55000000000000004">
      <c r="B324" s="23">
        <v>2004</v>
      </c>
      <c r="C324" s="24">
        <v>11</v>
      </c>
      <c r="D324" s="25">
        <v>122.3</v>
      </c>
      <c r="E324" s="25">
        <v>115.9</v>
      </c>
      <c r="F324" s="26">
        <f t="shared" si="15"/>
        <v>1.0552200172562554</v>
      </c>
      <c r="G324" s="27">
        <f t="shared" ref="G324:G387" si="16">(+D324/D323-1)*100</f>
        <v>2.6006711409396033</v>
      </c>
      <c r="H324" s="28">
        <f t="shared" si="14"/>
        <v>117.72083333333335</v>
      </c>
    </row>
    <row r="325" spans="2:8" x14ac:dyDescent="0.55000000000000004">
      <c r="B325" s="23">
        <v>2004</v>
      </c>
      <c r="C325" s="24">
        <v>12</v>
      </c>
      <c r="D325" s="25">
        <v>105.4</v>
      </c>
      <c r="E325" s="25">
        <v>108.4</v>
      </c>
      <c r="F325" s="26">
        <f t="shared" si="15"/>
        <v>0.97232472324723251</v>
      </c>
      <c r="G325" s="27">
        <f t="shared" si="16"/>
        <v>-13.818479149632045</v>
      </c>
      <c r="H325" s="28">
        <f t="shared" si="14"/>
        <v>117.91249999999998</v>
      </c>
    </row>
    <row r="326" spans="2:8" x14ac:dyDescent="0.55000000000000004">
      <c r="B326" s="23">
        <v>2005</v>
      </c>
      <c r="C326" s="24">
        <v>1</v>
      </c>
      <c r="D326" s="25">
        <v>113.4</v>
      </c>
      <c r="E326" s="25">
        <v>119.2</v>
      </c>
      <c r="F326" s="26">
        <f t="shared" si="15"/>
        <v>0.95134228187919467</v>
      </c>
      <c r="G326" s="27">
        <f t="shared" si="16"/>
        <v>7.5901328273244806</v>
      </c>
      <c r="H326" s="28">
        <f t="shared" si="14"/>
        <v>117.89999999999999</v>
      </c>
    </row>
    <row r="327" spans="2:8" x14ac:dyDescent="0.55000000000000004">
      <c r="B327" s="23">
        <v>2005</v>
      </c>
      <c r="C327" s="24">
        <v>2</v>
      </c>
      <c r="D327" s="25">
        <v>127.4</v>
      </c>
      <c r="E327" s="25">
        <v>120</v>
      </c>
      <c r="F327" s="26">
        <f t="shared" si="15"/>
        <v>1.0616666666666668</v>
      </c>
      <c r="G327" s="27">
        <f t="shared" si="16"/>
        <v>12.345679012345689</v>
      </c>
      <c r="H327" s="28">
        <f t="shared" si="14"/>
        <v>117.94166666666666</v>
      </c>
    </row>
    <row r="328" spans="2:8" x14ac:dyDescent="0.55000000000000004">
      <c r="B328" s="23">
        <v>2005</v>
      </c>
      <c r="C328" s="24">
        <v>3</v>
      </c>
      <c r="D328" s="25">
        <v>139.19999999999999</v>
      </c>
      <c r="E328" s="25">
        <v>119.9</v>
      </c>
      <c r="F328" s="26">
        <f t="shared" si="15"/>
        <v>1.1609674728940782</v>
      </c>
      <c r="G328" s="27">
        <f t="shared" si="16"/>
        <v>9.2621664050235317</v>
      </c>
      <c r="H328" s="28">
        <f t="shared" si="14"/>
        <v>118.14999999999998</v>
      </c>
    </row>
    <row r="329" spans="2:8" x14ac:dyDescent="0.55000000000000004">
      <c r="B329" s="23">
        <v>2005</v>
      </c>
      <c r="C329" s="24">
        <v>4</v>
      </c>
      <c r="D329" s="25">
        <v>116.8</v>
      </c>
      <c r="E329" s="25">
        <v>123.8</v>
      </c>
      <c r="F329" s="26">
        <f t="shared" si="15"/>
        <v>0.94345718901453957</v>
      </c>
      <c r="G329" s="27">
        <f t="shared" si="16"/>
        <v>-16.091954022988496</v>
      </c>
      <c r="H329" s="28">
        <f t="shared" ref="H329:H392" si="17">(SUM(D324:D334)+D323/2+D335/2)/12</f>
        <v>118.20833333333331</v>
      </c>
    </row>
    <row r="330" spans="2:8" x14ac:dyDescent="0.55000000000000004">
      <c r="B330" s="23">
        <v>2005</v>
      </c>
      <c r="C330" s="24">
        <v>5</v>
      </c>
      <c r="D330" s="25">
        <v>102.8</v>
      </c>
      <c r="E330" s="25">
        <v>119.6</v>
      </c>
      <c r="F330" s="26">
        <f t="shared" si="15"/>
        <v>0.85953177257525082</v>
      </c>
      <c r="G330" s="27">
        <f t="shared" si="16"/>
        <v>-11.986301369863018</v>
      </c>
      <c r="H330" s="28">
        <f t="shared" si="17"/>
        <v>118.5</v>
      </c>
    </row>
    <row r="331" spans="2:8" x14ac:dyDescent="0.55000000000000004">
      <c r="B331" s="23">
        <v>2005</v>
      </c>
      <c r="C331" s="24">
        <v>6</v>
      </c>
      <c r="D331" s="25">
        <v>124.9</v>
      </c>
      <c r="E331" s="25">
        <v>119.7</v>
      </c>
      <c r="F331" s="26">
        <f t="shared" si="15"/>
        <v>1.0434419381787803</v>
      </c>
      <c r="G331" s="27">
        <f t="shared" si="16"/>
        <v>21.498054474708184</v>
      </c>
      <c r="H331" s="28">
        <f t="shared" si="17"/>
        <v>119.50000000000001</v>
      </c>
    </row>
    <row r="332" spans="2:8" x14ac:dyDescent="0.55000000000000004">
      <c r="B332" s="23">
        <v>2005</v>
      </c>
      <c r="C332" s="24">
        <v>7</v>
      </c>
      <c r="D332" s="25">
        <v>121.6</v>
      </c>
      <c r="E332" s="25">
        <v>121</v>
      </c>
      <c r="F332" s="26">
        <f t="shared" si="15"/>
        <v>1.0049586776859503</v>
      </c>
      <c r="G332" s="27">
        <f t="shared" si="16"/>
        <v>-2.6421136909527743</v>
      </c>
      <c r="H332" s="28">
        <f t="shared" si="17"/>
        <v>120.44583333333333</v>
      </c>
    </row>
    <row r="333" spans="2:8" x14ac:dyDescent="0.55000000000000004">
      <c r="B333" s="23">
        <v>2005</v>
      </c>
      <c r="C333" s="24">
        <v>8</v>
      </c>
      <c r="D333" s="25">
        <v>94.8</v>
      </c>
      <c r="E333" s="25">
        <v>116.3</v>
      </c>
      <c r="F333" s="26">
        <f t="shared" si="15"/>
        <v>0.81513327601031815</v>
      </c>
      <c r="G333" s="27">
        <f t="shared" si="16"/>
        <v>-22.03947368421052</v>
      </c>
      <c r="H333" s="28">
        <f t="shared" si="17"/>
        <v>121.15000000000002</v>
      </c>
    </row>
    <row r="334" spans="2:8" x14ac:dyDescent="0.55000000000000004">
      <c r="B334" s="23">
        <v>2005</v>
      </c>
      <c r="C334" s="24">
        <v>9</v>
      </c>
      <c r="D334" s="25">
        <v>131.5</v>
      </c>
      <c r="E334" s="25">
        <v>122.4</v>
      </c>
      <c r="F334" s="26">
        <f t="shared" si="15"/>
        <v>1.0743464052287581</v>
      </c>
      <c r="G334" s="27">
        <f t="shared" si="16"/>
        <v>38.713080168776372</v>
      </c>
      <c r="H334" s="28">
        <f t="shared" si="17"/>
        <v>122.125</v>
      </c>
    </row>
    <row r="335" spans="2:8" x14ac:dyDescent="0.55000000000000004">
      <c r="B335" s="23">
        <v>2005</v>
      </c>
      <c r="C335" s="24">
        <v>10</v>
      </c>
      <c r="D335" s="25">
        <v>117.6</v>
      </c>
      <c r="E335" s="25">
        <v>114.1</v>
      </c>
      <c r="F335" s="26">
        <f t="shared" si="15"/>
        <v>1.0306748466257669</v>
      </c>
      <c r="G335" s="27">
        <f t="shared" si="16"/>
        <v>-10.570342205323202</v>
      </c>
      <c r="H335" s="28">
        <f t="shared" si="17"/>
        <v>123.03750000000001</v>
      </c>
    </row>
    <row r="336" spans="2:8" x14ac:dyDescent="0.55000000000000004">
      <c r="B336" s="23">
        <v>2005</v>
      </c>
      <c r="C336" s="24">
        <v>11</v>
      </c>
      <c r="D336" s="25">
        <v>130.9</v>
      </c>
      <c r="E336" s="25">
        <v>123.3</v>
      </c>
      <c r="F336" s="26">
        <f t="shared" si="15"/>
        <v>1.0616382806163829</v>
      </c>
      <c r="G336" s="27">
        <f t="shared" si="16"/>
        <v>11.309523809523814</v>
      </c>
      <c r="H336" s="28">
        <f t="shared" si="17"/>
        <v>123.74166666666667</v>
      </c>
    </row>
    <row r="337" spans="2:8" x14ac:dyDescent="0.55000000000000004">
      <c r="B337" s="23">
        <v>2005</v>
      </c>
      <c r="C337" s="24">
        <v>12</v>
      </c>
      <c r="D337" s="25">
        <v>120.8</v>
      </c>
      <c r="E337" s="25">
        <v>125.7</v>
      </c>
      <c r="F337" s="26">
        <f t="shared" si="15"/>
        <v>0.96101829753381063</v>
      </c>
      <c r="G337" s="27">
        <f t="shared" si="16"/>
        <v>-7.7158135981665428</v>
      </c>
      <c r="H337" s="28">
        <f t="shared" si="17"/>
        <v>124.69583333333334</v>
      </c>
    </row>
    <row r="338" spans="2:8" x14ac:dyDescent="0.55000000000000004">
      <c r="B338" s="23">
        <v>2006</v>
      </c>
      <c r="C338" s="24">
        <v>1</v>
      </c>
      <c r="D338" s="25">
        <v>120.7</v>
      </c>
      <c r="E338" s="25">
        <v>127.2</v>
      </c>
      <c r="F338" s="26">
        <f t="shared" si="15"/>
        <v>0.94889937106918243</v>
      </c>
      <c r="G338" s="27">
        <f t="shared" si="16"/>
        <v>-8.2781456953640031E-2</v>
      </c>
      <c r="H338" s="28">
        <f t="shared" si="17"/>
        <v>125.73333333333333</v>
      </c>
    </row>
    <row r="339" spans="2:8" x14ac:dyDescent="0.55000000000000004">
      <c r="B339" s="23">
        <v>2006</v>
      </c>
      <c r="C339" s="24">
        <v>2</v>
      </c>
      <c r="D339" s="25">
        <v>137</v>
      </c>
      <c r="E339" s="25">
        <v>126.9</v>
      </c>
      <c r="F339" s="26">
        <f t="shared" si="15"/>
        <v>1.0795902285263987</v>
      </c>
      <c r="G339" s="27">
        <f t="shared" si="16"/>
        <v>13.504556752278374</v>
      </c>
      <c r="H339" s="28">
        <f t="shared" si="17"/>
        <v>126.87500000000001</v>
      </c>
    </row>
    <row r="340" spans="2:8" x14ac:dyDescent="0.55000000000000004">
      <c r="B340" s="23">
        <v>2006</v>
      </c>
      <c r="C340" s="24">
        <v>3</v>
      </c>
      <c r="D340" s="25">
        <v>153</v>
      </c>
      <c r="E340" s="25">
        <v>131.80000000000001</v>
      </c>
      <c r="F340" s="26">
        <f t="shared" si="15"/>
        <v>1.1608497723823974</v>
      </c>
      <c r="G340" s="27">
        <f t="shared" si="16"/>
        <v>11.678832116788328</v>
      </c>
      <c r="H340" s="28">
        <f t="shared" si="17"/>
        <v>127.84583333333335</v>
      </c>
    </row>
    <row r="341" spans="2:8" x14ac:dyDescent="0.55000000000000004">
      <c r="B341" s="23">
        <v>2006</v>
      </c>
      <c r="C341" s="24">
        <v>4</v>
      </c>
      <c r="D341" s="25">
        <v>124.9</v>
      </c>
      <c r="E341" s="25">
        <v>132.30000000000001</v>
      </c>
      <c r="F341" s="26">
        <f t="shared" si="15"/>
        <v>0.94406651549508691</v>
      </c>
      <c r="G341" s="27">
        <f t="shared" si="16"/>
        <v>-18.366013071895427</v>
      </c>
      <c r="H341" s="28">
        <f t="shared" si="17"/>
        <v>129.10833333333335</v>
      </c>
    </row>
    <row r="342" spans="2:8" x14ac:dyDescent="0.55000000000000004">
      <c r="B342" s="23">
        <v>2006</v>
      </c>
      <c r="C342" s="24">
        <v>5</v>
      </c>
      <c r="D342" s="25">
        <v>111.6</v>
      </c>
      <c r="E342" s="25">
        <v>127.8</v>
      </c>
      <c r="F342" s="26">
        <f t="shared" si="15"/>
        <v>0.87323943661971826</v>
      </c>
      <c r="G342" s="27">
        <f t="shared" si="16"/>
        <v>-10.648518815052055</v>
      </c>
      <c r="H342" s="28">
        <f t="shared" si="17"/>
        <v>130.83333333333334</v>
      </c>
    </row>
    <row r="343" spans="2:8" x14ac:dyDescent="0.55000000000000004">
      <c r="B343" s="23">
        <v>2006</v>
      </c>
      <c r="C343" s="24">
        <v>6</v>
      </c>
      <c r="D343" s="25">
        <v>139</v>
      </c>
      <c r="E343" s="25">
        <v>132.80000000000001</v>
      </c>
      <c r="F343" s="26">
        <f t="shared" si="15"/>
        <v>1.0466867469879517</v>
      </c>
      <c r="G343" s="27">
        <f t="shared" si="16"/>
        <v>24.551971326164889</v>
      </c>
      <c r="H343" s="28">
        <f t="shared" si="17"/>
        <v>132.30000000000001</v>
      </c>
    </row>
    <row r="344" spans="2:8" x14ac:dyDescent="0.55000000000000004">
      <c r="B344" s="23">
        <v>2006</v>
      </c>
      <c r="C344" s="24">
        <v>7</v>
      </c>
      <c r="D344" s="25">
        <v>132.4</v>
      </c>
      <c r="E344" s="25">
        <v>132.69999999999999</v>
      </c>
      <c r="F344" s="26">
        <f t="shared" si="15"/>
        <v>0.99773926149208758</v>
      </c>
      <c r="G344" s="27">
        <f t="shared" si="16"/>
        <v>-4.7482014388489198</v>
      </c>
      <c r="H344" s="28">
        <f t="shared" si="17"/>
        <v>133.4</v>
      </c>
    </row>
    <row r="345" spans="2:8" x14ac:dyDescent="0.55000000000000004">
      <c r="B345" s="23">
        <v>2006</v>
      </c>
      <c r="C345" s="24">
        <v>8</v>
      </c>
      <c r="D345" s="25">
        <v>111.4</v>
      </c>
      <c r="E345" s="25">
        <v>136.19999999999999</v>
      </c>
      <c r="F345" s="26">
        <f t="shared" si="15"/>
        <v>0.8179148311306903</v>
      </c>
      <c r="G345" s="27">
        <f t="shared" si="16"/>
        <v>-15.861027190332322</v>
      </c>
      <c r="H345" s="28">
        <f t="shared" si="17"/>
        <v>134.12916666666669</v>
      </c>
    </row>
    <row r="346" spans="2:8" x14ac:dyDescent="0.55000000000000004">
      <c r="B346" s="23">
        <v>2006</v>
      </c>
      <c r="C346" s="24">
        <v>9</v>
      </c>
      <c r="D346" s="25">
        <v>138.19999999999999</v>
      </c>
      <c r="E346" s="25">
        <v>129.30000000000001</v>
      </c>
      <c r="F346" s="26">
        <f t="shared" si="15"/>
        <v>1.0688321732405257</v>
      </c>
      <c r="G346" s="27">
        <f t="shared" si="16"/>
        <v>24.05745062836624</v>
      </c>
      <c r="H346" s="28">
        <f t="shared" si="17"/>
        <v>134.59166666666667</v>
      </c>
    </row>
    <row r="347" spans="2:8" x14ac:dyDescent="0.55000000000000004">
      <c r="B347" s="23">
        <v>2006</v>
      </c>
      <c r="C347" s="24">
        <v>10</v>
      </c>
      <c r="D347" s="25">
        <v>141.19999999999999</v>
      </c>
      <c r="E347" s="25">
        <v>134.1</v>
      </c>
      <c r="F347" s="26">
        <f t="shared" si="15"/>
        <v>1.0529455630126772</v>
      </c>
      <c r="G347" s="27">
        <f t="shared" si="16"/>
        <v>2.1707670043415339</v>
      </c>
      <c r="H347" s="28">
        <f t="shared" si="17"/>
        <v>134.82916666666668</v>
      </c>
    </row>
    <row r="348" spans="2:8" x14ac:dyDescent="0.55000000000000004">
      <c r="B348" s="23">
        <v>2006</v>
      </c>
      <c r="C348" s="24">
        <v>11</v>
      </c>
      <c r="D348" s="25">
        <v>148.69999999999999</v>
      </c>
      <c r="E348" s="25">
        <v>139.6</v>
      </c>
      <c r="F348" s="26">
        <f t="shared" si="15"/>
        <v>1.0651862464183381</v>
      </c>
      <c r="G348" s="27">
        <f t="shared" si="16"/>
        <v>5.311614730878178</v>
      </c>
      <c r="H348" s="28">
        <f t="shared" si="17"/>
        <v>135.55833333333334</v>
      </c>
    </row>
    <row r="349" spans="2:8" x14ac:dyDescent="0.55000000000000004">
      <c r="B349" s="23">
        <v>2006</v>
      </c>
      <c r="C349" s="24">
        <v>12</v>
      </c>
      <c r="D349" s="25">
        <v>138.19999999999999</v>
      </c>
      <c r="E349" s="25">
        <v>142.9</v>
      </c>
      <c r="F349" s="26">
        <f t="shared" si="15"/>
        <v>0.96710986703988788</v>
      </c>
      <c r="G349" s="27">
        <f t="shared" si="16"/>
        <v>-7.0611970410221936</v>
      </c>
      <c r="H349" s="28">
        <f t="shared" si="17"/>
        <v>136.41249999999999</v>
      </c>
    </row>
    <row r="350" spans="2:8" x14ac:dyDescent="0.55000000000000004">
      <c r="B350" s="23">
        <v>2007</v>
      </c>
      <c r="C350" s="24">
        <v>1</v>
      </c>
      <c r="D350" s="25">
        <v>129.69999999999999</v>
      </c>
      <c r="E350" s="25">
        <v>134.30000000000001</v>
      </c>
      <c r="F350" s="26">
        <f t="shared" si="15"/>
        <v>0.9657483246463141</v>
      </c>
      <c r="G350" s="27">
        <f t="shared" si="16"/>
        <v>-6.1505065123010123</v>
      </c>
      <c r="H350" s="28">
        <f t="shared" si="17"/>
        <v>136.49583333333334</v>
      </c>
    </row>
    <row r="351" spans="2:8" x14ac:dyDescent="0.55000000000000004">
      <c r="B351" s="23">
        <v>2007</v>
      </c>
      <c r="C351" s="24">
        <v>2</v>
      </c>
      <c r="D351" s="25">
        <v>145.5</v>
      </c>
      <c r="E351" s="25">
        <v>137.30000000000001</v>
      </c>
      <c r="F351" s="26">
        <f t="shared" si="15"/>
        <v>1.0597232337946103</v>
      </c>
      <c r="G351" s="27">
        <f t="shared" si="16"/>
        <v>12.181958365458767</v>
      </c>
      <c r="H351" s="28">
        <f t="shared" si="17"/>
        <v>136.94583333333333</v>
      </c>
    </row>
    <row r="352" spans="2:8" x14ac:dyDescent="0.55000000000000004">
      <c r="B352" s="23">
        <v>2007</v>
      </c>
      <c r="C352" s="24">
        <v>3</v>
      </c>
      <c r="D352" s="25">
        <v>155.6</v>
      </c>
      <c r="E352" s="25">
        <v>136.4</v>
      </c>
      <c r="F352" s="26">
        <f t="shared" si="15"/>
        <v>1.1407624633431084</v>
      </c>
      <c r="G352" s="27">
        <f t="shared" si="16"/>
        <v>6.9415807560137432</v>
      </c>
      <c r="H352" s="28">
        <f t="shared" si="17"/>
        <v>138.03749999999999</v>
      </c>
    </row>
    <row r="353" spans="2:8" x14ac:dyDescent="0.55000000000000004">
      <c r="B353" s="23">
        <v>2007</v>
      </c>
      <c r="C353" s="24">
        <v>4</v>
      </c>
      <c r="D353" s="25">
        <v>128</v>
      </c>
      <c r="E353" s="25">
        <v>135.19999999999999</v>
      </c>
      <c r="F353" s="26">
        <f t="shared" si="15"/>
        <v>0.94674556213017758</v>
      </c>
      <c r="G353" s="27">
        <f t="shared" si="16"/>
        <v>-17.73778920308483</v>
      </c>
      <c r="H353" s="28">
        <f t="shared" si="17"/>
        <v>139.41666666666666</v>
      </c>
    </row>
    <row r="354" spans="2:8" x14ac:dyDescent="0.55000000000000004">
      <c r="B354" s="23">
        <v>2007</v>
      </c>
      <c r="C354" s="24">
        <v>5</v>
      </c>
      <c r="D354" s="25">
        <v>126</v>
      </c>
      <c r="E354" s="25">
        <v>142.19999999999999</v>
      </c>
      <c r="F354" s="26">
        <f t="shared" si="15"/>
        <v>0.88607594936708867</v>
      </c>
      <c r="G354" s="27">
        <f t="shared" si="16"/>
        <v>-1.5625</v>
      </c>
      <c r="H354" s="28">
        <f t="shared" si="17"/>
        <v>140.89166666666668</v>
      </c>
    </row>
    <row r="355" spans="2:8" x14ac:dyDescent="0.55000000000000004">
      <c r="B355" s="23">
        <v>2007</v>
      </c>
      <c r="C355" s="24">
        <v>6</v>
      </c>
      <c r="D355" s="25">
        <v>145.1</v>
      </c>
      <c r="E355" s="25">
        <v>141.6</v>
      </c>
      <c r="F355" s="26">
        <f t="shared" si="15"/>
        <v>1.0247175141242937</v>
      </c>
      <c r="G355" s="27">
        <f t="shared" si="16"/>
        <v>15.158730158730149</v>
      </c>
      <c r="H355" s="28">
        <f t="shared" si="17"/>
        <v>141.74999999999997</v>
      </c>
    </row>
    <row r="356" spans="2:8" x14ac:dyDescent="0.55000000000000004">
      <c r="B356" s="23">
        <v>2007</v>
      </c>
      <c r="C356" s="24">
        <v>7</v>
      </c>
      <c r="D356" s="25">
        <v>128.30000000000001</v>
      </c>
      <c r="E356" s="25">
        <v>127</v>
      </c>
      <c r="F356" s="26">
        <f t="shared" si="15"/>
        <v>1.0102362204724411</v>
      </c>
      <c r="G356" s="27">
        <f t="shared" si="16"/>
        <v>-11.578221915920039</v>
      </c>
      <c r="H356" s="28">
        <f t="shared" si="17"/>
        <v>142.65833333333333</v>
      </c>
    </row>
    <row r="357" spans="2:8" x14ac:dyDescent="0.55000000000000004">
      <c r="B357" s="23">
        <v>2007</v>
      </c>
      <c r="C357" s="24">
        <v>8</v>
      </c>
      <c r="D357" s="25">
        <v>126.3</v>
      </c>
      <c r="E357" s="25">
        <v>153.5</v>
      </c>
      <c r="F357" s="26">
        <f t="shared" si="15"/>
        <v>0.82280130293159603</v>
      </c>
      <c r="G357" s="27">
        <f t="shared" si="16"/>
        <v>-1.5588464536243296</v>
      </c>
      <c r="H357" s="28">
        <f t="shared" si="17"/>
        <v>143.94583333333333</v>
      </c>
    </row>
    <row r="358" spans="2:8" x14ac:dyDescent="0.55000000000000004">
      <c r="B358" s="23">
        <v>2007</v>
      </c>
      <c r="C358" s="24">
        <v>9</v>
      </c>
      <c r="D358" s="25">
        <v>149.5</v>
      </c>
      <c r="E358" s="25">
        <v>146</v>
      </c>
      <c r="F358" s="26">
        <f t="shared" si="15"/>
        <v>1.023972602739726</v>
      </c>
      <c r="G358" s="27">
        <f t="shared" si="16"/>
        <v>18.368962787015054</v>
      </c>
      <c r="H358" s="28">
        <f t="shared" si="17"/>
        <v>144.85416666666666</v>
      </c>
    </row>
    <row r="359" spans="2:8" x14ac:dyDescent="0.55000000000000004">
      <c r="B359" s="23">
        <v>2007</v>
      </c>
      <c r="C359" s="24">
        <v>10</v>
      </c>
      <c r="D359" s="25">
        <v>163</v>
      </c>
      <c r="E359" s="25">
        <v>151.69999999999999</v>
      </c>
      <c r="F359" s="26">
        <f t="shared" si="15"/>
        <v>1.0744891232696112</v>
      </c>
      <c r="G359" s="27">
        <f t="shared" si="16"/>
        <v>9.0301003344481536</v>
      </c>
      <c r="H359" s="28">
        <f t="shared" si="17"/>
        <v>145.41249999999999</v>
      </c>
    </row>
    <row r="360" spans="2:8" x14ac:dyDescent="0.55000000000000004">
      <c r="B360" s="23">
        <v>2007</v>
      </c>
      <c r="C360" s="24">
        <v>11</v>
      </c>
      <c r="D360" s="25">
        <v>162.30000000000001</v>
      </c>
      <c r="E360" s="25">
        <v>148.9</v>
      </c>
      <c r="F360" s="26">
        <f t="shared" si="15"/>
        <v>1.0899932840832773</v>
      </c>
      <c r="G360" s="27">
        <f t="shared" si="16"/>
        <v>-0.42944785276073372</v>
      </c>
      <c r="H360" s="28">
        <f t="shared" si="17"/>
        <v>146.14583333333334</v>
      </c>
    </row>
    <row r="361" spans="2:8" x14ac:dyDescent="0.55000000000000004">
      <c r="B361" s="23">
        <v>2007</v>
      </c>
      <c r="C361" s="24">
        <v>12</v>
      </c>
      <c r="D361" s="25">
        <v>145.19999999999999</v>
      </c>
      <c r="E361" s="25">
        <v>152</v>
      </c>
      <c r="F361" s="26">
        <f t="shared" si="15"/>
        <v>0.95526315789473681</v>
      </c>
      <c r="G361" s="27">
        <f t="shared" si="16"/>
        <v>-10.536044362292063</v>
      </c>
      <c r="H361" s="28">
        <f t="shared" si="17"/>
        <v>146.82916666666668</v>
      </c>
    </row>
    <row r="362" spans="2:8" x14ac:dyDescent="0.55000000000000004">
      <c r="B362" s="23">
        <v>2008</v>
      </c>
      <c r="C362" s="24">
        <v>1</v>
      </c>
      <c r="D362" s="25">
        <v>144.5</v>
      </c>
      <c r="E362" s="25">
        <v>152.19999999999999</v>
      </c>
      <c r="F362" s="26">
        <f t="shared" si="15"/>
        <v>0.94940867279894881</v>
      </c>
      <c r="G362" s="27">
        <f t="shared" si="16"/>
        <v>-0.48209366391184227</v>
      </c>
      <c r="H362" s="28">
        <f t="shared" si="17"/>
        <v>148.38749999999999</v>
      </c>
    </row>
    <row r="363" spans="2:8" x14ac:dyDescent="0.55000000000000004">
      <c r="B363" s="23">
        <v>2008</v>
      </c>
      <c r="C363" s="24">
        <v>2</v>
      </c>
      <c r="D363" s="25">
        <v>161.6</v>
      </c>
      <c r="E363" s="25">
        <v>154.19999999999999</v>
      </c>
      <c r="F363" s="26">
        <f t="shared" si="15"/>
        <v>1.0479896238651103</v>
      </c>
      <c r="G363" s="27">
        <f t="shared" si="16"/>
        <v>11.833910034602081</v>
      </c>
      <c r="H363" s="28">
        <f t="shared" si="17"/>
        <v>149.07083333333335</v>
      </c>
    </row>
    <row r="364" spans="2:8" x14ac:dyDescent="0.55000000000000004">
      <c r="B364" s="23">
        <v>2008</v>
      </c>
      <c r="C364" s="24">
        <v>3</v>
      </c>
      <c r="D364" s="25">
        <v>161.30000000000001</v>
      </c>
      <c r="E364" s="25">
        <v>152.1</v>
      </c>
      <c r="F364" s="26">
        <f t="shared" si="15"/>
        <v>1.0604865220249837</v>
      </c>
      <c r="G364" s="27">
        <f t="shared" si="16"/>
        <v>-0.18564356435643026</v>
      </c>
      <c r="H364" s="28">
        <f t="shared" si="17"/>
        <v>148.57916666666668</v>
      </c>
    </row>
    <row r="365" spans="2:8" x14ac:dyDescent="0.55000000000000004">
      <c r="B365" s="23">
        <v>2008</v>
      </c>
      <c r="C365" s="24">
        <v>4</v>
      </c>
      <c r="D365" s="25">
        <v>135.69999999999999</v>
      </c>
      <c r="E365" s="25">
        <v>149.5</v>
      </c>
      <c r="F365" s="26">
        <f t="shared" si="15"/>
        <v>0.90769230769230758</v>
      </c>
      <c r="G365" s="27">
        <f t="shared" si="16"/>
        <v>-15.871047737135779</v>
      </c>
      <c r="H365" s="28">
        <f t="shared" si="17"/>
        <v>147.94583333333335</v>
      </c>
    </row>
    <row r="366" spans="2:8" x14ac:dyDescent="0.55000000000000004">
      <c r="B366" s="23">
        <v>2008</v>
      </c>
      <c r="C366" s="24">
        <v>5</v>
      </c>
      <c r="D366" s="25">
        <v>135.9</v>
      </c>
      <c r="E366" s="25">
        <v>153.30000000000001</v>
      </c>
      <c r="F366" s="26">
        <f t="shared" si="15"/>
        <v>0.88649706457925637</v>
      </c>
      <c r="G366" s="27">
        <f t="shared" si="16"/>
        <v>0.14738393515107973</v>
      </c>
      <c r="H366" s="28">
        <f t="shared" si="17"/>
        <v>145.42916666666667</v>
      </c>
    </row>
    <row r="367" spans="2:8" x14ac:dyDescent="0.55000000000000004">
      <c r="B367" s="23">
        <v>2008</v>
      </c>
      <c r="C367" s="24">
        <v>6</v>
      </c>
      <c r="D367" s="25">
        <v>151.6</v>
      </c>
      <c r="E367" s="25">
        <v>145.69999999999999</v>
      </c>
      <c r="F367" s="26">
        <f t="shared" si="15"/>
        <v>1.0404941660947151</v>
      </c>
      <c r="G367" s="27">
        <f t="shared" si="16"/>
        <v>11.552612214863856</v>
      </c>
      <c r="H367" s="28">
        <f t="shared" si="17"/>
        <v>141.72499999999999</v>
      </c>
    </row>
    <row r="368" spans="2:8" x14ac:dyDescent="0.55000000000000004">
      <c r="B368" s="23">
        <v>2008</v>
      </c>
      <c r="C368" s="24">
        <v>7</v>
      </c>
      <c r="D368" s="25">
        <v>159.19999999999999</v>
      </c>
      <c r="E368" s="25">
        <v>144.30000000000001</v>
      </c>
      <c r="F368" s="26">
        <f t="shared" si="15"/>
        <v>1.103257103257103</v>
      </c>
      <c r="G368" s="27">
        <f t="shared" si="16"/>
        <v>5.0131926121371961</v>
      </c>
      <c r="H368" s="28">
        <f t="shared" si="17"/>
        <v>136.91666666666666</v>
      </c>
    </row>
    <row r="369" spans="2:8" x14ac:dyDescent="0.55000000000000004">
      <c r="B369" s="23">
        <v>2008</v>
      </c>
      <c r="C369" s="24">
        <v>8</v>
      </c>
      <c r="D369" s="25">
        <v>111.8</v>
      </c>
      <c r="E369" s="25">
        <v>136.1</v>
      </c>
      <c r="F369" s="26">
        <f t="shared" si="15"/>
        <v>0.82145481263776632</v>
      </c>
      <c r="G369" s="27">
        <f t="shared" si="16"/>
        <v>-29.773869346733662</v>
      </c>
      <c r="H369" s="28">
        <f t="shared" si="17"/>
        <v>129.80416666666665</v>
      </c>
    </row>
    <row r="370" spans="2:8" x14ac:dyDescent="0.55000000000000004">
      <c r="B370" s="23">
        <v>2008</v>
      </c>
      <c r="C370" s="24">
        <v>9</v>
      </c>
      <c r="D370" s="25">
        <v>152.19999999999999</v>
      </c>
      <c r="E370" s="25">
        <v>136.5</v>
      </c>
      <c r="F370" s="26">
        <f t="shared" si="15"/>
        <v>1.1150183150183148</v>
      </c>
      <c r="G370" s="27">
        <f t="shared" si="16"/>
        <v>36.135957066189619</v>
      </c>
      <c r="H370" s="28">
        <f t="shared" si="17"/>
        <v>121.73333333333336</v>
      </c>
    </row>
    <row r="371" spans="2:8" x14ac:dyDescent="0.55000000000000004">
      <c r="B371" s="23">
        <v>2008</v>
      </c>
      <c r="C371" s="24">
        <v>10</v>
      </c>
      <c r="D371" s="25">
        <v>145.1</v>
      </c>
      <c r="E371" s="25">
        <v>132.9</v>
      </c>
      <c r="F371" s="26">
        <f t="shared" si="15"/>
        <v>1.091798344620015</v>
      </c>
      <c r="G371" s="27">
        <f t="shared" si="16"/>
        <v>-4.6649145860709567</v>
      </c>
      <c r="H371" s="28">
        <f t="shared" si="17"/>
        <v>114.90833333333335</v>
      </c>
    </row>
    <row r="372" spans="2:8" x14ac:dyDescent="0.55000000000000004">
      <c r="B372" s="23">
        <v>2008</v>
      </c>
      <c r="C372" s="24">
        <v>11</v>
      </c>
      <c r="D372" s="25">
        <v>119.8</v>
      </c>
      <c r="E372" s="25">
        <v>115.9</v>
      </c>
      <c r="F372" s="26">
        <f t="shared" si="15"/>
        <v>1.0336496980155305</v>
      </c>
      <c r="G372" s="27">
        <f t="shared" si="16"/>
        <v>-17.436250861474846</v>
      </c>
      <c r="H372" s="28">
        <f t="shared" si="17"/>
        <v>109.41666666666667</v>
      </c>
    </row>
    <row r="373" spans="2:8" x14ac:dyDescent="0.55000000000000004">
      <c r="B373" s="23">
        <v>2008</v>
      </c>
      <c r="C373" s="24">
        <v>12</v>
      </c>
      <c r="D373" s="25">
        <v>98.8</v>
      </c>
      <c r="E373" s="25">
        <v>101.3</v>
      </c>
      <c r="F373" s="26">
        <f t="shared" si="15"/>
        <v>0.97532082922013819</v>
      </c>
      <c r="G373" s="27">
        <f t="shared" si="16"/>
        <v>-17.529215358931548</v>
      </c>
      <c r="H373" s="28">
        <f t="shared" si="17"/>
        <v>104.66666666666664</v>
      </c>
    </row>
    <row r="374" spans="2:8" x14ac:dyDescent="0.55000000000000004">
      <c r="B374" s="23">
        <v>2009</v>
      </c>
      <c r="C374" s="24">
        <v>1</v>
      </c>
      <c r="D374" s="25">
        <v>75.5</v>
      </c>
      <c r="E374" s="25">
        <v>82</v>
      </c>
      <c r="F374" s="26">
        <f t="shared" si="15"/>
        <v>0.92073170731707321</v>
      </c>
      <c r="G374" s="27">
        <f t="shared" si="16"/>
        <v>-23.582995951417008</v>
      </c>
      <c r="H374" s="28">
        <f t="shared" si="17"/>
        <v>100.2083333333333</v>
      </c>
    </row>
    <row r="375" spans="2:8" x14ac:dyDescent="0.55000000000000004">
      <c r="B375" s="23">
        <v>2009</v>
      </c>
      <c r="C375" s="24">
        <v>2</v>
      </c>
      <c r="D375" s="25">
        <v>59.9</v>
      </c>
      <c r="E375" s="25">
        <v>58.9</v>
      </c>
      <c r="F375" s="26">
        <f t="shared" si="15"/>
        <v>1.0169779286926994</v>
      </c>
      <c r="G375" s="27">
        <f t="shared" si="16"/>
        <v>-20.662251655629138</v>
      </c>
      <c r="H375" s="28">
        <f t="shared" si="17"/>
        <v>96.720833333333317</v>
      </c>
    </row>
    <row r="376" spans="2:8" x14ac:dyDescent="0.55000000000000004">
      <c r="B376" s="23">
        <v>2009</v>
      </c>
      <c r="C376" s="24">
        <v>3</v>
      </c>
      <c r="D376" s="25">
        <v>69.3</v>
      </c>
      <c r="E376" s="25">
        <v>64</v>
      </c>
      <c r="F376" s="26">
        <f t="shared" si="15"/>
        <v>1.0828125</v>
      </c>
      <c r="G376" s="27">
        <f t="shared" si="16"/>
        <v>15.692821368948252</v>
      </c>
      <c r="H376" s="28">
        <f t="shared" si="17"/>
        <v>94.0625</v>
      </c>
    </row>
    <row r="377" spans="2:8" x14ac:dyDescent="0.55000000000000004">
      <c r="B377" s="23">
        <v>2009</v>
      </c>
      <c r="C377" s="24">
        <v>4</v>
      </c>
      <c r="D377" s="25">
        <v>63.9</v>
      </c>
      <c r="E377" s="25">
        <v>71.8</v>
      </c>
      <c r="F377" s="26">
        <f t="shared" si="15"/>
        <v>0.88997214484679665</v>
      </c>
      <c r="G377" s="27">
        <f t="shared" si="16"/>
        <v>-7.7922077922077948</v>
      </c>
      <c r="H377" s="28">
        <f t="shared" si="17"/>
        <v>91.554166666666674</v>
      </c>
    </row>
    <row r="378" spans="2:8" x14ac:dyDescent="0.55000000000000004">
      <c r="B378" s="23">
        <v>2009</v>
      </c>
      <c r="C378" s="24">
        <v>5</v>
      </c>
      <c r="D378" s="25">
        <v>75.900000000000006</v>
      </c>
      <c r="E378" s="25">
        <v>87.9</v>
      </c>
      <c r="F378" s="26">
        <f t="shared" si="15"/>
        <v>0.86348122866894195</v>
      </c>
      <c r="G378" s="27">
        <f t="shared" si="16"/>
        <v>18.779342723004699</v>
      </c>
      <c r="H378" s="28">
        <f t="shared" si="17"/>
        <v>90.579166666666666</v>
      </c>
    </row>
    <row r="379" spans="2:8" x14ac:dyDescent="0.55000000000000004">
      <c r="B379" s="23">
        <v>2009</v>
      </c>
      <c r="C379" s="24">
        <v>6</v>
      </c>
      <c r="D379" s="25">
        <v>97.6</v>
      </c>
      <c r="E379" s="25">
        <v>90.9</v>
      </c>
      <c r="F379" s="26">
        <f t="shared" si="15"/>
        <v>1.0737073707370737</v>
      </c>
      <c r="G379" s="27">
        <f t="shared" si="16"/>
        <v>28.590250329380741</v>
      </c>
      <c r="H379" s="28">
        <f t="shared" si="17"/>
        <v>91.345833333333346</v>
      </c>
    </row>
    <row r="380" spans="2:8" x14ac:dyDescent="0.55000000000000004">
      <c r="B380" s="23">
        <v>2009</v>
      </c>
      <c r="C380" s="24">
        <v>7</v>
      </c>
      <c r="D380" s="25">
        <v>106.2</v>
      </c>
      <c r="E380" s="25">
        <v>94.8</v>
      </c>
      <c r="F380" s="26">
        <f t="shared" si="15"/>
        <v>1.120253164556962</v>
      </c>
      <c r="G380" s="27">
        <f t="shared" si="16"/>
        <v>8.811475409836067</v>
      </c>
      <c r="H380" s="28">
        <f t="shared" si="17"/>
        <v>93.354166666666671</v>
      </c>
    </row>
    <row r="381" spans="2:8" x14ac:dyDescent="0.55000000000000004">
      <c r="B381" s="23">
        <v>2009</v>
      </c>
      <c r="C381" s="24">
        <v>8</v>
      </c>
      <c r="D381" s="25">
        <v>81.099999999999994</v>
      </c>
      <c r="E381" s="25">
        <v>96.9</v>
      </c>
      <c r="F381" s="26">
        <f t="shared" si="15"/>
        <v>0.83694530443756443</v>
      </c>
      <c r="G381" s="27">
        <f t="shared" si="16"/>
        <v>-23.634651600753298</v>
      </c>
      <c r="H381" s="28">
        <f t="shared" si="17"/>
        <v>97.324999999999989</v>
      </c>
    </row>
    <row r="382" spans="2:8" x14ac:dyDescent="0.55000000000000004">
      <c r="B382" s="23">
        <v>2009</v>
      </c>
      <c r="C382" s="24">
        <v>9</v>
      </c>
      <c r="D382" s="25">
        <v>119.1</v>
      </c>
      <c r="E382" s="25">
        <v>107.7</v>
      </c>
      <c r="F382" s="26">
        <f t="shared" si="15"/>
        <v>1.1058495821727019</v>
      </c>
      <c r="G382" s="27">
        <f t="shared" si="16"/>
        <v>46.855733662145504</v>
      </c>
      <c r="H382" s="28">
        <f t="shared" si="17"/>
        <v>102.73750000000001</v>
      </c>
    </row>
    <row r="383" spans="2:8" x14ac:dyDescent="0.55000000000000004">
      <c r="B383" s="23">
        <v>2009</v>
      </c>
      <c r="C383" s="24">
        <v>10</v>
      </c>
      <c r="D383" s="25">
        <v>118</v>
      </c>
      <c r="E383" s="25">
        <v>110.9</v>
      </c>
      <c r="F383" s="26">
        <f t="shared" si="15"/>
        <v>1.0640216411181245</v>
      </c>
      <c r="G383" s="27">
        <f t="shared" si="16"/>
        <v>-0.92359361880771651</v>
      </c>
      <c r="H383" s="28">
        <f t="shared" si="17"/>
        <v>107.35416666666667</v>
      </c>
    </row>
    <row r="384" spans="2:8" x14ac:dyDescent="0.55000000000000004">
      <c r="B384" s="23">
        <v>2009</v>
      </c>
      <c r="C384" s="24">
        <v>11</v>
      </c>
      <c r="D384" s="25">
        <v>123.5</v>
      </c>
      <c r="E384" s="25">
        <v>117.5</v>
      </c>
      <c r="F384" s="26">
        <f t="shared" si="15"/>
        <v>1.0510638297872341</v>
      </c>
      <c r="G384" s="27">
        <f t="shared" si="16"/>
        <v>4.6610169491525522</v>
      </c>
      <c r="H384" s="28">
        <f t="shared" si="17"/>
        <v>110.27083333333333</v>
      </c>
    </row>
    <row r="385" spans="2:8" x14ac:dyDescent="0.55000000000000004">
      <c r="B385" s="23">
        <v>2009</v>
      </c>
      <c r="C385" s="24">
        <v>12</v>
      </c>
      <c r="D385" s="25">
        <v>113.5</v>
      </c>
      <c r="E385" s="25">
        <v>117</v>
      </c>
      <c r="F385" s="26">
        <f t="shared" si="15"/>
        <v>0.97008547008547008</v>
      </c>
      <c r="G385" s="27">
        <f t="shared" si="16"/>
        <v>-8.0971659919028323</v>
      </c>
      <c r="H385" s="28">
        <f t="shared" si="17"/>
        <v>112.55416666666666</v>
      </c>
    </row>
    <row r="386" spans="2:8" x14ac:dyDescent="0.55000000000000004">
      <c r="B386" s="23">
        <v>2010</v>
      </c>
      <c r="C386" s="24">
        <v>1</v>
      </c>
      <c r="D386" s="25">
        <v>109</v>
      </c>
      <c r="E386" s="25">
        <v>121.6</v>
      </c>
      <c r="F386" s="26">
        <f t="shared" si="15"/>
        <v>0.89638157894736847</v>
      </c>
      <c r="G386" s="27">
        <f t="shared" si="16"/>
        <v>-3.9647577092510988</v>
      </c>
      <c r="H386" s="28">
        <f t="shared" si="17"/>
        <v>114.55</v>
      </c>
    </row>
    <row r="387" spans="2:8" x14ac:dyDescent="0.55000000000000004">
      <c r="B387" s="23">
        <v>2010</v>
      </c>
      <c r="C387" s="24">
        <v>2</v>
      </c>
      <c r="D387" s="25">
        <v>121.7</v>
      </c>
      <c r="E387" s="25">
        <v>120.2</v>
      </c>
      <c r="F387" s="26">
        <f t="shared" ref="F387:F450" si="18">+D387/E387</f>
        <v>1.0124792013311148</v>
      </c>
      <c r="G387" s="27">
        <f t="shared" si="16"/>
        <v>11.651376146788994</v>
      </c>
      <c r="H387" s="28">
        <f t="shared" si="17"/>
        <v>116.22083333333332</v>
      </c>
    </row>
    <row r="388" spans="2:8" x14ac:dyDescent="0.55000000000000004">
      <c r="B388" s="23">
        <v>2010</v>
      </c>
      <c r="C388" s="24">
        <v>3</v>
      </c>
      <c r="D388" s="25">
        <v>137.4</v>
      </c>
      <c r="E388" s="25">
        <v>124</v>
      </c>
      <c r="F388" s="26">
        <f t="shared" si="18"/>
        <v>1.1080645161290323</v>
      </c>
      <c r="G388" s="27">
        <f t="shared" ref="G388:G451" si="19">(+D388/D387-1)*100</f>
        <v>12.900575184880857</v>
      </c>
      <c r="H388" s="28">
        <f t="shared" si="17"/>
        <v>117.68749999999999</v>
      </c>
    </row>
    <row r="389" spans="2:8" x14ac:dyDescent="0.55000000000000004">
      <c r="B389" s="23">
        <v>2010</v>
      </c>
      <c r="C389" s="24">
        <v>4</v>
      </c>
      <c r="D389" s="25">
        <v>106.6</v>
      </c>
      <c r="E389" s="25">
        <v>121.5</v>
      </c>
      <c r="F389" s="26">
        <f t="shared" si="18"/>
        <v>0.87736625514403288</v>
      </c>
      <c r="G389" s="27">
        <f t="shared" si="19"/>
        <v>-22.416302765647757</v>
      </c>
      <c r="H389" s="28">
        <f t="shared" si="17"/>
        <v>117.9875</v>
      </c>
    </row>
    <row r="390" spans="2:8" x14ac:dyDescent="0.55000000000000004">
      <c r="B390" s="23">
        <v>2010</v>
      </c>
      <c r="C390" s="24">
        <v>5</v>
      </c>
      <c r="D390" s="25">
        <v>103.2</v>
      </c>
      <c r="E390" s="25">
        <v>118.9</v>
      </c>
      <c r="F390" s="26">
        <f t="shared" si="18"/>
        <v>0.8679562657695542</v>
      </c>
      <c r="G390" s="27">
        <f t="shared" si="19"/>
        <v>-3.1894934333958624</v>
      </c>
      <c r="H390" s="28">
        <f t="shared" si="17"/>
        <v>117.39166666666667</v>
      </c>
    </row>
    <row r="391" spans="2:8" x14ac:dyDescent="0.55000000000000004">
      <c r="B391" s="23">
        <v>2010</v>
      </c>
      <c r="C391" s="24">
        <v>6</v>
      </c>
      <c r="D391" s="25">
        <v>125.1</v>
      </c>
      <c r="E391" s="25">
        <v>115.9</v>
      </c>
      <c r="F391" s="26">
        <f t="shared" si="18"/>
        <v>1.079378774805867</v>
      </c>
      <c r="G391" s="27">
        <f t="shared" si="19"/>
        <v>21.220930232558132</v>
      </c>
      <c r="H391" s="28">
        <f t="shared" si="17"/>
        <v>116.97500000000001</v>
      </c>
    </row>
    <row r="392" spans="2:8" x14ac:dyDescent="0.55000000000000004">
      <c r="B392" s="23">
        <v>2010</v>
      </c>
      <c r="C392" s="24">
        <v>7</v>
      </c>
      <c r="D392" s="25">
        <v>126.6</v>
      </c>
      <c r="E392" s="25">
        <v>114.5</v>
      </c>
      <c r="F392" s="26">
        <f t="shared" si="18"/>
        <v>1.1056768558951964</v>
      </c>
      <c r="G392" s="27">
        <f t="shared" si="19"/>
        <v>1.1990407673860837</v>
      </c>
      <c r="H392" s="28">
        <f t="shared" si="17"/>
        <v>116.58333333333333</v>
      </c>
    </row>
    <row r="393" spans="2:8" x14ac:dyDescent="0.55000000000000004">
      <c r="B393" s="23">
        <v>2010</v>
      </c>
      <c r="C393" s="24">
        <v>8</v>
      </c>
      <c r="D393" s="25">
        <v>100.8</v>
      </c>
      <c r="E393" s="25">
        <v>115.9</v>
      </c>
      <c r="F393" s="26">
        <f t="shared" si="18"/>
        <v>0.86971527178602237</v>
      </c>
      <c r="G393" s="27">
        <f t="shared" si="19"/>
        <v>-20.379146919431278</v>
      </c>
      <c r="H393" s="28">
        <f t="shared" ref="H393:H456" si="20">(SUM(D388:D398)+D387/2+D399/2)/12</f>
        <v>116.13333333333333</v>
      </c>
    </row>
    <row r="394" spans="2:8" x14ac:dyDescent="0.55000000000000004">
      <c r="B394" s="23">
        <v>2010</v>
      </c>
      <c r="C394" s="24">
        <v>9</v>
      </c>
      <c r="D394" s="25">
        <v>134.6</v>
      </c>
      <c r="E394" s="25">
        <v>121.4</v>
      </c>
      <c r="F394" s="26">
        <f t="shared" si="18"/>
        <v>1.1087314662273475</v>
      </c>
      <c r="G394" s="27">
        <f t="shared" si="19"/>
        <v>33.531746031746025</v>
      </c>
      <c r="H394" s="28">
        <f t="shared" si="20"/>
        <v>112.64999999999998</v>
      </c>
    </row>
    <row r="395" spans="2:8" x14ac:dyDescent="0.55000000000000004">
      <c r="B395" s="23">
        <v>2010</v>
      </c>
      <c r="C395" s="24">
        <v>10</v>
      </c>
      <c r="D395" s="25">
        <v>109.7</v>
      </c>
      <c r="E395" s="25">
        <v>106.3</v>
      </c>
      <c r="F395" s="26">
        <f t="shared" si="18"/>
        <v>1.0319849482596426</v>
      </c>
      <c r="G395" s="27">
        <f t="shared" si="19"/>
        <v>-18.499257057949471</v>
      </c>
      <c r="H395" s="28">
        <f t="shared" si="20"/>
        <v>106.70416666666665</v>
      </c>
    </row>
    <row r="396" spans="2:8" x14ac:dyDescent="0.55000000000000004">
      <c r="B396" s="23">
        <v>2010</v>
      </c>
      <c r="C396" s="24">
        <v>11</v>
      </c>
      <c r="D396" s="25">
        <v>117.5</v>
      </c>
      <c r="E396" s="25">
        <v>110.5</v>
      </c>
      <c r="F396" s="26">
        <f t="shared" si="18"/>
        <v>1.0633484162895928</v>
      </c>
      <c r="G396" s="27">
        <f t="shared" si="19"/>
        <v>7.1103008204193241</v>
      </c>
      <c r="H396" s="28">
        <f t="shared" si="20"/>
        <v>102.58749999999999</v>
      </c>
    </row>
    <row r="397" spans="2:8" x14ac:dyDescent="0.55000000000000004">
      <c r="B397" s="23">
        <v>2010</v>
      </c>
      <c r="C397" s="24">
        <v>12</v>
      </c>
      <c r="D397" s="25">
        <v>109.5</v>
      </c>
      <c r="E397" s="25">
        <v>113</v>
      </c>
      <c r="F397" s="26">
        <f t="shared" si="18"/>
        <v>0.96902654867256632</v>
      </c>
      <c r="G397" s="27">
        <f t="shared" si="19"/>
        <v>-6.8085106382978715</v>
      </c>
      <c r="H397" s="28">
        <f t="shared" si="20"/>
        <v>100.33750000000002</v>
      </c>
    </row>
    <row r="398" spans="2:8" x14ac:dyDescent="0.55000000000000004">
      <c r="B398" s="23">
        <v>2011</v>
      </c>
      <c r="C398" s="24">
        <v>1</v>
      </c>
      <c r="D398" s="25">
        <v>103.6</v>
      </c>
      <c r="E398" s="25">
        <v>114.5</v>
      </c>
      <c r="F398" s="26">
        <f t="shared" si="18"/>
        <v>0.90480349344978162</v>
      </c>
      <c r="G398" s="27">
        <f t="shared" si="19"/>
        <v>-5.3881278538812865</v>
      </c>
      <c r="H398" s="28">
        <f t="shared" si="20"/>
        <v>98.924999999999997</v>
      </c>
    </row>
    <row r="399" spans="2:8" x14ac:dyDescent="0.55000000000000004">
      <c r="B399" s="23">
        <v>2011</v>
      </c>
      <c r="C399" s="24">
        <v>2</v>
      </c>
      <c r="D399" s="25">
        <v>116.3</v>
      </c>
      <c r="E399" s="25">
        <v>114.9</v>
      </c>
      <c r="F399" s="26">
        <f t="shared" si="18"/>
        <v>1.0121845082680592</v>
      </c>
      <c r="G399" s="27">
        <f t="shared" si="19"/>
        <v>12.258687258687262</v>
      </c>
      <c r="H399" s="28">
        <f t="shared" si="20"/>
        <v>98.391666666666666</v>
      </c>
    </row>
    <row r="400" spans="2:8" x14ac:dyDescent="0.55000000000000004">
      <c r="B400" s="23">
        <v>2011</v>
      </c>
      <c r="C400" s="24">
        <v>3</v>
      </c>
      <c r="D400" s="25">
        <v>59.2</v>
      </c>
      <c r="E400" s="25">
        <v>53.1</v>
      </c>
      <c r="F400" s="26">
        <f t="shared" si="18"/>
        <v>1.1148775894538607</v>
      </c>
      <c r="G400" s="27">
        <f t="shared" si="19"/>
        <v>-49.097162510748063</v>
      </c>
      <c r="H400" s="28">
        <f t="shared" si="20"/>
        <v>98.16249999999998</v>
      </c>
    </row>
    <row r="401" spans="2:8" x14ac:dyDescent="0.55000000000000004">
      <c r="B401" s="23">
        <v>2011</v>
      </c>
      <c r="C401" s="24">
        <v>4</v>
      </c>
      <c r="D401" s="25">
        <v>42.1</v>
      </c>
      <c r="E401" s="25">
        <v>49.3</v>
      </c>
      <c r="F401" s="26">
        <f t="shared" si="18"/>
        <v>0.85395537525354981</v>
      </c>
      <c r="G401" s="27">
        <f t="shared" si="19"/>
        <v>-28.88513513513513</v>
      </c>
      <c r="H401" s="28">
        <f t="shared" si="20"/>
        <v>98.754166666666663</v>
      </c>
    </row>
    <row r="402" spans="2:8" x14ac:dyDescent="0.55000000000000004">
      <c r="B402" s="23">
        <v>2011</v>
      </c>
      <c r="C402" s="24">
        <v>5</v>
      </c>
      <c r="D402" s="25">
        <v>68.900000000000006</v>
      </c>
      <c r="E402" s="25">
        <v>77.400000000000006</v>
      </c>
      <c r="F402" s="26">
        <f t="shared" si="18"/>
        <v>0.89018087855297157</v>
      </c>
      <c r="G402" s="27">
        <f t="shared" si="19"/>
        <v>63.657957244655591</v>
      </c>
      <c r="H402" s="28">
        <f t="shared" si="20"/>
        <v>99.7</v>
      </c>
    </row>
    <row r="403" spans="2:8" x14ac:dyDescent="0.55000000000000004">
      <c r="B403" s="23">
        <v>2011</v>
      </c>
      <c r="C403" s="24">
        <v>6</v>
      </c>
      <c r="D403" s="25">
        <v>105.4</v>
      </c>
      <c r="E403" s="25">
        <v>97.2</v>
      </c>
      <c r="F403" s="26">
        <f t="shared" si="18"/>
        <v>1.0843621399176955</v>
      </c>
      <c r="G403" s="27">
        <f t="shared" si="19"/>
        <v>52.975326560232205</v>
      </c>
      <c r="H403" s="28">
        <f t="shared" si="20"/>
        <v>100.25416666666666</v>
      </c>
    </row>
    <row r="404" spans="2:8" x14ac:dyDescent="0.55000000000000004">
      <c r="B404" s="23">
        <v>2011</v>
      </c>
      <c r="C404" s="24">
        <v>7</v>
      </c>
      <c r="D404" s="25">
        <v>112.4</v>
      </c>
      <c r="E404" s="25">
        <v>103.5</v>
      </c>
      <c r="F404" s="26">
        <f t="shared" si="18"/>
        <v>1.0859903381642513</v>
      </c>
      <c r="G404" s="27">
        <f t="shared" si="19"/>
        <v>6.6413662239089177</v>
      </c>
      <c r="H404" s="28">
        <f t="shared" si="20"/>
        <v>101.40833333333332</v>
      </c>
    </row>
    <row r="405" spans="2:8" x14ac:dyDescent="0.55000000000000004">
      <c r="B405" s="23">
        <v>2011</v>
      </c>
      <c r="C405" s="24">
        <v>8</v>
      </c>
      <c r="D405" s="25">
        <v>102.2</v>
      </c>
      <c r="E405" s="25">
        <v>113.2</v>
      </c>
      <c r="F405" s="26">
        <f t="shared" si="18"/>
        <v>0.90282685512367489</v>
      </c>
      <c r="G405" s="27">
        <f t="shared" si="19"/>
        <v>-9.0747330960854082</v>
      </c>
      <c r="H405" s="28">
        <f t="shared" si="20"/>
        <v>102.87916666666668</v>
      </c>
    </row>
    <row r="406" spans="2:8" x14ac:dyDescent="0.55000000000000004">
      <c r="B406" s="23">
        <v>2011</v>
      </c>
      <c r="C406" s="24">
        <v>9</v>
      </c>
      <c r="D406" s="25">
        <v>127.7</v>
      </c>
      <c r="E406" s="25">
        <v>116.4</v>
      </c>
      <c r="F406" s="26">
        <f t="shared" si="18"/>
        <v>1.0970790378006872</v>
      </c>
      <c r="G406" s="27">
        <f t="shared" si="19"/>
        <v>24.951076320939336</v>
      </c>
      <c r="H406" s="28">
        <f t="shared" si="20"/>
        <v>107.07083333333333</v>
      </c>
    </row>
    <row r="407" spans="2:8" x14ac:dyDescent="0.55000000000000004">
      <c r="B407" s="23">
        <v>2011</v>
      </c>
      <c r="C407" s="24">
        <v>10</v>
      </c>
      <c r="D407" s="25">
        <v>130.80000000000001</v>
      </c>
      <c r="E407" s="25">
        <v>127.5</v>
      </c>
      <c r="F407" s="26">
        <f t="shared" si="18"/>
        <v>1.0258823529411765</v>
      </c>
      <c r="G407" s="27">
        <f t="shared" si="19"/>
        <v>2.4275646045418986</v>
      </c>
      <c r="H407" s="28">
        <f t="shared" si="20"/>
        <v>113.47500000000001</v>
      </c>
    </row>
    <row r="408" spans="2:8" x14ac:dyDescent="0.55000000000000004">
      <c r="B408" s="23">
        <v>2011</v>
      </c>
      <c r="C408" s="24">
        <v>11</v>
      </c>
      <c r="D408" s="25">
        <v>119.1</v>
      </c>
      <c r="E408" s="25">
        <v>113.5</v>
      </c>
      <c r="F408" s="26">
        <f t="shared" si="18"/>
        <v>1.0493392070484582</v>
      </c>
      <c r="G408" s="27">
        <f t="shared" si="19"/>
        <v>-8.944954128440374</v>
      </c>
      <c r="H408" s="28">
        <f t="shared" si="20"/>
        <v>118.20416666666667</v>
      </c>
    </row>
    <row r="409" spans="2:8" x14ac:dyDescent="0.55000000000000004">
      <c r="B409" s="23">
        <v>2011</v>
      </c>
      <c r="C409" s="24">
        <v>12</v>
      </c>
      <c r="D409" s="25">
        <v>121.2</v>
      </c>
      <c r="E409" s="25">
        <v>127.8</v>
      </c>
      <c r="F409" s="26">
        <f t="shared" si="18"/>
        <v>0.94835680751173712</v>
      </c>
      <c r="G409" s="27">
        <f t="shared" si="19"/>
        <v>1.7632241813602123</v>
      </c>
      <c r="H409" s="28">
        <f t="shared" si="20"/>
        <v>120.73333333333335</v>
      </c>
    </row>
    <row r="410" spans="2:8" x14ac:dyDescent="0.55000000000000004">
      <c r="B410" s="23">
        <v>2012</v>
      </c>
      <c r="C410" s="24">
        <v>1</v>
      </c>
      <c r="D410" s="25">
        <v>119.6</v>
      </c>
      <c r="E410" s="25">
        <v>129.9</v>
      </c>
      <c r="F410" s="26">
        <f t="shared" si="18"/>
        <v>0.92070823710546568</v>
      </c>
      <c r="G410" s="27">
        <f t="shared" si="19"/>
        <v>-1.320132013201325</v>
      </c>
      <c r="H410" s="28">
        <f t="shared" si="20"/>
        <v>122.32916666666669</v>
      </c>
    </row>
    <row r="411" spans="2:8" x14ac:dyDescent="0.55000000000000004">
      <c r="B411" s="23">
        <v>2012</v>
      </c>
      <c r="C411" s="24">
        <v>2</v>
      </c>
      <c r="D411" s="25">
        <v>135.6</v>
      </c>
      <c r="E411" s="25">
        <v>129.80000000000001</v>
      </c>
      <c r="F411" s="26">
        <f t="shared" si="18"/>
        <v>1.0446841294298921</v>
      </c>
      <c r="G411" s="27">
        <f t="shared" si="19"/>
        <v>13.377926421404673</v>
      </c>
      <c r="H411" s="28">
        <f t="shared" si="20"/>
        <v>123.17916666666666</v>
      </c>
    </row>
    <row r="412" spans="2:8" x14ac:dyDescent="0.55000000000000004">
      <c r="B412" s="23">
        <v>2012</v>
      </c>
      <c r="C412" s="24">
        <v>3</v>
      </c>
      <c r="D412" s="25">
        <v>140.5</v>
      </c>
      <c r="E412" s="25">
        <v>128</v>
      </c>
      <c r="F412" s="26">
        <f t="shared" si="18"/>
        <v>1.09765625</v>
      </c>
      <c r="G412" s="27">
        <f t="shared" si="19"/>
        <v>3.6135693215339382</v>
      </c>
      <c r="H412" s="28">
        <f t="shared" si="20"/>
        <v>122.47083333333335</v>
      </c>
    </row>
    <row r="413" spans="2:8" x14ac:dyDescent="0.55000000000000004">
      <c r="B413" s="23">
        <v>2012</v>
      </c>
      <c r="C413" s="24">
        <v>4</v>
      </c>
      <c r="D413" s="25">
        <v>114.5</v>
      </c>
      <c r="E413" s="25">
        <v>134.1</v>
      </c>
      <c r="F413" s="26">
        <f t="shared" si="18"/>
        <v>0.85384041759880691</v>
      </c>
      <c r="G413" s="27">
        <f t="shared" si="19"/>
        <v>-18.50533807829181</v>
      </c>
      <c r="H413" s="28">
        <f t="shared" si="20"/>
        <v>120.92500000000001</v>
      </c>
    </row>
    <row r="414" spans="2:8" x14ac:dyDescent="0.55000000000000004">
      <c r="B414" s="23">
        <v>2012</v>
      </c>
      <c r="C414" s="24">
        <v>5</v>
      </c>
      <c r="D414" s="25">
        <v>110</v>
      </c>
      <c r="E414" s="25">
        <v>119.9</v>
      </c>
      <c r="F414" s="26">
        <f t="shared" si="18"/>
        <v>0.9174311926605504</v>
      </c>
      <c r="G414" s="27">
        <f t="shared" si="19"/>
        <v>-3.9301310043668103</v>
      </c>
      <c r="H414" s="28">
        <f t="shared" si="20"/>
        <v>119.67500000000001</v>
      </c>
    </row>
    <row r="415" spans="2:8" x14ac:dyDescent="0.55000000000000004">
      <c r="B415" s="23">
        <v>2012</v>
      </c>
      <c r="C415" s="24">
        <v>6</v>
      </c>
      <c r="D415" s="25">
        <v>125</v>
      </c>
      <c r="E415" s="25">
        <v>117.9</v>
      </c>
      <c r="F415" s="26">
        <f t="shared" si="18"/>
        <v>1.0602205258693809</v>
      </c>
      <c r="G415" s="27">
        <f t="shared" si="19"/>
        <v>13.636363636363647</v>
      </c>
      <c r="H415" s="28">
        <f t="shared" si="20"/>
        <v>118.27083333333333</v>
      </c>
    </row>
    <row r="416" spans="2:8" x14ac:dyDescent="0.55000000000000004">
      <c r="B416" s="23">
        <v>2012</v>
      </c>
      <c r="C416" s="24">
        <v>7</v>
      </c>
      <c r="D416" s="25">
        <v>131.1</v>
      </c>
      <c r="E416" s="25">
        <v>117.2</v>
      </c>
      <c r="F416" s="26">
        <f t="shared" si="18"/>
        <v>1.1186006825938566</v>
      </c>
      <c r="G416" s="27">
        <f t="shared" si="19"/>
        <v>4.8799999999999955</v>
      </c>
      <c r="H416" s="28">
        <f t="shared" si="20"/>
        <v>116.89999999999999</v>
      </c>
    </row>
    <row r="417" spans="2:8" x14ac:dyDescent="0.55000000000000004">
      <c r="B417" s="23">
        <v>2012</v>
      </c>
      <c r="C417" s="24">
        <v>8</v>
      </c>
      <c r="D417" s="25">
        <v>103.9</v>
      </c>
      <c r="E417" s="25">
        <v>114.1</v>
      </c>
      <c r="F417" s="26">
        <f t="shared" si="18"/>
        <v>0.91060473269062236</v>
      </c>
      <c r="G417" s="27">
        <f t="shared" si="19"/>
        <v>-20.747520976353918</v>
      </c>
      <c r="H417" s="28">
        <f t="shared" si="20"/>
        <v>115.66666666666667</v>
      </c>
    </row>
    <row r="418" spans="2:8" x14ac:dyDescent="0.55000000000000004">
      <c r="B418" s="23">
        <v>2012</v>
      </c>
      <c r="C418" s="24">
        <v>9</v>
      </c>
      <c r="D418" s="25">
        <v>109</v>
      </c>
      <c r="E418" s="25">
        <v>104.7</v>
      </c>
      <c r="F418" s="26">
        <f t="shared" si="18"/>
        <v>1.0410697230181472</v>
      </c>
      <c r="G418" s="27">
        <f t="shared" si="19"/>
        <v>4.908565928777664</v>
      </c>
      <c r="H418" s="28">
        <f t="shared" si="20"/>
        <v>113.96249999999999</v>
      </c>
    </row>
    <row r="419" spans="2:8" x14ac:dyDescent="0.55000000000000004">
      <c r="B419" s="23">
        <v>2012</v>
      </c>
      <c r="C419" s="24">
        <v>10</v>
      </c>
      <c r="D419" s="25">
        <v>112.4</v>
      </c>
      <c r="E419" s="25">
        <v>104.5</v>
      </c>
      <c r="F419" s="26">
        <f t="shared" si="18"/>
        <v>1.0755980861244019</v>
      </c>
      <c r="G419" s="27">
        <f t="shared" si="19"/>
        <v>3.1192660550458662</v>
      </c>
      <c r="H419" s="28">
        <f t="shared" si="20"/>
        <v>112.78750000000001</v>
      </c>
    </row>
    <row r="420" spans="2:8" x14ac:dyDescent="0.55000000000000004">
      <c r="B420" s="23">
        <v>2012</v>
      </c>
      <c r="C420" s="24">
        <v>11</v>
      </c>
      <c r="D420" s="25">
        <v>107.5</v>
      </c>
      <c r="E420" s="25">
        <v>102.9</v>
      </c>
      <c r="F420" s="26">
        <f t="shared" si="18"/>
        <v>1.0447035957240038</v>
      </c>
      <c r="G420" s="27">
        <f t="shared" si="19"/>
        <v>-4.3594306049822062</v>
      </c>
      <c r="H420" s="28">
        <f t="shared" si="20"/>
        <v>112.36250000000001</v>
      </c>
    </row>
    <row r="421" spans="2:8" x14ac:dyDescent="0.55000000000000004">
      <c r="B421" s="23">
        <v>2012</v>
      </c>
      <c r="C421" s="24">
        <v>12</v>
      </c>
      <c r="D421" s="25">
        <v>99.1</v>
      </c>
      <c r="E421" s="25">
        <v>106.9</v>
      </c>
      <c r="F421" s="26">
        <f t="shared" si="18"/>
        <v>0.92703461178671642</v>
      </c>
      <c r="G421" s="27">
        <f t="shared" si="19"/>
        <v>-7.8139534883720945</v>
      </c>
      <c r="H421" s="28">
        <f t="shared" si="20"/>
        <v>111.8</v>
      </c>
    </row>
    <row r="422" spans="2:8" x14ac:dyDescent="0.55000000000000004">
      <c r="B422" s="23">
        <v>2013</v>
      </c>
      <c r="C422" s="24">
        <v>1</v>
      </c>
      <c r="D422" s="25">
        <v>108.8</v>
      </c>
      <c r="E422" s="25">
        <v>109.4</v>
      </c>
      <c r="F422" s="26">
        <f t="shared" si="18"/>
        <v>0.99451553930530157</v>
      </c>
      <c r="G422" s="27">
        <f t="shared" si="19"/>
        <v>9.7880928355196914</v>
      </c>
      <c r="H422" s="28">
        <f t="shared" si="20"/>
        <v>111.42499999999997</v>
      </c>
    </row>
    <row r="423" spans="2:8" x14ac:dyDescent="0.55000000000000004">
      <c r="B423" s="23">
        <v>2013</v>
      </c>
      <c r="C423" s="24">
        <v>2</v>
      </c>
      <c r="D423" s="25">
        <v>116.8</v>
      </c>
      <c r="E423" s="25">
        <v>112.4</v>
      </c>
      <c r="F423" s="26">
        <f t="shared" si="18"/>
        <v>1.0391459074733096</v>
      </c>
      <c r="G423" s="27">
        <f t="shared" si="19"/>
        <v>7.3529411764705843</v>
      </c>
      <c r="H423" s="28">
        <f t="shared" si="20"/>
        <v>111.17916666666666</v>
      </c>
    </row>
    <row r="424" spans="2:8" x14ac:dyDescent="0.55000000000000004">
      <c r="B424" s="23">
        <v>2013</v>
      </c>
      <c r="C424" s="24">
        <v>3</v>
      </c>
      <c r="D424" s="25">
        <v>118.4</v>
      </c>
      <c r="E424" s="25">
        <v>109.8</v>
      </c>
      <c r="F424" s="26">
        <f t="shared" si="18"/>
        <v>1.0783242258652095</v>
      </c>
      <c r="G424" s="27">
        <f t="shared" si="19"/>
        <v>1.3698630136986356</v>
      </c>
      <c r="H424" s="28">
        <f t="shared" si="20"/>
        <v>111.67916666666667</v>
      </c>
    </row>
    <row r="425" spans="2:8" x14ac:dyDescent="0.55000000000000004">
      <c r="B425" s="23">
        <v>2013</v>
      </c>
      <c r="C425" s="24">
        <v>4</v>
      </c>
      <c r="D425" s="25">
        <v>108.4</v>
      </c>
      <c r="E425" s="25">
        <v>116.2</v>
      </c>
      <c r="F425" s="26">
        <f t="shared" si="18"/>
        <v>0.93287435456110157</v>
      </c>
      <c r="G425" s="27">
        <f t="shared" si="19"/>
        <v>-8.4459459459459438</v>
      </c>
      <c r="H425" s="28">
        <f t="shared" si="20"/>
        <v>113.08333333333333</v>
      </c>
    </row>
    <row r="426" spans="2:8" x14ac:dyDescent="0.55000000000000004">
      <c r="B426" s="23">
        <v>2013</v>
      </c>
      <c r="C426" s="24">
        <v>5</v>
      </c>
      <c r="D426" s="25">
        <v>105.9</v>
      </c>
      <c r="E426" s="25">
        <v>113.7</v>
      </c>
      <c r="F426" s="26">
        <f t="shared" si="18"/>
        <v>0.93139841688654357</v>
      </c>
      <c r="G426" s="27">
        <f t="shared" si="19"/>
        <v>-2.3062730627306238</v>
      </c>
      <c r="H426" s="28">
        <f t="shared" si="20"/>
        <v>114.26666666666667</v>
      </c>
    </row>
    <row r="427" spans="2:8" x14ac:dyDescent="0.55000000000000004">
      <c r="B427" s="23">
        <v>2013</v>
      </c>
      <c r="C427" s="24">
        <v>6</v>
      </c>
      <c r="D427" s="25">
        <v>115.6</v>
      </c>
      <c r="E427" s="25">
        <v>115.1</v>
      </c>
      <c r="F427" s="26">
        <f t="shared" si="18"/>
        <v>1.0043440486533448</v>
      </c>
      <c r="G427" s="27">
        <f t="shared" si="19"/>
        <v>9.1595845136921419</v>
      </c>
      <c r="H427" s="28">
        <f t="shared" si="20"/>
        <v>115.31249999999999</v>
      </c>
    </row>
    <row r="428" spans="2:8" x14ac:dyDescent="0.55000000000000004">
      <c r="B428" s="23">
        <v>2013</v>
      </c>
      <c r="C428" s="24">
        <v>7</v>
      </c>
      <c r="D428" s="25">
        <v>131.5</v>
      </c>
      <c r="E428" s="25">
        <v>115</v>
      </c>
      <c r="F428" s="26">
        <f t="shared" si="18"/>
        <v>1.1434782608695653</v>
      </c>
      <c r="G428" s="27">
        <f t="shared" si="19"/>
        <v>13.754325259515587</v>
      </c>
      <c r="H428" s="28">
        <f t="shared" si="20"/>
        <v>116.42083333333335</v>
      </c>
    </row>
    <row r="429" spans="2:8" x14ac:dyDescent="0.55000000000000004">
      <c r="B429" s="23">
        <v>2013</v>
      </c>
      <c r="C429" s="24">
        <v>8</v>
      </c>
      <c r="D429" s="25">
        <v>97.6</v>
      </c>
      <c r="E429" s="25">
        <v>114.9</v>
      </c>
      <c r="F429" s="26">
        <f t="shared" si="18"/>
        <v>0.84943429068755427</v>
      </c>
      <c r="G429" s="27">
        <f t="shared" si="19"/>
        <v>-25.77946768060837</v>
      </c>
      <c r="H429" s="28">
        <f t="shared" si="20"/>
        <v>117.325</v>
      </c>
    </row>
    <row r="430" spans="2:8" x14ac:dyDescent="0.55000000000000004">
      <c r="B430" s="23">
        <v>2013</v>
      </c>
      <c r="C430" s="24">
        <v>9</v>
      </c>
      <c r="D430" s="25">
        <v>127.3</v>
      </c>
      <c r="E430" s="25">
        <v>122.1</v>
      </c>
      <c r="F430" s="26">
        <f t="shared" si="18"/>
        <v>1.0425880425880427</v>
      </c>
      <c r="G430" s="27">
        <f t="shared" si="19"/>
        <v>30.430327868852469</v>
      </c>
      <c r="H430" s="28">
        <f t="shared" si="20"/>
        <v>118.20416666666667</v>
      </c>
    </row>
    <row r="431" spans="2:8" x14ac:dyDescent="0.55000000000000004">
      <c r="B431" s="23">
        <v>2013</v>
      </c>
      <c r="C431" s="24">
        <v>10</v>
      </c>
      <c r="D431" s="25">
        <v>127.8</v>
      </c>
      <c r="E431" s="25">
        <v>121</v>
      </c>
      <c r="F431" s="26">
        <f t="shared" si="18"/>
        <v>1.0561983471074381</v>
      </c>
      <c r="G431" s="27">
        <f t="shared" si="19"/>
        <v>0.39277297721915794</v>
      </c>
      <c r="H431" s="28">
        <f t="shared" si="20"/>
        <v>118.83333333333333</v>
      </c>
    </row>
    <row r="432" spans="2:8" x14ac:dyDescent="0.55000000000000004">
      <c r="B432" s="23">
        <v>2013</v>
      </c>
      <c r="C432" s="24">
        <v>11</v>
      </c>
      <c r="D432" s="25">
        <v>120.5</v>
      </c>
      <c r="E432" s="25">
        <v>121.2</v>
      </c>
      <c r="F432" s="26">
        <f t="shared" si="18"/>
        <v>0.99422442244224418</v>
      </c>
      <c r="G432" s="27">
        <f t="shared" si="19"/>
        <v>-5.7120500782472554</v>
      </c>
      <c r="H432" s="28">
        <f t="shared" si="20"/>
        <v>119.03749999999998</v>
      </c>
    </row>
    <row r="433" spans="2:8" x14ac:dyDescent="0.55000000000000004">
      <c r="B433" s="23">
        <v>2013</v>
      </c>
      <c r="C433" s="24">
        <v>12</v>
      </c>
      <c r="D433" s="25">
        <v>111.2</v>
      </c>
      <c r="E433" s="25">
        <v>117.7</v>
      </c>
      <c r="F433" s="26">
        <f t="shared" si="18"/>
        <v>0.94477485131690742</v>
      </c>
      <c r="G433" s="27">
        <f t="shared" si="19"/>
        <v>-7.7178423236514471</v>
      </c>
      <c r="H433" s="28">
        <f t="shared" si="20"/>
        <v>119.46249999999998</v>
      </c>
    </row>
    <row r="434" spans="2:8" x14ac:dyDescent="0.55000000000000004">
      <c r="B434" s="23">
        <v>2014</v>
      </c>
      <c r="C434" s="24">
        <v>1</v>
      </c>
      <c r="D434" s="25">
        <v>123.3</v>
      </c>
      <c r="E434" s="25">
        <v>122.9</v>
      </c>
      <c r="F434" s="26">
        <f t="shared" si="18"/>
        <v>1.0032546786004881</v>
      </c>
      <c r="G434" s="27">
        <f t="shared" si="19"/>
        <v>10.881294964028765</v>
      </c>
      <c r="H434" s="28">
        <f t="shared" si="20"/>
        <v>119.63333333333331</v>
      </c>
    </row>
    <row r="435" spans="2:8" x14ac:dyDescent="0.55000000000000004">
      <c r="B435" s="23">
        <v>2014</v>
      </c>
      <c r="C435" s="24">
        <v>2</v>
      </c>
      <c r="D435" s="25">
        <v>124</v>
      </c>
      <c r="E435" s="25">
        <v>118.9</v>
      </c>
      <c r="F435" s="26">
        <f t="shared" si="18"/>
        <v>1.0428931875525651</v>
      </c>
      <c r="G435" s="27">
        <f t="shared" si="19"/>
        <v>0.56772100567721306</v>
      </c>
      <c r="H435" s="28">
        <f t="shared" si="20"/>
        <v>119.26666666666665</v>
      </c>
    </row>
    <row r="436" spans="2:8" x14ac:dyDescent="0.55000000000000004">
      <c r="B436" s="23">
        <v>2014</v>
      </c>
      <c r="C436" s="24">
        <v>3</v>
      </c>
      <c r="D436" s="25">
        <v>132.30000000000001</v>
      </c>
      <c r="E436" s="25">
        <v>122.5</v>
      </c>
      <c r="F436" s="26">
        <f t="shared" si="18"/>
        <v>1.08</v>
      </c>
      <c r="G436" s="27">
        <f t="shared" si="19"/>
        <v>6.6935483870967927</v>
      </c>
      <c r="H436" s="28">
        <f t="shared" si="20"/>
        <v>118.83333333333333</v>
      </c>
    </row>
    <row r="437" spans="2:8" x14ac:dyDescent="0.55000000000000004">
      <c r="B437" s="23">
        <v>2014</v>
      </c>
      <c r="C437" s="24">
        <v>4</v>
      </c>
      <c r="D437" s="25">
        <v>109.6</v>
      </c>
      <c r="E437" s="25">
        <v>118</v>
      </c>
      <c r="F437" s="26">
        <f t="shared" si="18"/>
        <v>0.9288135593220338</v>
      </c>
      <c r="G437" s="27">
        <f t="shared" si="19"/>
        <v>-17.157974300831459</v>
      </c>
      <c r="H437" s="28">
        <f t="shared" si="20"/>
        <v>118.20833333333336</v>
      </c>
    </row>
    <row r="438" spans="2:8" x14ac:dyDescent="0.55000000000000004">
      <c r="B438" s="23">
        <v>2014</v>
      </c>
      <c r="C438" s="24">
        <v>5</v>
      </c>
      <c r="D438" s="25">
        <v>109.6</v>
      </c>
      <c r="E438" s="25">
        <v>122.7</v>
      </c>
      <c r="F438" s="26">
        <f t="shared" si="18"/>
        <v>0.89323553382233079</v>
      </c>
      <c r="G438" s="27">
        <f t="shared" si="19"/>
        <v>0</v>
      </c>
      <c r="H438" s="28">
        <f t="shared" si="20"/>
        <v>117.12083333333334</v>
      </c>
    </row>
    <row r="439" spans="2:8" x14ac:dyDescent="0.55000000000000004">
      <c r="B439" s="23">
        <v>2014</v>
      </c>
      <c r="C439" s="24">
        <v>6</v>
      </c>
      <c r="D439" s="25">
        <v>122.1</v>
      </c>
      <c r="E439" s="25">
        <v>117.4</v>
      </c>
      <c r="F439" s="26">
        <f t="shared" si="18"/>
        <v>1.0400340715502554</v>
      </c>
      <c r="G439" s="27">
        <f t="shared" si="19"/>
        <v>11.405109489051091</v>
      </c>
      <c r="H439" s="28">
        <f t="shared" si="20"/>
        <v>116.37500000000001</v>
      </c>
    </row>
    <row r="440" spans="2:8" x14ac:dyDescent="0.55000000000000004">
      <c r="B440" s="23">
        <v>2014</v>
      </c>
      <c r="C440" s="24">
        <v>7</v>
      </c>
      <c r="D440" s="25">
        <v>129.1</v>
      </c>
      <c r="E440" s="25">
        <v>114</v>
      </c>
      <c r="F440" s="26">
        <f t="shared" si="18"/>
        <v>1.132456140350877</v>
      </c>
      <c r="G440" s="27">
        <f t="shared" si="19"/>
        <v>5.7330057330057249</v>
      </c>
      <c r="H440" s="28">
        <f t="shared" si="20"/>
        <v>115.7166666666667</v>
      </c>
    </row>
    <row r="441" spans="2:8" x14ac:dyDescent="0.55000000000000004">
      <c r="B441" s="23">
        <v>2014</v>
      </c>
      <c r="C441" s="24">
        <v>8</v>
      </c>
      <c r="D441" s="25">
        <v>91.2</v>
      </c>
      <c r="E441" s="25">
        <v>113.2</v>
      </c>
      <c r="F441" s="26">
        <f t="shared" si="18"/>
        <v>0.80565371024734977</v>
      </c>
      <c r="G441" s="27">
        <f t="shared" si="19"/>
        <v>-29.357087529047242</v>
      </c>
      <c r="H441" s="28">
        <f t="shared" si="20"/>
        <v>114.92916666666667</v>
      </c>
    </row>
    <row r="442" spans="2:8" x14ac:dyDescent="0.55000000000000004">
      <c r="B442" s="23">
        <v>2014</v>
      </c>
      <c r="C442" s="24">
        <v>9</v>
      </c>
      <c r="D442" s="25">
        <v>123.3</v>
      </c>
      <c r="E442" s="25">
        <v>113.4</v>
      </c>
      <c r="F442" s="26">
        <f t="shared" si="18"/>
        <v>1.0873015873015872</v>
      </c>
      <c r="G442" s="27">
        <f t="shared" si="19"/>
        <v>35.19736842105263</v>
      </c>
      <c r="H442" s="28">
        <f t="shared" si="20"/>
        <v>114.39999999999999</v>
      </c>
    </row>
    <row r="443" spans="2:8" x14ac:dyDescent="0.55000000000000004">
      <c r="B443" s="23">
        <v>2014</v>
      </c>
      <c r="C443" s="24">
        <v>10</v>
      </c>
      <c r="D443" s="25">
        <v>116.8</v>
      </c>
      <c r="E443" s="25">
        <v>109.7</v>
      </c>
      <c r="F443" s="26">
        <f t="shared" si="18"/>
        <v>1.0647219690063809</v>
      </c>
      <c r="G443" s="27">
        <f t="shared" si="19"/>
        <v>-5.2716950527169519</v>
      </c>
      <c r="H443" s="28">
        <f t="shared" si="20"/>
        <v>113.82083333333331</v>
      </c>
    </row>
    <row r="444" spans="2:8" x14ac:dyDescent="0.55000000000000004">
      <c r="B444" s="23">
        <v>2014</v>
      </c>
      <c r="C444" s="24">
        <v>11</v>
      </c>
      <c r="D444" s="25">
        <v>105.4</v>
      </c>
      <c r="E444" s="25">
        <v>109.9</v>
      </c>
      <c r="F444" s="26">
        <f t="shared" si="18"/>
        <v>0.95905368516833489</v>
      </c>
      <c r="G444" s="27">
        <f t="shared" si="19"/>
        <v>-9.7602739726027288</v>
      </c>
      <c r="H444" s="28">
        <f t="shared" si="20"/>
        <v>112.89166666666665</v>
      </c>
    </row>
    <row r="445" spans="2:8" x14ac:dyDescent="0.55000000000000004">
      <c r="B445" s="23">
        <v>2014</v>
      </c>
      <c r="C445" s="24">
        <v>12</v>
      </c>
      <c r="D445" s="25">
        <v>108.4</v>
      </c>
      <c r="E445" s="25">
        <v>109.9</v>
      </c>
      <c r="F445" s="26">
        <f t="shared" si="18"/>
        <v>0.986351228389445</v>
      </c>
      <c r="G445" s="27">
        <f t="shared" si="19"/>
        <v>2.8462998102466885</v>
      </c>
      <c r="H445" s="28">
        <f t="shared" si="20"/>
        <v>112.17916666666666</v>
      </c>
    </row>
    <row r="446" spans="2:8" x14ac:dyDescent="0.55000000000000004">
      <c r="B446" s="23">
        <v>2015</v>
      </c>
      <c r="C446" s="24">
        <v>1</v>
      </c>
      <c r="D446" s="25">
        <v>110.3</v>
      </c>
      <c r="E446" s="25">
        <v>113.2</v>
      </c>
      <c r="F446" s="26">
        <f t="shared" si="18"/>
        <v>0.97438162544169604</v>
      </c>
      <c r="G446" s="27">
        <f t="shared" si="19"/>
        <v>1.7527675276752586</v>
      </c>
      <c r="H446" s="28">
        <f t="shared" si="20"/>
        <v>111.95</v>
      </c>
    </row>
    <row r="447" spans="2:8" x14ac:dyDescent="0.55000000000000004">
      <c r="B447" s="23">
        <v>2015</v>
      </c>
      <c r="C447" s="24">
        <v>2</v>
      </c>
      <c r="D447" s="25">
        <v>118.1</v>
      </c>
      <c r="E447" s="25">
        <v>113.3</v>
      </c>
      <c r="F447" s="26">
        <f t="shared" si="18"/>
        <v>1.0423654015887025</v>
      </c>
      <c r="G447" s="27">
        <f t="shared" si="19"/>
        <v>7.0716228467815112</v>
      </c>
      <c r="H447" s="28">
        <f t="shared" si="20"/>
        <v>111.72499999999998</v>
      </c>
    </row>
    <row r="448" spans="2:8" x14ac:dyDescent="0.55000000000000004">
      <c r="B448" s="23">
        <v>2015</v>
      </c>
      <c r="C448" s="24">
        <v>3</v>
      </c>
      <c r="D448" s="25">
        <v>125.5</v>
      </c>
      <c r="E448" s="25">
        <v>111.1</v>
      </c>
      <c r="F448" s="26">
        <f t="shared" si="18"/>
        <v>1.1296129612961296</v>
      </c>
      <c r="G448" s="27">
        <f t="shared" si="19"/>
        <v>6.2658763759525948</v>
      </c>
      <c r="H448" s="28">
        <f t="shared" si="20"/>
        <v>111.64583333333333</v>
      </c>
    </row>
    <row r="449" spans="2:8" x14ac:dyDescent="0.55000000000000004">
      <c r="B449" s="23">
        <v>2015</v>
      </c>
      <c r="C449" s="24">
        <v>4</v>
      </c>
      <c r="D449" s="25">
        <v>102.5</v>
      </c>
      <c r="E449" s="25">
        <v>111.5</v>
      </c>
      <c r="F449" s="26">
        <f t="shared" si="18"/>
        <v>0.91928251121076232</v>
      </c>
      <c r="G449" s="27">
        <f t="shared" si="19"/>
        <v>-18.326693227091628</v>
      </c>
      <c r="H449" s="28">
        <f t="shared" si="20"/>
        <v>111.85000000000002</v>
      </c>
    </row>
    <row r="450" spans="2:8" x14ac:dyDescent="0.55000000000000004">
      <c r="B450" s="23">
        <v>2015</v>
      </c>
      <c r="C450" s="24">
        <v>5</v>
      </c>
      <c r="D450" s="25">
        <v>94.4</v>
      </c>
      <c r="E450" s="25">
        <v>110.8</v>
      </c>
      <c r="F450" s="26">
        <f t="shared" si="18"/>
        <v>0.85198555956678712</v>
      </c>
      <c r="G450" s="27">
        <f t="shared" si="19"/>
        <v>-7.9024390243902403</v>
      </c>
      <c r="H450" s="28">
        <f t="shared" si="20"/>
        <v>112.56666666666666</v>
      </c>
    </row>
    <row r="451" spans="2:8" x14ac:dyDescent="0.55000000000000004">
      <c r="B451" s="23">
        <v>2015</v>
      </c>
      <c r="C451" s="24">
        <v>6</v>
      </c>
      <c r="D451" s="25">
        <v>120.2</v>
      </c>
      <c r="E451" s="25">
        <v>111.8</v>
      </c>
      <c r="F451" s="26">
        <f t="shared" ref="F451:F514" si="21">+D451/E451</f>
        <v>1.075134168157424</v>
      </c>
      <c r="G451" s="27">
        <f t="shared" si="19"/>
        <v>27.330508474576277</v>
      </c>
      <c r="H451" s="28">
        <f t="shared" si="20"/>
        <v>113.24583333333334</v>
      </c>
    </row>
    <row r="452" spans="2:8" x14ac:dyDescent="0.55000000000000004">
      <c r="B452" s="23">
        <v>2015</v>
      </c>
      <c r="C452" s="24">
        <v>7</v>
      </c>
      <c r="D452" s="25">
        <v>125.5</v>
      </c>
      <c r="E452" s="25">
        <v>111.6</v>
      </c>
      <c r="F452" s="26">
        <f t="shared" si="21"/>
        <v>1.1245519713261649</v>
      </c>
      <c r="G452" s="27">
        <f t="shared" ref="G452:G515" si="22">(+D452/D451-1)*100</f>
        <v>4.4093178036605618</v>
      </c>
      <c r="H452" s="28">
        <f t="shared" si="20"/>
        <v>113.43750000000001</v>
      </c>
    </row>
    <row r="453" spans="2:8" x14ac:dyDescent="0.55000000000000004">
      <c r="B453" s="23">
        <v>2015</v>
      </c>
      <c r="C453" s="24">
        <v>8</v>
      </c>
      <c r="D453" s="25">
        <v>89.4</v>
      </c>
      <c r="E453" s="25">
        <v>111.8</v>
      </c>
      <c r="F453" s="26">
        <f t="shared" si="21"/>
        <v>0.79964221824686943</v>
      </c>
      <c r="G453" s="27">
        <f t="shared" si="22"/>
        <v>-28.764940239043824</v>
      </c>
      <c r="H453" s="28">
        <f t="shared" si="20"/>
        <v>113.24583333333332</v>
      </c>
    </row>
    <row r="454" spans="2:8" x14ac:dyDescent="0.55000000000000004">
      <c r="B454" s="23">
        <v>2015</v>
      </c>
      <c r="C454" s="24">
        <v>9</v>
      </c>
      <c r="D454" s="25">
        <v>123.2</v>
      </c>
      <c r="E454" s="25">
        <v>113.9</v>
      </c>
      <c r="F454" s="26">
        <f t="shared" si="21"/>
        <v>1.0816505706760315</v>
      </c>
      <c r="G454" s="27">
        <f t="shared" si="22"/>
        <v>37.807606263982095</v>
      </c>
      <c r="H454" s="28">
        <f t="shared" si="20"/>
        <v>113.32916666666667</v>
      </c>
    </row>
    <row r="455" spans="2:8" x14ac:dyDescent="0.55000000000000004">
      <c r="B455" s="23">
        <v>2015</v>
      </c>
      <c r="C455" s="24">
        <v>10</v>
      </c>
      <c r="D455" s="25">
        <v>121.8</v>
      </c>
      <c r="E455" s="25">
        <v>118.1</v>
      </c>
      <c r="F455" s="26">
        <f t="shared" si="21"/>
        <v>1.0313293818797629</v>
      </c>
      <c r="G455" s="27">
        <f t="shared" si="22"/>
        <v>-1.1363636363636465</v>
      </c>
      <c r="H455" s="28">
        <f t="shared" si="20"/>
        <v>113.39999999999999</v>
      </c>
    </row>
    <row r="456" spans="2:8" x14ac:dyDescent="0.55000000000000004">
      <c r="B456" s="23">
        <v>2015</v>
      </c>
      <c r="C456" s="24">
        <v>11</v>
      </c>
      <c r="D456" s="25">
        <v>117.6</v>
      </c>
      <c r="E456" s="25">
        <v>117.3</v>
      </c>
      <c r="F456" s="26">
        <f t="shared" si="21"/>
        <v>1.0025575447570332</v>
      </c>
      <c r="G456" s="27">
        <f t="shared" si="22"/>
        <v>-3.4482758620689724</v>
      </c>
      <c r="H456" s="28">
        <f t="shared" si="20"/>
        <v>113.40416666666665</v>
      </c>
    </row>
    <row r="457" spans="2:8" x14ac:dyDescent="0.55000000000000004">
      <c r="B457" s="23">
        <v>2015</v>
      </c>
      <c r="C457" s="24">
        <v>12</v>
      </c>
      <c r="D457" s="25">
        <v>112.5</v>
      </c>
      <c r="E457" s="25">
        <v>113</v>
      </c>
      <c r="F457" s="26">
        <f t="shared" si="21"/>
        <v>0.99557522123893805</v>
      </c>
      <c r="G457" s="27">
        <f t="shared" si="22"/>
        <v>-4.336734693877542</v>
      </c>
      <c r="H457" s="28">
        <f t="shared" ref="H457:H520" si="23">(SUM(D452:D462)+D451/2+D463/2)/12</f>
        <v>113.77083333333331</v>
      </c>
    </row>
    <row r="458" spans="2:8" x14ac:dyDescent="0.55000000000000004">
      <c r="B458" s="23">
        <v>2016</v>
      </c>
      <c r="C458" s="24">
        <v>1</v>
      </c>
      <c r="D458" s="25">
        <v>110.8</v>
      </c>
      <c r="E458" s="25">
        <v>117.7</v>
      </c>
      <c r="F458" s="26">
        <f t="shared" si="21"/>
        <v>0.94137638062871698</v>
      </c>
      <c r="G458" s="27">
        <f t="shared" si="22"/>
        <v>-1.5111111111111186</v>
      </c>
      <c r="H458" s="28">
        <f t="shared" si="23"/>
        <v>113.85000000000001</v>
      </c>
    </row>
    <row r="459" spans="2:8" x14ac:dyDescent="0.55000000000000004">
      <c r="B459" s="23">
        <v>2016</v>
      </c>
      <c r="C459" s="24">
        <v>2</v>
      </c>
      <c r="D459" s="25">
        <v>113</v>
      </c>
      <c r="E459" s="25">
        <v>107.4</v>
      </c>
      <c r="F459" s="26">
        <f t="shared" si="21"/>
        <v>1.0521415270018621</v>
      </c>
      <c r="G459" s="27">
        <f t="shared" si="22"/>
        <v>1.9855595667870096</v>
      </c>
      <c r="H459" s="28">
        <f t="shared" si="23"/>
        <v>114.26249999999999</v>
      </c>
    </row>
    <row r="460" spans="2:8" x14ac:dyDescent="0.55000000000000004">
      <c r="B460" s="23">
        <v>2016</v>
      </c>
      <c r="C460" s="24">
        <v>3</v>
      </c>
      <c r="D460" s="25">
        <v>132.6</v>
      </c>
      <c r="E460" s="25">
        <v>113.9</v>
      </c>
      <c r="F460" s="26">
        <f t="shared" si="21"/>
        <v>1.1641791044776117</v>
      </c>
      <c r="G460" s="27">
        <f t="shared" si="22"/>
        <v>17.345132743362825</v>
      </c>
      <c r="H460" s="28">
        <f t="shared" si="23"/>
        <v>114.99166666666667</v>
      </c>
    </row>
    <row r="461" spans="2:8" x14ac:dyDescent="0.55000000000000004">
      <c r="B461" s="23">
        <v>2016</v>
      </c>
      <c r="C461" s="24">
        <v>4</v>
      </c>
      <c r="D461" s="25">
        <v>97.1</v>
      </c>
      <c r="E461" s="25">
        <v>110.5</v>
      </c>
      <c r="F461" s="26">
        <f t="shared" si="21"/>
        <v>0.87873303167420813</v>
      </c>
      <c r="G461" s="27">
        <f t="shared" si="22"/>
        <v>-26.772247360482659</v>
      </c>
      <c r="H461" s="28">
        <f t="shared" si="23"/>
        <v>115.22500000000001</v>
      </c>
    </row>
    <row r="462" spans="2:8" x14ac:dyDescent="0.55000000000000004">
      <c r="B462" s="23">
        <v>2016</v>
      </c>
      <c r="C462" s="24">
        <v>5</v>
      </c>
      <c r="D462" s="25">
        <v>99.9</v>
      </c>
      <c r="E462" s="25">
        <v>113.5</v>
      </c>
      <c r="F462" s="26">
        <f t="shared" si="21"/>
        <v>0.88017621145374458</v>
      </c>
      <c r="G462" s="27">
        <f t="shared" si="22"/>
        <v>2.8836251287332804</v>
      </c>
      <c r="H462" s="28">
        <f t="shared" si="23"/>
        <v>115.75000000000001</v>
      </c>
    </row>
    <row r="463" spans="2:8" x14ac:dyDescent="0.55000000000000004">
      <c r="B463" s="23">
        <v>2016</v>
      </c>
      <c r="C463" s="24">
        <v>6</v>
      </c>
      <c r="D463" s="25">
        <v>123.5</v>
      </c>
      <c r="E463" s="25">
        <v>115.4</v>
      </c>
      <c r="F463" s="26">
        <f t="shared" si="21"/>
        <v>1.0701906412478335</v>
      </c>
      <c r="G463" s="27">
        <f t="shared" si="22"/>
        <v>23.623623623623622</v>
      </c>
      <c r="H463" s="28">
        <f t="shared" si="23"/>
        <v>116.57916666666667</v>
      </c>
    </row>
    <row r="464" spans="2:8" x14ac:dyDescent="0.55000000000000004">
      <c r="B464" s="23">
        <v>2016</v>
      </c>
      <c r="C464" s="24">
        <v>7</v>
      </c>
      <c r="D464" s="25">
        <v>124.1</v>
      </c>
      <c r="E464" s="25">
        <v>119.7</v>
      </c>
      <c r="F464" s="26">
        <f t="shared" si="21"/>
        <v>1.0367585630743525</v>
      </c>
      <c r="G464" s="27">
        <f t="shared" si="22"/>
        <v>0.4858299595141613</v>
      </c>
      <c r="H464" s="28">
        <f t="shared" si="23"/>
        <v>116.98750000000001</v>
      </c>
    </row>
    <row r="465" spans="2:8" x14ac:dyDescent="0.55000000000000004">
      <c r="B465" s="23">
        <v>2016</v>
      </c>
      <c r="C465" s="24">
        <v>8</v>
      </c>
      <c r="D465" s="25">
        <v>100.7</v>
      </c>
      <c r="E465" s="25">
        <v>118.1</v>
      </c>
      <c r="F465" s="26">
        <f t="shared" si="21"/>
        <v>0.85266723116003396</v>
      </c>
      <c r="G465" s="27">
        <f t="shared" si="22"/>
        <v>-18.855761482675259</v>
      </c>
      <c r="H465" s="28">
        <f t="shared" si="23"/>
        <v>117.63750000000003</v>
      </c>
    </row>
    <row r="466" spans="2:8" x14ac:dyDescent="0.55000000000000004">
      <c r="B466" s="23">
        <v>2016</v>
      </c>
      <c r="C466" s="24">
        <v>9</v>
      </c>
      <c r="D466" s="25">
        <v>129.4</v>
      </c>
      <c r="E466" s="25">
        <v>118.8</v>
      </c>
      <c r="F466" s="26">
        <f t="shared" si="21"/>
        <v>1.0892255892255893</v>
      </c>
      <c r="G466" s="27">
        <f t="shared" si="22"/>
        <v>28.500496524329687</v>
      </c>
      <c r="H466" s="28">
        <f t="shared" si="23"/>
        <v>118.42916666666667</v>
      </c>
    </row>
    <row r="467" spans="2:8" x14ac:dyDescent="0.55000000000000004">
      <c r="B467" s="23">
        <v>2016</v>
      </c>
      <c r="C467" s="24">
        <v>10</v>
      </c>
      <c r="D467" s="25">
        <v>121.2</v>
      </c>
      <c r="E467" s="25">
        <v>121.2</v>
      </c>
      <c r="F467" s="26">
        <f t="shared" si="21"/>
        <v>1</v>
      </c>
      <c r="G467" s="27">
        <f t="shared" si="22"/>
        <v>-6.3369397217928896</v>
      </c>
      <c r="H467" s="28">
        <f t="shared" si="23"/>
        <v>119.36666666666667</v>
      </c>
    </row>
    <row r="468" spans="2:8" x14ac:dyDescent="0.55000000000000004">
      <c r="B468" s="23">
        <v>2016</v>
      </c>
      <c r="C468" s="24">
        <v>11</v>
      </c>
      <c r="D468" s="25">
        <v>130.80000000000001</v>
      </c>
      <c r="E468" s="25">
        <v>124.7</v>
      </c>
      <c r="F468" s="26">
        <f t="shared" si="21"/>
        <v>1.0489174017642342</v>
      </c>
      <c r="G468" s="27">
        <f t="shared" si="22"/>
        <v>7.9207920792079278</v>
      </c>
      <c r="H468" s="28">
        <f t="shared" si="23"/>
        <v>120.22500000000001</v>
      </c>
    </row>
    <row r="469" spans="2:8" x14ac:dyDescent="0.55000000000000004">
      <c r="B469" s="23">
        <v>2016</v>
      </c>
      <c r="C469" s="24">
        <v>12</v>
      </c>
      <c r="D469" s="25">
        <v>119.2</v>
      </c>
      <c r="E469" s="25">
        <v>123.2</v>
      </c>
      <c r="F469" s="26">
        <f t="shared" si="21"/>
        <v>0.96753246753246758</v>
      </c>
      <c r="G469" s="27">
        <f t="shared" si="22"/>
        <v>-8.8685015290519971</v>
      </c>
      <c r="H469" s="28">
        <f t="shared" si="23"/>
        <v>120.7</v>
      </c>
    </row>
    <row r="470" spans="2:8" x14ac:dyDescent="0.55000000000000004">
      <c r="B470" s="23">
        <v>2017</v>
      </c>
      <c r="C470" s="24">
        <v>1</v>
      </c>
      <c r="D470" s="25">
        <v>113.9</v>
      </c>
      <c r="E470" s="25">
        <v>116.5</v>
      </c>
      <c r="F470" s="26">
        <f t="shared" si="21"/>
        <v>0.97768240343347645</v>
      </c>
      <c r="G470" s="27">
        <f t="shared" si="22"/>
        <v>-4.4463087248322157</v>
      </c>
      <c r="H470" s="28">
        <f t="shared" si="23"/>
        <v>121.02083333333333</v>
      </c>
    </row>
    <row r="471" spans="2:8" x14ac:dyDescent="0.55000000000000004">
      <c r="B471" s="23">
        <v>2017</v>
      </c>
      <c r="C471" s="24">
        <v>2</v>
      </c>
      <c r="D471" s="25">
        <v>125.5</v>
      </c>
      <c r="E471" s="25">
        <v>120</v>
      </c>
      <c r="F471" s="26">
        <f t="shared" si="21"/>
        <v>1.0458333333333334</v>
      </c>
      <c r="G471" s="27">
        <f t="shared" si="22"/>
        <v>10.184372256365236</v>
      </c>
      <c r="H471" s="28">
        <f t="shared" si="23"/>
        <v>121.25</v>
      </c>
    </row>
    <row r="472" spans="2:8" x14ac:dyDescent="0.55000000000000004">
      <c r="B472" s="23">
        <v>2017</v>
      </c>
      <c r="C472" s="24">
        <v>3</v>
      </c>
      <c r="D472" s="25">
        <v>139.1</v>
      </c>
      <c r="E472" s="25">
        <v>119.6</v>
      </c>
      <c r="F472" s="26">
        <f t="shared" si="21"/>
        <v>1.1630434782608696</v>
      </c>
      <c r="G472" s="27">
        <f t="shared" si="22"/>
        <v>10.836653386454188</v>
      </c>
      <c r="H472" s="28">
        <f t="shared" si="23"/>
        <v>121.48750000000001</v>
      </c>
    </row>
    <row r="473" spans="2:8" x14ac:dyDescent="0.55000000000000004">
      <c r="B473" s="23">
        <v>2017</v>
      </c>
      <c r="C473" s="24">
        <v>4</v>
      </c>
      <c r="D473" s="25">
        <v>113.1</v>
      </c>
      <c r="E473" s="25">
        <v>133.5</v>
      </c>
      <c r="F473" s="26">
        <f t="shared" si="21"/>
        <v>0.84719101123595497</v>
      </c>
      <c r="G473" s="27">
        <f t="shared" si="22"/>
        <v>-18.691588785046733</v>
      </c>
      <c r="H473" s="28">
        <f t="shared" si="23"/>
        <v>121.80416666666666</v>
      </c>
    </row>
    <row r="474" spans="2:8" x14ac:dyDescent="0.55000000000000004">
      <c r="B474" s="23">
        <v>2017</v>
      </c>
      <c r="C474" s="24">
        <v>5</v>
      </c>
      <c r="D474" s="25">
        <v>104.5</v>
      </c>
      <c r="E474" s="25">
        <v>115</v>
      </c>
      <c r="F474" s="26">
        <f t="shared" si="21"/>
        <v>0.90869565217391302</v>
      </c>
      <c r="G474" s="27">
        <f t="shared" si="22"/>
        <v>-7.603890362511045</v>
      </c>
      <c r="H474" s="28">
        <f t="shared" si="23"/>
        <v>122.04583333333335</v>
      </c>
    </row>
    <row r="475" spans="2:8" x14ac:dyDescent="0.55000000000000004">
      <c r="B475" s="23">
        <v>2017</v>
      </c>
      <c r="C475" s="24">
        <v>6</v>
      </c>
      <c r="D475" s="25">
        <v>130.30000000000001</v>
      </c>
      <c r="E475" s="25">
        <v>121.9</v>
      </c>
      <c r="F475" s="26">
        <f t="shared" si="21"/>
        <v>1.0689089417555373</v>
      </c>
      <c r="G475" s="27">
        <f t="shared" si="22"/>
        <v>24.688995215311003</v>
      </c>
      <c r="H475" s="28">
        <f t="shared" si="23"/>
        <v>122.10833333333333</v>
      </c>
    </row>
    <row r="476" spans="2:8" x14ac:dyDescent="0.55000000000000004">
      <c r="B476" s="23">
        <v>2017</v>
      </c>
      <c r="C476" s="24">
        <v>7</v>
      </c>
      <c r="D476" s="25">
        <v>125</v>
      </c>
      <c r="E476" s="25">
        <v>120.6</v>
      </c>
      <c r="F476" s="26">
        <f t="shared" si="21"/>
        <v>1.0364842454394694</v>
      </c>
      <c r="G476" s="27">
        <f t="shared" si="22"/>
        <v>-4.0675364543361514</v>
      </c>
      <c r="H476" s="28">
        <f t="shared" si="23"/>
        <v>122.06666666666666</v>
      </c>
    </row>
    <row r="477" spans="2:8" x14ac:dyDescent="0.55000000000000004">
      <c r="B477" s="23">
        <v>2017</v>
      </c>
      <c r="C477" s="24">
        <v>8</v>
      </c>
      <c r="D477" s="25">
        <v>105.3</v>
      </c>
      <c r="E477" s="25">
        <v>123.3</v>
      </c>
      <c r="F477" s="26">
        <f t="shared" si="21"/>
        <v>0.85401459854014594</v>
      </c>
      <c r="G477" s="27">
        <f t="shared" si="22"/>
        <v>-15.760000000000007</v>
      </c>
      <c r="H477" s="28">
        <f t="shared" si="23"/>
        <v>122.14583333333333</v>
      </c>
    </row>
    <row r="478" spans="2:8" x14ac:dyDescent="0.55000000000000004">
      <c r="B478" s="23">
        <v>2017</v>
      </c>
      <c r="C478" s="24">
        <v>9</v>
      </c>
      <c r="D478" s="25">
        <v>130.5</v>
      </c>
      <c r="E478" s="25">
        <v>123.6</v>
      </c>
      <c r="F478" s="26">
        <f t="shared" si="21"/>
        <v>1.0558252427184467</v>
      </c>
      <c r="G478" s="27">
        <f t="shared" si="22"/>
        <v>23.931623931623935</v>
      </c>
      <c r="H478" s="28">
        <f t="shared" si="23"/>
        <v>122.50833333333333</v>
      </c>
    </row>
    <row r="479" spans="2:8" x14ac:dyDescent="0.55000000000000004">
      <c r="B479" s="23">
        <v>2017</v>
      </c>
      <c r="C479" s="24">
        <v>10</v>
      </c>
      <c r="D479" s="25">
        <v>127.7</v>
      </c>
      <c r="E479" s="25">
        <v>122.7</v>
      </c>
      <c r="F479" s="26">
        <f t="shared" si="21"/>
        <v>1.0407497962510188</v>
      </c>
      <c r="G479" s="27">
        <f t="shared" si="22"/>
        <v>-2.1455938697317989</v>
      </c>
      <c r="H479" s="28">
        <f t="shared" si="23"/>
        <v>122.86666666666666</v>
      </c>
    </row>
    <row r="480" spans="2:8" x14ac:dyDescent="0.55000000000000004">
      <c r="B480" s="23">
        <v>2017</v>
      </c>
      <c r="C480" s="24">
        <v>11</v>
      </c>
      <c r="D480" s="25">
        <v>130.1</v>
      </c>
      <c r="E480" s="25">
        <v>123.8</v>
      </c>
      <c r="F480" s="26">
        <f t="shared" si="21"/>
        <v>1.0508885298869144</v>
      </c>
      <c r="G480" s="27">
        <f t="shared" si="22"/>
        <v>1.8794048551292075</v>
      </c>
      <c r="H480" s="28">
        <f t="shared" si="23"/>
        <v>123.22500000000001</v>
      </c>
    </row>
    <row r="481" spans="2:8" x14ac:dyDescent="0.55000000000000004">
      <c r="B481" s="23">
        <v>2017</v>
      </c>
      <c r="C481" s="24">
        <v>12</v>
      </c>
      <c r="D481" s="25">
        <v>121.4</v>
      </c>
      <c r="E481" s="25">
        <v>128.30000000000001</v>
      </c>
      <c r="F481" s="26">
        <f t="shared" si="21"/>
        <v>0.94621979734996098</v>
      </c>
      <c r="G481" s="27">
        <f t="shared" si="22"/>
        <v>-6.6871637202152057</v>
      </c>
      <c r="H481" s="28">
        <f t="shared" si="23"/>
        <v>123.10833333333333</v>
      </c>
    </row>
    <row r="482" spans="2:8" x14ac:dyDescent="0.55000000000000004">
      <c r="B482" s="23">
        <v>2018</v>
      </c>
      <c r="C482" s="24">
        <v>1</v>
      </c>
      <c r="D482" s="25">
        <v>110.7</v>
      </c>
      <c r="E482" s="25">
        <v>113.8</v>
      </c>
      <c r="F482" s="26">
        <f t="shared" si="21"/>
        <v>0.97275922671353254</v>
      </c>
      <c r="G482" s="27">
        <f t="shared" si="22"/>
        <v>-8.8138385502471213</v>
      </c>
      <c r="H482" s="28">
        <f t="shared" si="23"/>
        <v>122.61666666666666</v>
      </c>
    </row>
    <row r="483" spans="2:8" x14ac:dyDescent="0.55000000000000004">
      <c r="B483" s="23">
        <v>2018</v>
      </c>
      <c r="C483" s="24">
        <v>2</v>
      </c>
      <c r="D483" s="25">
        <v>130.6</v>
      </c>
      <c r="E483" s="25">
        <v>125.4</v>
      </c>
      <c r="F483" s="26">
        <f t="shared" si="21"/>
        <v>1.0414673046251992</v>
      </c>
      <c r="G483" s="27">
        <f t="shared" si="22"/>
        <v>17.976513098464309</v>
      </c>
      <c r="H483" s="28">
        <f t="shared" si="23"/>
        <v>122.36666666666667</v>
      </c>
    </row>
    <row r="484" spans="2:8" x14ac:dyDescent="0.55000000000000004">
      <c r="B484" s="23">
        <v>2018</v>
      </c>
      <c r="C484" s="24">
        <v>3</v>
      </c>
      <c r="D484" s="25">
        <v>142.69999999999999</v>
      </c>
      <c r="E484" s="25">
        <v>127.2</v>
      </c>
      <c r="F484" s="26">
        <f t="shared" si="21"/>
        <v>1.1218553459119496</v>
      </c>
      <c r="G484" s="27">
        <f t="shared" si="22"/>
        <v>9.2649310872894297</v>
      </c>
      <c r="H484" s="28">
        <f t="shared" si="23"/>
        <v>121.91666666666669</v>
      </c>
    </row>
    <row r="485" spans="2:8" x14ac:dyDescent="0.55000000000000004">
      <c r="B485" s="23">
        <v>2018</v>
      </c>
      <c r="C485" s="24">
        <v>4</v>
      </c>
      <c r="D485" s="25">
        <v>118.1</v>
      </c>
      <c r="E485" s="25">
        <v>126.7</v>
      </c>
      <c r="F485" s="26">
        <f t="shared" si="21"/>
        <v>0.93212312549329113</v>
      </c>
      <c r="G485" s="27">
        <f t="shared" si="22"/>
        <v>-17.238962859145058</v>
      </c>
      <c r="H485" s="28">
        <f t="shared" si="23"/>
        <v>121.75</v>
      </c>
    </row>
    <row r="486" spans="2:8" x14ac:dyDescent="0.55000000000000004">
      <c r="B486" s="23">
        <v>2018</v>
      </c>
      <c r="C486" s="24">
        <v>5</v>
      </c>
      <c r="D486" s="25">
        <v>108.1</v>
      </c>
      <c r="E486" s="25">
        <v>126.8</v>
      </c>
      <c r="F486" s="26">
        <f t="shared" si="21"/>
        <v>0.85252365930599372</v>
      </c>
      <c r="G486" s="27">
        <f t="shared" si="22"/>
        <v>-8.4674005080440313</v>
      </c>
      <c r="H486" s="28">
        <f t="shared" si="23"/>
        <v>122.1875</v>
      </c>
    </row>
    <row r="487" spans="2:8" x14ac:dyDescent="0.55000000000000004">
      <c r="B487" s="23">
        <v>2018</v>
      </c>
      <c r="C487" s="24">
        <v>6</v>
      </c>
      <c r="D487" s="25">
        <v>123.9</v>
      </c>
      <c r="E487" s="25">
        <v>121.7</v>
      </c>
      <c r="F487" s="26">
        <f t="shared" si="21"/>
        <v>1.0180772391125719</v>
      </c>
      <c r="G487" s="27">
        <f t="shared" si="22"/>
        <v>14.616096207215556</v>
      </c>
      <c r="H487" s="28">
        <f t="shared" si="23"/>
        <v>122.29166666666669</v>
      </c>
    </row>
    <row r="488" spans="2:8" x14ac:dyDescent="0.55000000000000004">
      <c r="B488" s="23">
        <v>2018</v>
      </c>
      <c r="C488" s="24">
        <v>7</v>
      </c>
      <c r="D488" s="25">
        <v>119.6</v>
      </c>
      <c r="E488" s="25">
        <v>112.5</v>
      </c>
      <c r="F488" s="26">
        <f t="shared" si="21"/>
        <v>1.0631111111111111</v>
      </c>
      <c r="G488" s="27">
        <f t="shared" si="22"/>
        <v>-3.4705407586763659</v>
      </c>
      <c r="H488" s="28">
        <f t="shared" si="23"/>
        <v>122.5125</v>
      </c>
    </row>
    <row r="489" spans="2:8" x14ac:dyDescent="0.55000000000000004">
      <c r="B489" s="23">
        <v>2018</v>
      </c>
      <c r="C489" s="24">
        <v>8</v>
      </c>
      <c r="D489" s="25">
        <v>104.7</v>
      </c>
      <c r="E489" s="25">
        <v>121.4</v>
      </c>
      <c r="F489" s="26">
        <f t="shared" si="21"/>
        <v>0.86243822075782539</v>
      </c>
      <c r="G489" s="27">
        <f t="shared" si="22"/>
        <v>-12.458193979933107</v>
      </c>
      <c r="H489" s="28">
        <f t="shared" si="23"/>
        <v>122.8625</v>
      </c>
    </row>
    <row r="490" spans="2:8" x14ac:dyDescent="0.55000000000000004">
      <c r="B490" s="23">
        <v>2018</v>
      </c>
      <c r="C490" s="24">
        <v>9</v>
      </c>
      <c r="D490" s="25">
        <v>120.3</v>
      </c>
      <c r="E490" s="25">
        <v>117.9</v>
      </c>
      <c r="F490" s="26">
        <f t="shared" si="21"/>
        <v>1.0203562340966921</v>
      </c>
      <c r="G490" s="27">
        <f t="shared" si="22"/>
        <v>14.899713467048702</v>
      </c>
      <c r="H490" s="28">
        <f t="shared" si="23"/>
        <v>122.66249999999998</v>
      </c>
    </row>
    <row r="491" spans="2:8" x14ac:dyDescent="0.55000000000000004">
      <c r="B491" s="23">
        <v>2018</v>
      </c>
      <c r="C491" s="24">
        <v>10</v>
      </c>
      <c r="D491" s="25">
        <v>133.9</v>
      </c>
      <c r="E491" s="25">
        <v>123</v>
      </c>
      <c r="F491" s="26">
        <f t="shared" si="21"/>
        <v>1.0886178861788618</v>
      </c>
      <c r="G491" s="27">
        <f t="shared" si="22"/>
        <v>11.305070656691619</v>
      </c>
      <c r="H491" s="28">
        <f t="shared" si="23"/>
        <v>122.63749999999999</v>
      </c>
    </row>
    <row r="492" spans="2:8" x14ac:dyDescent="0.55000000000000004">
      <c r="B492" s="23">
        <v>2018</v>
      </c>
      <c r="C492" s="24">
        <v>11</v>
      </c>
      <c r="D492" s="25">
        <v>134.4</v>
      </c>
      <c r="E492" s="25">
        <v>124</v>
      </c>
      <c r="F492" s="26">
        <f t="shared" si="21"/>
        <v>1.0838709677419356</v>
      </c>
      <c r="G492" s="27">
        <f t="shared" si="22"/>
        <v>0.37341299477222645</v>
      </c>
      <c r="H492" s="28">
        <f t="shared" si="23"/>
        <v>123.30833333333329</v>
      </c>
    </row>
    <row r="493" spans="2:8" x14ac:dyDescent="0.55000000000000004">
      <c r="B493" s="23">
        <v>2018</v>
      </c>
      <c r="C493" s="24">
        <v>12</v>
      </c>
      <c r="D493" s="25">
        <v>119.6</v>
      </c>
      <c r="E493" s="25">
        <v>125.4</v>
      </c>
      <c r="F493" s="26">
        <f t="shared" si="21"/>
        <v>0.95374800637958523</v>
      </c>
      <c r="G493" s="27">
        <f t="shared" si="22"/>
        <v>-11.011904761904766</v>
      </c>
      <c r="H493" s="28">
        <f t="shared" si="23"/>
        <v>123.71249999999999</v>
      </c>
    </row>
    <row r="494" spans="2:8" x14ac:dyDescent="0.55000000000000004">
      <c r="B494" s="23">
        <v>2019</v>
      </c>
      <c r="C494" s="24">
        <v>1</v>
      </c>
      <c r="D494" s="25">
        <v>117.8</v>
      </c>
      <c r="E494" s="25">
        <v>122</v>
      </c>
      <c r="F494" s="26">
        <f t="shared" si="21"/>
        <v>0.96557377049180326</v>
      </c>
      <c r="G494" s="27">
        <f t="shared" si="22"/>
        <v>-1.5050167224080258</v>
      </c>
      <c r="H494" s="28">
        <f t="shared" si="23"/>
        <v>124.4375</v>
      </c>
    </row>
    <row r="495" spans="2:8" x14ac:dyDescent="0.55000000000000004">
      <c r="B495" s="23">
        <v>2019</v>
      </c>
      <c r="C495" s="24">
        <v>2</v>
      </c>
      <c r="D495" s="25">
        <v>131.9</v>
      </c>
      <c r="E495" s="25">
        <v>127.1</v>
      </c>
      <c r="F495" s="26">
        <f t="shared" si="21"/>
        <v>1.0377655389457121</v>
      </c>
      <c r="G495" s="27">
        <f t="shared" si="22"/>
        <v>11.969439728353159</v>
      </c>
      <c r="H495" s="28">
        <f t="shared" si="23"/>
        <v>125.13333333333333</v>
      </c>
    </row>
    <row r="496" spans="2:8" x14ac:dyDescent="0.55000000000000004">
      <c r="B496" s="23">
        <v>2019</v>
      </c>
      <c r="C496" s="24">
        <v>3</v>
      </c>
      <c r="D496" s="25">
        <v>136.6</v>
      </c>
      <c r="E496" s="25">
        <v>126.7</v>
      </c>
      <c r="F496" s="26">
        <f t="shared" si="21"/>
        <v>1.0781373322809786</v>
      </c>
      <c r="G496" s="27">
        <f t="shared" si="22"/>
        <v>3.5633055344958198</v>
      </c>
      <c r="H496" s="28">
        <f t="shared" si="23"/>
        <v>125.325</v>
      </c>
    </row>
    <row r="497" spans="2:8" x14ac:dyDescent="0.55000000000000004">
      <c r="B497" s="23">
        <v>2019</v>
      </c>
      <c r="C497" s="24">
        <v>4</v>
      </c>
      <c r="D497" s="25">
        <v>123.6</v>
      </c>
      <c r="E497" s="25">
        <v>127.7</v>
      </c>
      <c r="F497" s="26">
        <f t="shared" si="21"/>
        <v>0.96789350039154265</v>
      </c>
      <c r="G497" s="27">
        <f t="shared" si="22"/>
        <v>-9.5168374816983921</v>
      </c>
      <c r="H497" s="28">
        <f t="shared" si="23"/>
        <v>124.94166666666668</v>
      </c>
    </row>
    <row r="498" spans="2:8" x14ac:dyDescent="0.55000000000000004">
      <c r="B498" s="23">
        <v>2019</v>
      </c>
      <c r="C498" s="24">
        <v>5</v>
      </c>
      <c r="D498" s="25">
        <v>118.7</v>
      </c>
      <c r="E498" s="25">
        <v>142.80000000000001</v>
      </c>
      <c r="F498" s="26">
        <f t="shared" si="21"/>
        <v>0.83123249299719881</v>
      </c>
      <c r="G498" s="27">
        <f t="shared" si="22"/>
        <v>-3.9644012944983764</v>
      </c>
      <c r="H498" s="28">
        <f t="shared" si="23"/>
        <v>123.80000000000001</v>
      </c>
    </row>
    <row r="499" spans="2:8" x14ac:dyDescent="0.55000000000000004">
      <c r="B499" s="23">
        <v>2019</v>
      </c>
      <c r="C499" s="24">
        <v>6</v>
      </c>
      <c r="D499" s="25">
        <v>123</v>
      </c>
      <c r="E499" s="25">
        <v>125.5</v>
      </c>
      <c r="F499" s="26">
        <f t="shared" si="21"/>
        <v>0.98007968127490042</v>
      </c>
      <c r="G499" s="27">
        <f t="shared" si="22"/>
        <v>3.6225779275484316</v>
      </c>
      <c r="H499" s="28">
        <f t="shared" si="23"/>
        <v>122.88749999999999</v>
      </c>
    </row>
    <row r="500" spans="2:8" x14ac:dyDescent="0.55000000000000004">
      <c r="B500" s="23">
        <v>2019</v>
      </c>
      <c r="C500" s="24">
        <v>7</v>
      </c>
      <c r="D500" s="25">
        <v>137.9</v>
      </c>
      <c r="E500" s="25">
        <v>125.4</v>
      </c>
      <c r="F500" s="26">
        <f t="shared" si="21"/>
        <v>1.0996810207336523</v>
      </c>
      <c r="G500" s="27">
        <f t="shared" si="22"/>
        <v>12.113821138211378</v>
      </c>
      <c r="H500" s="28">
        <f t="shared" si="23"/>
        <v>122.38333333333334</v>
      </c>
    </row>
    <row r="501" spans="2:8" x14ac:dyDescent="0.55000000000000004">
      <c r="B501" s="23">
        <v>2019</v>
      </c>
      <c r="C501" s="24">
        <v>8</v>
      </c>
      <c r="D501" s="25">
        <v>103.1</v>
      </c>
      <c r="E501" s="25">
        <v>122.5</v>
      </c>
      <c r="F501" s="26">
        <f t="shared" si="21"/>
        <v>0.84163265306122448</v>
      </c>
      <c r="G501" s="27">
        <f t="shared" si="22"/>
        <v>-25.235678027556208</v>
      </c>
      <c r="H501" s="28">
        <f t="shared" si="23"/>
        <v>121.64583333333333</v>
      </c>
    </row>
    <row r="502" spans="2:8" x14ac:dyDescent="0.55000000000000004">
      <c r="B502" s="23">
        <v>2019</v>
      </c>
      <c r="C502" s="24">
        <v>9</v>
      </c>
      <c r="D502" s="25">
        <v>126.5</v>
      </c>
      <c r="E502" s="25">
        <v>118.7</v>
      </c>
      <c r="F502" s="26">
        <f t="shared" si="21"/>
        <v>1.0657118786857624</v>
      </c>
      <c r="G502" s="27">
        <f t="shared" si="22"/>
        <v>22.696411251212425</v>
      </c>
      <c r="H502" s="28">
        <f t="shared" si="23"/>
        <v>120.45833333333333</v>
      </c>
    </row>
    <row r="503" spans="2:8" x14ac:dyDescent="0.55000000000000004">
      <c r="B503" s="23">
        <v>2019</v>
      </c>
      <c r="C503" s="24">
        <v>10</v>
      </c>
      <c r="D503" s="25">
        <v>118.5</v>
      </c>
      <c r="E503" s="25">
        <v>108.4</v>
      </c>
      <c r="F503" s="26">
        <f t="shared" si="21"/>
        <v>1.0931734317343174</v>
      </c>
      <c r="G503" s="27">
        <f t="shared" si="22"/>
        <v>-6.3241106719367561</v>
      </c>
      <c r="H503" s="28">
        <f t="shared" si="23"/>
        <v>117.30833333333334</v>
      </c>
    </row>
    <row r="504" spans="2:8" x14ac:dyDescent="0.55000000000000004">
      <c r="B504" s="23">
        <v>2019</v>
      </c>
      <c r="C504" s="24">
        <v>11</v>
      </c>
      <c r="D504" s="25">
        <v>122.4</v>
      </c>
      <c r="E504" s="25">
        <v>115.4</v>
      </c>
      <c r="F504" s="26">
        <f t="shared" si="21"/>
        <v>1.0606585788561524</v>
      </c>
      <c r="G504" s="27">
        <f t="shared" si="22"/>
        <v>3.2911392405063244</v>
      </c>
      <c r="H504" s="28">
        <f t="shared" si="23"/>
        <v>111.44583333333333</v>
      </c>
    </row>
    <row r="505" spans="2:8" x14ac:dyDescent="0.55000000000000004">
      <c r="B505" s="23">
        <v>2019</v>
      </c>
      <c r="C505" s="24">
        <v>12</v>
      </c>
      <c r="D505" s="25">
        <v>109.7</v>
      </c>
      <c r="E505" s="25">
        <v>110.4</v>
      </c>
      <c r="F505" s="26">
        <f t="shared" si="21"/>
        <v>0.9936594202898551</v>
      </c>
      <c r="G505" s="27">
        <f t="shared" si="22"/>
        <v>-10.375816993464049</v>
      </c>
      <c r="H505" s="28">
        <f t="shared" si="23"/>
        <v>105.94166666666666</v>
      </c>
    </row>
    <row r="506" spans="2:8" x14ac:dyDescent="0.55000000000000004">
      <c r="B506" s="23">
        <v>2020</v>
      </c>
      <c r="C506" s="24">
        <v>1</v>
      </c>
      <c r="D506" s="25">
        <v>115.6</v>
      </c>
      <c r="E506" s="25">
        <v>120.6</v>
      </c>
      <c r="F506" s="26">
        <f t="shared" si="21"/>
        <v>0.95854063018242119</v>
      </c>
      <c r="G506" s="27">
        <f t="shared" si="22"/>
        <v>5.3783044667274238</v>
      </c>
      <c r="H506" s="28">
        <f t="shared" si="23"/>
        <v>102.23333333333335</v>
      </c>
    </row>
    <row r="507" spans="2:8" x14ac:dyDescent="0.55000000000000004">
      <c r="B507" s="23">
        <v>2020</v>
      </c>
      <c r="C507" s="24">
        <v>2</v>
      </c>
      <c r="D507" s="25">
        <v>116.4</v>
      </c>
      <c r="E507" s="25">
        <v>111.2</v>
      </c>
      <c r="F507" s="26">
        <f t="shared" si="21"/>
        <v>1.0467625899280575</v>
      </c>
      <c r="G507" s="27">
        <f t="shared" si="22"/>
        <v>0.69204152249136008</v>
      </c>
      <c r="H507" s="28">
        <f t="shared" si="23"/>
        <v>99.958333333333329</v>
      </c>
    </row>
    <row r="508" spans="2:8" x14ac:dyDescent="0.55000000000000004">
      <c r="B508" s="23">
        <v>2020</v>
      </c>
      <c r="C508" s="24">
        <v>3</v>
      </c>
      <c r="D508" s="25">
        <v>123.6</v>
      </c>
      <c r="E508" s="25">
        <v>111.7</v>
      </c>
      <c r="F508" s="26">
        <f t="shared" si="21"/>
        <v>1.1065353625783347</v>
      </c>
      <c r="G508" s="27">
        <f t="shared" si="22"/>
        <v>6.1855670103092786</v>
      </c>
      <c r="H508" s="28">
        <f t="shared" si="23"/>
        <v>99.083333333333329</v>
      </c>
    </row>
    <row r="509" spans="2:8" x14ac:dyDescent="0.55000000000000004">
      <c r="B509" s="23">
        <v>2020</v>
      </c>
      <c r="C509" s="24">
        <v>4</v>
      </c>
      <c r="D509" s="25">
        <v>61</v>
      </c>
      <c r="E509" s="25">
        <v>63.2</v>
      </c>
      <c r="F509" s="26">
        <f t="shared" si="21"/>
        <v>0.96518987341772144</v>
      </c>
      <c r="G509" s="27">
        <f t="shared" si="22"/>
        <v>-50.647249190938503</v>
      </c>
      <c r="H509" s="28">
        <f t="shared" si="23"/>
        <v>99.433333333333337</v>
      </c>
    </row>
    <row r="510" spans="2:8" x14ac:dyDescent="0.55000000000000004">
      <c r="B510" s="23">
        <v>2020</v>
      </c>
      <c r="C510" s="24">
        <v>5</v>
      </c>
      <c r="D510" s="25">
        <v>40.6</v>
      </c>
      <c r="E510" s="25">
        <v>53.9</v>
      </c>
      <c r="F510" s="26">
        <f t="shared" si="21"/>
        <v>0.75324675324675328</v>
      </c>
      <c r="G510" s="27">
        <f t="shared" si="22"/>
        <v>-33.442622950819668</v>
      </c>
      <c r="H510" s="28">
        <f t="shared" si="23"/>
        <v>99.754166666666677</v>
      </c>
    </row>
    <row r="511" spans="2:8" x14ac:dyDescent="0.55000000000000004">
      <c r="B511" s="23">
        <v>2020</v>
      </c>
      <c r="C511" s="24">
        <v>6</v>
      </c>
      <c r="D511" s="25">
        <v>69</v>
      </c>
      <c r="E511" s="25">
        <v>65.900000000000006</v>
      </c>
      <c r="F511" s="26">
        <f t="shared" si="21"/>
        <v>1.047040971168437</v>
      </c>
      <c r="G511" s="27">
        <f t="shared" si="22"/>
        <v>69.950738916256157</v>
      </c>
      <c r="H511" s="28">
        <f t="shared" si="23"/>
        <v>99.833333333333314</v>
      </c>
    </row>
    <row r="512" spans="2:8" x14ac:dyDescent="0.55000000000000004">
      <c r="B512" s="23">
        <v>2020</v>
      </c>
      <c r="C512" s="24">
        <v>7</v>
      </c>
      <c r="D512" s="25">
        <v>102.9</v>
      </c>
      <c r="E512" s="25">
        <v>93.3</v>
      </c>
      <c r="F512" s="26">
        <f t="shared" si="21"/>
        <v>1.1028938906752412</v>
      </c>
      <c r="G512" s="27">
        <f t="shared" si="22"/>
        <v>49.130434782608702</v>
      </c>
      <c r="H512" s="28">
        <f t="shared" si="23"/>
        <v>99.404166666666683</v>
      </c>
    </row>
    <row r="513" spans="2:8" x14ac:dyDescent="0.55000000000000004">
      <c r="B513" s="23">
        <v>2020</v>
      </c>
      <c r="C513" s="24">
        <v>8</v>
      </c>
      <c r="D513" s="25">
        <v>83.5</v>
      </c>
      <c r="E513" s="25">
        <v>101.8</v>
      </c>
      <c r="F513" s="26">
        <f t="shared" si="21"/>
        <v>0.82023575638506874</v>
      </c>
      <c r="G513" s="27">
        <f t="shared" si="22"/>
        <v>-18.853255587949469</v>
      </c>
      <c r="H513" s="28">
        <f t="shared" si="23"/>
        <v>98.254166666666663</v>
      </c>
    </row>
    <row r="514" spans="2:8" x14ac:dyDescent="0.55000000000000004">
      <c r="B514" s="23">
        <v>2020</v>
      </c>
      <c r="C514" s="24">
        <v>9</v>
      </c>
      <c r="D514" s="25">
        <v>125.1</v>
      </c>
      <c r="E514" s="25">
        <v>112.4</v>
      </c>
      <c r="F514" s="26">
        <f t="shared" si="21"/>
        <v>1.1129893238434163</v>
      </c>
      <c r="G514" s="27">
        <f t="shared" si="22"/>
        <v>49.820359281437106</v>
      </c>
      <c r="H514" s="28">
        <f t="shared" si="23"/>
        <v>97.891666666666652</v>
      </c>
    </row>
    <row r="515" spans="2:8" x14ac:dyDescent="0.55000000000000004">
      <c r="B515" s="23">
        <v>2020</v>
      </c>
      <c r="C515" s="24">
        <v>10</v>
      </c>
      <c r="D515" s="25">
        <v>128.30000000000001</v>
      </c>
      <c r="E515" s="25">
        <v>120.8</v>
      </c>
      <c r="F515" s="26">
        <f t="shared" ref="F515:F541" si="24">+D515/E515</f>
        <v>1.0620860927152318</v>
      </c>
      <c r="G515" s="27">
        <f t="shared" si="22"/>
        <v>2.5579536370903488</v>
      </c>
      <c r="H515" s="28">
        <f t="shared" si="23"/>
        <v>99.966666666666654</v>
      </c>
    </row>
    <row r="516" spans="2:8" x14ac:dyDescent="0.55000000000000004">
      <c r="B516" s="23">
        <v>2020</v>
      </c>
      <c r="C516" s="24">
        <v>11</v>
      </c>
      <c r="D516" s="25">
        <v>120.3</v>
      </c>
      <c r="E516" s="25">
        <v>111.9</v>
      </c>
      <c r="F516" s="26">
        <f t="shared" si="24"/>
        <v>1.0750670241286862</v>
      </c>
      <c r="G516" s="27">
        <f t="shared" ref="G516:G569" si="25">(+D516/D515-1)*100</f>
        <v>-6.2353858144972847</v>
      </c>
      <c r="H516" s="28">
        <f t="shared" si="23"/>
        <v>103.27916666666668</v>
      </c>
    </row>
    <row r="517" spans="2:8" x14ac:dyDescent="0.55000000000000004">
      <c r="B517" s="23">
        <v>2020</v>
      </c>
      <c r="C517" s="24">
        <v>12</v>
      </c>
      <c r="D517" s="25">
        <v>113.7</v>
      </c>
      <c r="E517" s="25">
        <v>109.9</v>
      </c>
      <c r="F517" s="26">
        <f t="shared" si="24"/>
        <v>1.0345768880800728</v>
      </c>
      <c r="G517" s="27">
        <f t="shared" si="25"/>
        <v>-5.4862842892767993</v>
      </c>
      <c r="H517" s="28">
        <f t="shared" si="23"/>
        <v>106.50000000000001</v>
      </c>
    </row>
    <row r="518" spans="2:8" x14ac:dyDescent="0.55000000000000004">
      <c r="B518" s="23">
        <v>2021</v>
      </c>
      <c r="C518" s="24">
        <v>1</v>
      </c>
      <c r="D518" s="25">
        <v>101.3</v>
      </c>
      <c r="E518" s="25">
        <v>113.7</v>
      </c>
      <c r="F518" s="26">
        <f t="shared" si="24"/>
        <v>0.8909410729991204</v>
      </c>
      <c r="G518" s="27">
        <f t="shared" si="25"/>
        <v>-10.905892700087961</v>
      </c>
      <c r="H518" s="28">
        <f t="shared" si="23"/>
        <v>108.54583333333335</v>
      </c>
    </row>
    <row r="519" spans="2:8" x14ac:dyDescent="0.55000000000000004">
      <c r="B519" s="23">
        <v>2021</v>
      </c>
      <c r="C519" s="24">
        <v>2</v>
      </c>
      <c r="D519" s="25">
        <v>103.1</v>
      </c>
      <c r="E519" s="25">
        <v>99.8</v>
      </c>
      <c r="F519" s="26">
        <f t="shared" si="24"/>
        <v>1.0330661322645289</v>
      </c>
      <c r="G519" s="27">
        <f t="shared" si="25"/>
        <v>1.7769002961500524</v>
      </c>
      <c r="H519" s="28">
        <f t="shared" si="23"/>
        <v>108.28749999999998</v>
      </c>
    </row>
    <row r="520" spans="2:8" x14ac:dyDescent="0.55000000000000004">
      <c r="B520" s="23">
        <v>2021</v>
      </c>
      <c r="C520" s="24">
        <v>3</v>
      </c>
      <c r="D520" s="25">
        <v>128.19999999999999</v>
      </c>
      <c r="E520" s="25">
        <v>113.1</v>
      </c>
      <c r="F520" s="26">
        <f t="shared" si="24"/>
        <v>1.1335101679929265</v>
      </c>
      <c r="G520" s="27">
        <f t="shared" si="25"/>
        <v>24.345295829291945</v>
      </c>
      <c r="H520" s="28">
        <f t="shared" si="23"/>
        <v>105.06666666666666</v>
      </c>
    </row>
    <row r="521" spans="2:8" x14ac:dyDescent="0.55000000000000004">
      <c r="B521" s="23">
        <v>2021</v>
      </c>
      <c r="C521" s="24">
        <v>4</v>
      </c>
      <c r="D521" s="25">
        <v>106.2</v>
      </c>
      <c r="E521" s="25">
        <v>111</v>
      </c>
      <c r="F521" s="26">
        <f t="shared" si="24"/>
        <v>0.95675675675675675</v>
      </c>
      <c r="G521" s="27">
        <f t="shared" si="25"/>
        <v>-17.160686427457083</v>
      </c>
      <c r="H521" s="28">
        <f t="shared" ref="H521:H557" si="26">(SUM(D516:D526)+D515/2+D527/2)/12</f>
        <v>100.03749999999998</v>
      </c>
    </row>
    <row r="522" spans="2:8" x14ac:dyDescent="0.55000000000000004">
      <c r="B522" s="23">
        <v>2021</v>
      </c>
      <c r="C522" s="24">
        <v>5</v>
      </c>
      <c r="D522" s="25">
        <v>74.900000000000006</v>
      </c>
      <c r="E522" s="25">
        <v>101.9</v>
      </c>
      <c r="F522" s="26">
        <f t="shared" si="24"/>
        <v>0.7350343473994112</v>
      </c>
      <c r="G522" s="27">
        <f t="shared" si="25"/>
        <v>-29.472693032015062</v>
      </c>
      <c r="H522" s="28">
        <f t="shared" si="26"/>
        <v>97.45</v>
      </c>
    </row>
    <row r="523" spans="2:8" x14ac:dyDescent="0.55000000000000004">
      <c r="B523" s="23">
        <v>2021</v>
      </c>
      <c r="C523" s="24">
        <v>6</v>
      </c>
      <c r="D523" s="25">
        <v>112</v>
      </c>
      <c r="E523" s="25">
        <v>107.4</v>
      </c>
      <c r="F523" s="26">
        <f t="shared" si="24"/>
        <v>1.042830540037244</v>
      </c>
      <c r="G523" s="27">
        <f t="shared" si="25"/>
        <v>49.532710280373827</v>
      </c>
      <c r="H523" s="28">
        <f t="shared" si="26"/>
        <v>96.858333333333334</v>
      </c>
    </row>
    <row r="524" spans="2:8" x14ac:dyDescent="0.55000000000000004">
      <c r="B524" s="23">
        <v>2021</v>
      </c>
      <c r="C524" s="24">
        <v>7</v>
      </c>
      <c r="D524" s="25">
        <v>109</v>
      </c>
      <c r="E524" s="25">
        <v>101.7</v>
      </c>
      <c r="F524" s="26">
        <f t="shared" si="24"/>
        <v>1.0717797443461159</v>
      </c>
      <c r="G524" s="27">
        <f t="shared" si="25"/>
        <v>-2.6785714285714302</v>
      </c>
      <c r="H524" s="28">
        <f t="shared" si="26"/>
        <v>95.687500000000014</v>
      </c>
    </row>
    <row r="525" spans="2:8" x14ac:dyDescent="0.55000000000000004">
      <c r="B525" s="23">
        <v>2021</v>
      </c>
      <c r="C525" s="24">
        <v>8</v>
      </c>
      <c r="D525" s="25">
        <v>71.2</v>
      </c>
      <c r="E525" s="25">
        <v>83.4</v>
      </c>
      <c r="F525" s="26">
        <f t="shared" si="24"/>
        <v>0.8537170263788969</v>
      </c>
      <c r="G525" s="27">
        <f t="shared" si="25"/>
        <v>-34.678899082568805</v>
      </c>
      <c r="H525" s="28">
        <f t="shared" si="26"/>
        <v>94.6875</v>
      </c>
    </row>
    <row r="526" spans="2:8" x14ac:dyDescent="0.55000000000000004">
      <c r="B526" s="23">
        <v>2021</v>
      </c>
      <c r="C526" s="24">
        <v>9</v>
      </c>
      <c r="D526" s="25">
        <v>60.1</v>
      </c>
      <c r="E526" s="25">
        <v>53.5</v>
      </c>
      <c r="F526" s="26">
        <f t="shared" si="24"/>
        <v>1.1233644859813083</v>
      </c>
      <c r="G526" s="27">
        <f t="shared" si="25"/>
        <v>-15.58988764044944</v>
      </c>
      <c r="H526" s="28">
        <f t="shared" si="26"/>
        <v>93.512499999999989</v>
      </c>
    </row>
    <row r="527" spans="2:8" x14ac:dyDescent="0.55000000000000004">
      <c r="B527" s="23">
        <v>2021</v>
      </c>
      <c r="C527" s="24">
        <v>10</v>
      </c>
      <c r="D527" s="25">
        <v>72.599999999999994</v>
      </c>
      <c r="E527" s="25">
        <v>70.400000000000006</v>
      </c>
      <c r="F527" s="26">
        <f t="shared" si="24"/>
        <v>1.0312499999999998</v>
      </c>
      <c r="G527" s="27">
        <f t="shared" si="25"/>
        <v>20.798668885191329</v>
      </c>
      <c r="H527" s="28">
        <f t="shared" si="26"/>
        <v>91.570833333333326</v>
      </c>
    </row>
    <row r="528" spans="2:8" x14ac:dyDescent="0.55000000000000004">
      <c r="B528" s="23">
        <v>2021</v>
      </c>
      <c r="C528" s="24">
        <v>11</v>
      </c>
      <c r="D528" s="25">
        <v>113.9</v>
      </c>
      <c r="E528" s="25">
        <v>101.2</v>
      </c>
      <c r="F528" s="26">
        <f t="shared" si="24"/>
        <v>1.1254940711462451</v>
      </c>
      <c r="G528" s="27">
        <f t="shared" si="25"/>
        <v>56.887052341597808</v>
      </c>
      <c r="H528" s="28">
        <f t="shared" si="26"/>
        <v>90.11666666666666</v>
      </c>
    </row>
    <row r="529" spans="2:8" x14ac:dyDescent="0.55000000000000004">
      <c r="B529" s="23">
        <v>2021</v>
      </c>
      <c r="C529" s="24">
        <v>12</v>
      </c>
      <c r="D529" s="25">
        <v>105.9</v>
      </c>
      <c r="E529" s="25">
        <v>101.7</v>
      </c>
      <c r="F529" s="26">
        <f t="shared" si="24"/>
        <v>1.0412979351032448</v>
      </c>
      <c r="G529" s="27">
        <f t="shared" si="25"/>
        <v>-7.0237050043898126</v>
      </c>
      <c r="H529" s="28">
        <f t="shared" si="26"/>
        <v>89.020833333333329</v>
      </c>
    </row>
    <row r="530" spans="2:8" x14ac:dyDescent="0.55000000000000004">
      <c r="B530" s="23">
        <v>2022</v>
      </c>
      <c r="C530" s="24">
        <v>1</v>
      </c>
      <c r="D530" s="25">
        <v>81</v>
      </c>
      <c r="E530" s="25">
        <v>91.3</v>
      </c>
      <c r="F530" s="26">
        <f t="shared" si="24"/>
        <v>0.887185104052574</v>
      </c>
      <c r="G530" s="27">
        <f t="shared" si="25"/>
        <v>-23.512747875354112</v>
      </c>
      <c r="H530" s="28">
        <f t="shared" si="26"/>
        <v>88.237500000000011</v>
      </c>
    </row>
    <row r="531" spans="2:8" x14ac:dyDescent="0.55000000000000004">
      <c r="B531" s="23">
        <v>2022</v>
      </c>
      <c r="C531" s="24">
        <v>2</v>
      </c>
      <c r="D531" s="25">
        <v>99.4</v>
      </c>
      <c r="E531" s="25">
        <v>96.5</v>
      </c>
      <c r="F531" s="26">
        <f t="shared" si="24"/>
        <v>1.0300518134715027</v>
      </c>
      <c r="G531" s="27">
        <f t="shared" si="25"/>
        <v>22.716049382716051</v>
      </c>
      <c r="H531" s="28">
        <f t="shared" si="26"/>
        <v>88.645833333333357</v>
      </c>
    </row>
    <row r="532" spans="2:8" x14ac:dyDescent="0.55000000000000004">
      <c r="B532" s="23">
        <v>2022</v>
      </c>
      <c r="C532" s="24">
        <v>3</v>
      </c>
      <c r="D532" s="25">
        <v>103.7</v>
      </c>
      <c r="E532" s="25">
        <v>92.2</v>
      </c>
      <c r="F532" s="26">
        <f t="shared" si="24"/>
        <v>1.1247288503253796</v>
      </c>
      <c r="G532" s="27">
        <f t="shared" si="25"/>
        <v>4.3259557344064392</v>
      </c>
      <c r="H532" s="28">
        <f t="shared" si="26"/>
        <v>91.383333333333326</v>
      </c>
    </row>
    <row r="533" spans="2:8" x14ac:dyDescent="0.55000000000000004">
      <c r="B533" s="23">
        <v>2022</v>
      </c>
      <c r="C533" s="24">
        <v>4</v>
      </c>
      <c r="D533" s="25">
        <v>84.1</v>
      </c>
      <c r="E533" s="25">
        <v>91.6</v>
      </c>
      <c r="F533" s="26">
        <f t="shared" si="24"/>
        <v>0.91812227074235808</v>
      </c>
      <c r="G533" s="27">
        <f t="shared" si="25"/>
        <v>-18.900675024108015</v>
      </c>
      <c r="H533" s="28">
        <f t="shared" si="26"/>
        <v>94.604166666666671</v>
      </c>
    </row>
    <row r="534" spans="2:8" x14ac:dyDescent="0.55000000000000004">
      <c r="B534" s="23">
        <v>2022</v>
      </c>
      <c r="C534" s="24">
        <v>5</v>
      </c>
      <c r="D534" s="25">
        <v>62.1</v>
      </c>
      <c r="E534" s="25">
        <v>83.4</v>
      </c>
      <c r="F534" s="26">
        <f t="shared" si="24"/>
        <v>0.74460431654676251</v>
      </c>
      <c r="G534" s="27">
        <f t="shared" si="25"/>
        <v>-26.159334126040424</v>
      </c>
      <c r="H534" s="28">
        <f t="shared" si="26"/>
        <v>95.662500000000009</v>
      </c>
    </row>
    <row r="535" spans="2:8" x14ac:dyDescent="0.55000000000000004">
      <c r="B535" s="23">
        <v>2022</v>
      </c>
      <c r="C535" s="24">
        <v>6</v>
      </c>
      <c r="D535" s="25">
        <v>98.5</v>
      </c>
      <c r="E535" s="25">
        <v>94.6</v>
      </c>
      <c r="F535" s="26">
        <f t="shared" si="24"/>
        <v>1.0412262156448204</v>
      </c>
      <c r="G535" s="27">
        <f t="shared" si="25"/>
        <v>58.615136876006432</v>
      </c>
      <c r="H535" s="28">
        <f t="shared" si="26"/>
        <v>95.375000000000014</v>
      </c>
    </row>
    <row r="536" spans="2:8" x14ac:dyDescent="0.55000000000000004">
      <c r="B536" s="23">
        <v>2022</v>
      </c>
      <c r="C536" s="24">
        <v>7</v>
      </c>
      <c r="D536" s="25">
        <v>103.7</v>
      </c>
      <c r="E536" s="25">
        <v>99.7</v>
      </c>
      <c r="F536" s="26">
        <f t="shared" si="24"/>
        <v>1.0401203610832497</v>
      </c>
      <c r="G536" s="27">
        <f t="shared" si="25"/>
        <v>5.2791878172588902</v>
      </c>
      <c r="H536" s="28">
        <f t="shared" si="26"/>
        <v>95.470833333333346</v>
      </c>
    </row>
    <row r="537" spans="2:8" x14ac:dyDescent="0.55000000000000004">
      <c r="B537" s="23">
        <v>2022</v>
      </c>
      <c r="C537" s="24">
        <v>8</v>
      </c>
      <c r="D537" s="25">
        <v>86.3</v>
      </c>
      <c r="E537" s="25">
        <v>97.3</v>
      </c>
      <c r="F537" s="26">
        <f t="shared" si="24"/>
        <v>0.88694758478931135</v>
      </c>
      <c r="G537" s="27">
        <f t="shared" si="25"/>
        <v>-16.77917068466731</v>
      </c>
      <c r="H537" s="28">
        <f t="shared" si="26"/>
        <v>96.27500000000002</v>
      </c>
    </row>
    <row r="538" spans="2:8" x14ac:dyDescent="0.55000000000000004">
      <c r="B538" s="23">
        <v>2022</v>
      </c>
      <c r="C538" s="24">
        <v>9</v>
      </c>
      <c r="D538" s="25">
        <v>110.7</v>
      </c>
      <c r="E538" s="25">
        <v>97.8</v>
      </c>
      <c r="F538" s="26">
        <f t="shared" si="24"/>
        <v>1.1319018404907977</v>
      </c>
      <c r="G538" s="27">
        <f t="shared" si="25"/>
        <v>28.273464658169178</v>
      </c>
      <c r="H538" s="28">
        <f t="shared" si="26"/>
        <v>97.854166666666643</v>
      </c>
    </row>
    <row r="539" spans="2:8" x14ac:dyDescent="0.55000000000000004">
      <c r="B539" s="23">
        <v>2022</v>
      </c>
      <c r="C539" s="24">
        <v>10</v>
      </c>
      <c r="D539" s="25">
        <v>99.3</v>
      </c>
      <c r="E539" s="25">
        <v>96</v>
      </c>
      <c r="F539" s="26">
        <f t="shared" si="24"/>
        <v>1.034375</v>
      </c>
      <c r="G539" s="27">
        <f t="shared" si="25"/>
        <v>-10.29810298102981</v>
      </c>
      <c r="H539" s="28">
        <f t="shared" si="26"/>
        <v>100.01249999999999</v>
      </c>
    </row>
    <row r="540" spans="2:8" x14ac:dyDescent="0.55000000000000004">
      <c r="B540" s="23">
        <v>2022</v>
      </c>
      <c r="C540" s="24">
        <v>11</v>
      </c>
      <c r="D540" s="25">
        <v>112.6</v>
      </c>
      <c r="E540" s="25">
        <v>99.4</v>
      </c>
      <c r="F540" s="26">
        <f t="shared" si="24"/>
        <v>1.1327967806841046</v>
      </c>
      <c r="G540" s="27">
        <f t="shared" si="25"/>
        <v>13.393756294058413</v>
      </c>
      <c r="H540" s="28">
        <f t="shared" si="26"/>
        <v>102.54166666666667</v>
      </c>
    </row>
    <row r="541" spans="2:8" x14ac:dyDescent="0.55000000000000004">
      <c r="B541" s="23">
        <v>2022</v>
      </c>
      <c r="C541" s="24">
        <v>12</v>
      </c>
      <c r="D541" s="25">
        <v>100.3</v>
      </c>
      <c r="E541" s="25">
        <v>98.9</v>
      </c>
      <c r="F541" s="26">
        <f t="shared" si="24"/>
        <v>1.0141557128412537</v>
      </c>
      <c r="G541" s="27">
        <f t="shared" si="25"/>
        <v>-10.923623445825925</v>
      </c>
      <c r="H541" s="28">
        <f t="shared" si="26"/>
        <v>104.93333333333334</v>
      </c>
    </row>
    <row r="542" spans="2:8" x14ac:dyDescent="0.55000000000000004">
      <c r="B542" s="18">
        <v>2023</v>
      </c>
      <c r="C542" s="12">
        <v>1</v>
      </c>
      <c r="D542" s="8">
        <v>88.9</v>
      </c>
      <c r="E542" s="8">
        <v>102.4</v>
      </c>
      <c r="F542" s="26"/>
      <c r="G542" s="27">
        <f t="shared" si="25"/>
        <v>-11.365902293120634</v>
      </c>
      <c r="H542" s="28">
        <f t="shared" si="26"/>
        <v>106.64583333333333</v>
      </c>
    </row>
    <row r="543" spans="2:8" x14ac:dyDescent="0.55000000000000004">
      <c r="B543" s="18">
        <v>2023</v>
      </c>
      <c r="C543" s="12">
        <v>2</v>
      </c>
      <c r="D543" s="8">
        <v>110.8</v>
      </c>
      <c r="E543" s="8">
        <v>109.6</v>
      </c>
      <c r="F543" s="26"/>
      <c r="G543" s="27">
        <f t="shared" si="25"/>
        <v>24.634420697412818</v>
      </c>
      <c r="H543" s="28">
        <f t="shared" si="26"/>
        <v>107.8</v>
      </c>
    </row>
    <row r="544" spans="2:8" x14ac:dyDescent="0.55000000000000004">
      <c r="B544" s="18">
        <v>2023</v>
      </c>
      <c r="C544" s="12">
        <v>3</v>
      </c>
      <c r="D544" s="8">
        <v>130.19999999999999</v>
      </c>
      <c r="E544" s="8">
        <v>113.5</v>
      </c>
      <c r="F544" s="26"/>
      <c r="G544" s="27">
        <f t="shared" si="25"/>
        <v>17.509025270758105</v>
      </c>
      <c r="H544" s="28">
        <f t="shared" si="26"/>
        <v>108.97083333333332</v>
      </c>
    </row>
    <row r="545" spans="2:8" x14ac:dyDescent="0.55000000000000004">
      <c r="B545" s="18">
        <v>2023</v>
      </c>
      <c r="C545" s="12">
        <v>4</v>
      </c>
      <c r="D545" s="8">
        <v>109.4</v>
      </c>
      <c r="E545" s="8">
        <v>116.4</v>
      </c>
      <c r="F545" s="26"/>
      <c r="G545" s="27">
        <f t="shared" si="25"/>
        <v>-15.975422427035324</v>
      </c>
      <c r="H545" s="28">
        <f t="shared" si="26"/>
        <v>110.84583333333335</v>
      </c>
    </row>
    <row r="546" spans="2:8" x14ac:dyDescent="0.55000000000000004">
      <c r="B546" s="18">
        <v>2023</v>
      </c>
      <c r="C546" s="12">
        <v>5</v>
      </c>
      <c r="D546" s="8">
        <v>97.5</v>
      </c>
      <c r="E546" s="8">
        <v>117.4</v>
      </c>
      <c r="F546" s="26"/>
      <c r="G546" s="27">
        <f t="shared" si="25"/>
        <v>-10.877513711151742</v>
      </c>
      <c r="H546" s="28">
        <f t="shared" si="26"/>
        <v>112.67916666666666</v>
      </c>
    </row>
    <row r="547" spans="2:8" x14ac:dyDescent="0.55000000000000004">
      <c r="B547" s="18">
        <v>2023</v>
      </c>
      <c r="C547" s="12">
        <v>6</v>
      </c>
      <c r="D547" s="8">
        <v>120.5</v>
      </c>
      <c r="E547" s="8">
        <v>114.6</v>
      </c>
      <c r="F547" s="26"/>
      <c r="G547" s="27">
        <f t="shared" si="25"/>
        <v>23.589743589743595</v>
      </c>
      <c r="H547" s="28">
        <f t="shared" si="26"/>
        <v>114.04583333333331</v>
      </c>
    </row>
    <row r="548" spans="2:8" x14ac:dyDescent="0.55000000000000004">
      <c r="B548" s="18">
        <v>2023</v>
      </c>
      <c r="C548" s="12">
        <v>7</v>
      </c>
      <c r="D548" s="8">
        <v>122.8</v>
      </c>
      <c r="E548" s="8">
        <v>117</v>
      </c>
      <c r="F548" s="26"/>
      <c r="G548" s="27">
        <f t="shared" si="25"/>
        <v>1.9087136929460513</v>
      </c>
      <c r="H548" s="28">
        <f t="shared" si="26"/>
        <v>114.81249999999999</v>
      </c>
    </row>
    <row r="549" spans="2:8" x14ac:dyDescent="0.55000000000000004">
      <c r="B549" s="18">
        <v>2023</v>
      </c>
      <c r="C549" s="12">
        <v>8</v>
      </c>
      <c r="D549" s="8">
        <v>94.9</v>
      </c>
      <c r="E549" s="8">
        <v>109.9</v>
      </c>
      <c r="F549" s="26"/>
      <c r="G549" s="27">
        <f t="shared" si="25"/>
        <v>-22.719869706840392</v>
      </c>
      <c r="H549" s="28">
        <f t="shared" si="26"/>
        <v>114.61666666666666</v>
      </c>
    </row>
    <row r="550" spans="2:8" x14ac:dyDescent="0.55000000000000004">
      <c r="B550" s="18">
        <v>2023</v>
      </c>
      <c r="C550" s="12">
        <v>9</v>
      </c>
      <c r="D550" s="8">
        <v>130.19999999999999</v>
      </c>
      <c r="E550" s="8">
        <v>119.5</v>
      </c>
      <c r="F550" s="26"/>
      <c r="G550" s="27">
        <f t="shared" si="25"/>
        <v>37.197049525816638</v>
      </c>
      <c r="H550" s="28">
        <f t="shared" si="26"/>
        <v>113.43333333333332</v>
      </c>
    </row>
    <row r="551" spans="2:8" x14ac:dyDescent="0.55000000000000004">
      <c r="B551" s="18">
        <v>2023</v>
      </c>
      <c r="C551" s="12">
        <v>10</v>
      </c>
      <c r="D551" s="8">
        <v>124.8</v>
      </c>
      <c r="E551" s="8">
        <v>116.5</v>
      </c>
      <c r="F551" s="26"/>
      <c r="G551" s="27">
        <f t="shared" si="25"/>
        <v>-4.1474654377880116</v>
      </c>
      <c r="H551" s="28">
        <f t="shared" si="26"/>
        <v>112.22500000000001</v>
      </c>
    </row>
    <row r="552" spans="2:8" x14ac:dyDescent="0.55000000000000004">
      <c r="B552" s="18">
        <v>2023</v>
      </c>
      <c r="C552" s="12">
        <v>11</v>
      </c>
      <c r="D552" s="8">
        <v>131.1</v>
      </c>
      <c r="E552" s="8">
        <v>119.7</v>
      </c>
      <c r="F552" s="26"/>
      <c r="G552" s="27">
        <f t="shared" si="25"/>
        <v>5.0480769230769162</v>
      </c>
      <c r="H552" s="28">
        <f t="shared" si="26"/>
        <v>111.95416666666667</v>
      </c>
    </row>
    <row r="553" spans="2:8" x14ac:dyDescent="0.55000000000000004">
      <c r="B553" s="18">
        <v>2023</v>
      </c>
      <c r="C553" s="12">
        <v>12</v>
      </c>
      <c r="D553" s="8">
        <v>114.6</v>
      </c>
      <c r="E553" s="8">
        <v>120.9</v>
      </c>
      <c r="F553" s="26"/>
      <c r="G553" s="27">
        <f t="shared" si="25"/>
        <v>-12.585812356979408</v>
      </c>
      <c r="H553" s="28">
        <f t="shared" si="26"/>
        <v>111.47500000000001</v>
      </c>
    </row>
    <row r="554" spans="2:8" x14ac:dyDescent="0.55000000000000004">
      <c r="B554" s="18">
        <v>2024</v>
      </c>
      <c r="C554" s="12">
        <v>1</v>
      </c>
      <c r="D554" s="8">
        <v>93</v>
      </c>
      <c r="E554" s="8">
        <v>100.5</v>
      </c>
      <c r="F554" s="26"/>
      <c r="G554" s="27">
        <f t="shared" si="25"/>
        <v>-18.848167539267013</v>
      </c>
      <c r="H554" s="28">
        <f t="shared" si="26"/>
        <v>110.91666666666669</v>
      </c>
    </row>
    <row r="555" spans="2:8" x14ac:dyDescent="0.55000000000000004">
      <c r="B555" s="18">
        <v>2024</v>
      </c>
      <c r="C555" s="12">
        <v>2</v>
      </c>
      <c r="D555" s="8">
        <v>102</v>
      </c>
      <c r="E555" s="8">
        <v>97.7</v>
      </c>
      <c r="F555" s="26"/>
      <c r="G555" s="27">
        <f t="shared" si="25"/>
        <v>9.6774193548387011</v>
      </c>
      <c r="H555" s="28">
        <f t="shared" si="26"/>
        <v>110.35833333333333</v>
      </c>
    </row>
    <row r="556" spans="2:8" x14ac:dyDescent="0.55000000000000004">
      <c r="B556" s="18">
        <v>2024</v>
      </c>
      <c r="C556" s="12">
        <v>3</v>
      </c>
      <c r="D556" s="8">
        <v>110.6</v>
      </c>
      <c r="E556" s="8">
        <v>102.8</v>
      </c>
      <c r="F556" s="26"/>
      <c r="G556" s="27">
        <f t="shared" si="25"/>
        <v>8.4313725490195992</v>
      </c>
      <c r="H556" s="28">
        <f t="shared" si="26"/>
        <v>109.16250000000001</v>
      </c>
    </row>
    <row r="557" spans="2:8" x14ac:dyDescent="0.55000000000000004">
      <c r="B557" s="18">
        <v>2024</v>
      </c>
      <c r="C557" s="12">
        <v>4</v>
      </c>
      <c r="D557" s="8">
        <v>100</v>
      </c>
      <c r="E557" s="8">
        <v>101.5</v>
      </c>
      <c r="F557" s="26"/>
      <c r="G557" s="27">
        <f t="shared" si="25"/>
        <v>-9.584086799276669</v>
      </c>
      <c r="H557" s="28">
        <f t="shared" si="26"/>
        <v>108.60000000000001</v>
      </c>
    </row>
    <row r="558" spans="2:8" x14ac:dyDescent="0.55000000000000004">
      <c r="B558" s="18">
        <v>2024</v>
      </c>
      <c r="C558" s="12">
        <v>5</v>
      </c>
      <c r="D558" s="8">
        <v>100.4</v>
      </c>
      <c r="E558" s="8">
        <v>116.6</v>
      </c>
      <c r="F558" s="26"/>
      <c r="G558" s="27">
        <f t="shared" si="25"/>
        <v>0.40000000000000036</v>
      </c>
      <c r="H558" s="28">
        <f>(SUM(D553:D563)+D552/2+D564/2)/12</f>
        <v>107.97916666666667</v>
      </c>
    </row>
    <row r="559" spans="2:8" x14ac:dyDescent="0.55000000000000004">
      <c r="B559" s="18">
        <v>2024</v>
      </c>
      <c r="C559" s="12">
        <v>6</v>
      </c>
      <c r="D559" s="8">
        <v>106.1</v>
      </c>
      <c r="E559" s="8">
        <v>109.6</v>
      </c>
      <c r="F559" s="26"/>
      <c r="G559" s="27">
        <f t="shared" si="25"/>
        <v>5.6772908366533814</v>
      </c>
      <c r="H559" s="28">
        <f>(SUM(D554:D564)+D553/2+D565/2)/12</f>
        <v>106.925</v>
      </c>
    </row>
    <row r="560" spans="2:8" x14ac:dyDescent="0.55000000000000004">
      <c r="B560" s="18">
        <v>2024</v>
      </c>
      <c r="C560" s="12">
        <v>7</v>
      </c>
      <c r="D560" s="8">
        <v>123.8</v>
      </c>
      <c r="E560" s="8">
        <v>108.7</v>
      </c>
      <c r="F560" s="26"/>
      <c r="G560" s="27">
        <f t="shared" si="25"/>
        <v>16.682375117813386</v>
      </c>
      <c r="H560" s="28">
        <f t="shared" ref="H560:H564" si="27">(SUM(D555:D565)+D554/2+D566/2)/12</f>
        <v>107.06666666666666</v>
      </c>
    </row>
    <row r="561" spans="2:8" x14ac:dyDescent="0.55000000000000004">
      <c r="B561" s="18">
        <v>2024</v>
      </c>
      <c r="C561" s="12">
        <v>8</v>
      </c>
      <c r="D561" s="8">
        <v>80.5</v>
      </c>
      <c r="E561" s="8">
        <v>100.4</v>
      </c>
      <c r="F561" s="26"/>
      <c r="G561" s="27">
        <f t="shared" si="25"/>
        <v>-34.975767366720511</v>
      </c>
      <c r="H561" s="28">
        <f t="shared" si="27"/>
        <v>108.04166666666667</v>
      </c>
    </row>
    <row r="562" spans="2:8" x14ac:dyDescent="0.55000000000000004">
      <c r="B562" s="18">
        <v>2024</v>
      </c>
      <c r="C562" s="12">
        <v>9</v>
      </c>
      <c r="D562" s="8">
        <v>115.9</v>
      </c>
      <c r="E562" s="8">
        <v>107.4</v>
      </c>
      <c r="F562" s="26"/>
      <c r="G562" s="27">
        <f t="shared" si="25"/>
        <v>43.975155279503106</v>
      </c>
      <c r="H562" s="28">
        <f t="shared" si="27"/>
        <v>108.52083333333333</v>
      </c>
    </row>
    <row r="563" spans="2:8" x14ac:dyDescent="0.55000000000000004">
      <c r="B563" s="18">
        <v>2024</v>
      </c>
      <c r="C563" s="12">
        <v>10</v>
      </c>
      <c r="D563" s="8">
        <v>125.6</v>
      </c>
      <c r="E563" s="8">
        <v>112.2</v>
      </c>
      <c r="F563" s="26"/>
      <c r="G563" s="27">
        <f t="shared" si="25"/>
        <v>8.3692838654011901</v>
      </c>
      <c r="H563" s="28">
        <f t="shared" si="27"/>
        <v>108.69166666666668</v>
      </c>
    </row>
    <row r="564" spans="2:8" x14ac:dyDescent="0.55000000000000004">
      <c r="B564" s="18">
        <v>2024</v>
      </c>
      <c r="C564" s="12">
        <v>11</v>
      </c>
      <c r="D564" s="8">
        <v>115.4</v>
      </c>
      <c r="E564" s="8">
        <v>108.3</v>
      </c>
      <c r="F564" s="26"/>
      <c r="G564" s="27">
        <f t="shared" si="25"/>
        <v>-8.1210191082802474</v>
      </c>
      <c r="H564" s="28">
        <f t="shared" si="27"/>
        <v>108.64166666666665</v>
      </c>
    </row>
    <row r="565" spans="2:8" ht="18.5" thickBot="1" x14ac:dyDescent="0.6">
      <c r="B565" s="19">
        <v>2024</v>
      </c>
      <c r="C565" s="29">
        <v>12</v>
      </c>
      <c r="D565" s="30">
        <v>105</v>
      </c>
      <c r="E565" s="30">
        <v>107.3</v>
      </c>
      <c r="F565" s="31"/>
      <c r="G565" s="32">
        <f t="shared" si="25"/>
        <v>-9.0121317157712326</v>
      </c>
      <c r="H565" s="202"/>
    </row>
    <row r="566" spans="2:8" x14ac:dyDescent="0.55000000000000004">
      <c r="B566" s="263">
        <v>2025</v>
      </c>
      <c r="C566" s="264">
        <v>1</v>
      </c>
      <c r="D566" s="6">
        <v>106</v>
      </c>
      <c r="E566" s="6">
        <v>114.6</v>
      </c>
      <c r="F566" s="265"/>
      <c r="G566" s="205">
        <f t="shared" si="25"/>
        <v>0.952380952380949</v>
      </c>
      <c r="H566" s="7"/>
    </row>
    <row r="567" spans="2:8" x14ac:dyDescent="0.55000000000000004">
      <c r="B567" s="18">
        <v>2025</v>
      </c>
      <c r="C567" s="12">
        <v>2</v>
      </c>
      <c r="D567" s="8">
        <v>112.4</v>
      </c>
      <c r="E567" s="8">
        <v>112.7</v>
      </c>
      <c r="F567" s="26"/>
      <c r="G567" s="27">
        <f t="shared" si="25"/>
        <v>6.0377358490566024</v>
      </c>
      <c r="H567" s="9"/>
    </row>
    <row r="568" spans="2:8" x14ac:dyDescent="0.55000000000000004">
      <c r="B568" s="18">
        <v>2025</v>
      </c>
      <c r="C568" s="12">
        <v>3</v>
      </c>
      <c r="D568" s="8">
        <v>111.7</v>
      </c>
      <c r="E568" s="8">
        <v>103.8</v>
      </c>
      <c r="F568" s="26"/>
      <c r="G568" s="27">
        <f t="shared" si="25"/>
        <v>-0.62277580071175009</v>
      </c>
      <c r="H568" s="9"/>
    </row>
    <row r="569" spans="2:8" x14ac:dyDescent="0.55000000000000004">
      <c r="B569" s="18">
        <v>2025</v>
      </c>
      <c r="C569" s="12">
        <v>4</v>
      </c>
      <c r="D569" s="8">
        <v>103</v>
      </c>
      <c r="E569" s="8">
        <v>104.6</v>
      </c>
      <c r="F569" s="26"/>
      <c r="G569" s="27">
        <f t="shared" si="25"/>
        <v>-7.7887197851387651</v>
      </c>
      <c r="H569" s="9"/>
    </row>
    <row r="570" spans="2:8" ht="18.5" thickBot="1" x14ac:dyDescent="0.6">
      <c r="B570" s="19">
        <v>2025</v>
      </c>
      <c r="C570" s="29">
        <v>5</v>
      </c>
      <c r="D570" s="30">
        <v>96.2</v>
      </c>
      <c r="E570" s="30">
        <v>115.9</v>
      </c>
      <c r="F570" s="31"/>
      <c r="G570" s="32"/>
      <c r="H570" s="33"/>
    </row>
  </sheetData>
  <phoneticPr fontId="3"/>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F5202-F934-42EF-B469-73C4AE1703D2}">
  <dimension ref="A3:N53"/>
  <sheetViews>
    <sheetView workbookViewId="0">
      <selection activeCell="O27" sqref="O27"/>
    </sheetView>
  </sheetViews>
  <sheetFormatPr defaultRowHeight="18" x14ac:dyDescent="0.55000000000000004"/>
  <cols>
    <col min="1" max="1" width="7.6640625" customWidth="1"/>
    <col min="2" max="14" width="8.6640625" customWidth="1"/>
  </cols>
  <sheetData>
    <row r="3" spans="1:14" x14ac:dyDescent="0.55000000000000004">
      <c r="A3" s="3" t="s">
        <v>14</v>
      </c>
      <c r="B3" s="3" t="s">
        <v>11</v>
      </c>
    </row>
    <row r="4" spans="1:14" x14ac:dyDescent="0.55000000000000004">
      <c r="A4" s="3" t="s">
        <v>9</v>
      </c>
      <c r="B4">
        <v>1</v>
      </c>
      <c r="C4">
        <v>2</v>
      </c>
      <c r="D4">
        <v>3</v>
      </c>
      <c r="E4">
        <v>4</v>
      </c>
      <c r="F4">
        <v>5</v>
      </c>
      <c r="G4">
        <v>6</v>
      </c>
      <c r="H4">
        <v>7</v>
      </c>
      <c r="I4">
        <v>8</v>
      </c>
      <c r="J4">
        <v>9</v>
      </c>
      <c r="K4">
        <v>10</v>
      </c>
      <c r="L4">
        <v>11</v>
      </c>
      <c r="M4">
        <v>12</v>
      </c>
      <c r="N4" t="s">
        <v>10</v>
      </c>
    </row>
    <row r="5" spans="1:14" x14ac:dyDescent="0.55000000000000004">
      <c r="A5" s="4">
        <v>1978</v>
      </c>
      <c r="B5" s="5"/>
      <c r="C5" s="5"/>
      <c r="D5" s="5"/>
      <c r="E5" s="5"/>
      <c r="F5" s="5"/>
      <c r="G5" s="5"/>
      <c r="H5" s="5">
        <v>55.016666666666673</v>
      </c>
      <c r="I5" s="5">
        <v>55.26250000000001</v>
      </c>
      <c r="J5" s="5">
        <v>55.375</v>
      </c>
      <c r="K5" s="5">
        <v>55.383333333333333</v>
      </c>
      <c r="L5" s="5">
        <v>55.6875</v>
      </c>
      <c r="M5" s="5">
        <v>56.029166666666669</v>
      </c>
      <c r="N5" s="5">
        <v>332.75416666666672</v>
      </c>
    </row>
    <row r="6" spans="1:14" x14ac:dyDescent="0.55000000000000004">
      <c r="A6" s="4">
        <v>1979</v>
      </c>
      <c r="B6" s="5">
        <v>56.4</v>
      </c>
      <c r="C6" s="5">
        <v>56.82500000000001</v>
      </c>
      <c r="D6" s="5">
        <v>57.070833333333333</v>
      </c>
      <c r="E6" s="5">
        <v>57.533333333333331</v>
      </c>
      <c r="F6" s="5">
        <v>58.254166666666663</v>
      </c>
      <c r="G6" s="5">
        <v>58.920833333333327</v>
      </c>
      <c r="H6" s="5">
        <v>59.533333333333324</v>
      </c>
      <c r="I6" s="5">
        <v>60.337499999999999</v>
      </c>
      <c r="J6" s="5">
        <v>61.225000000000001</v>
      </c>
      <c r="K6" s="5">
        <v>62.183333333333337</v>
      </c>
      <c r="L6" s="5">
        <v>62.983333333333341</v>
      </c>
      <c r="M6" s="5">
        <v>63.587500000000013</v>
      </c>
      <c r="N6" s="5">
        <v>714.85416666666663</v>
      </c>
    </row>
    <row r="7" spans="1:14" x14ac:dyDescent="0.55000000000000004">
      <c r="A7" s="4">
        <v>1980</v>
      </c>
      <c r="B7" s="5">
        <v>64.566666666666677</v>
      </c>
      <c r="C7" s="5">
        <v>65.220833333333331</v>
      </c>
      <c r="D7" s="5">
        <v>65.904166666666654</v>
      </c>
      <c r="E7" s="5">
        <v>66.754166666666677</v>
      </c>
      <c r="F7" s="5">
        <v>66.887500000000003</v>
      </c>
      <c r="G7" s="5">
        <v>67.012500000000003</v>
      </c>
      <c r="H7" s="5">
        <v>67.454166666666666</v>
      </c>
      <c r="I7" s="5">
        <v>67.55416666666666</v>
      </c>
      <c r="J7" s="5">
        <v>67.595833333333331</v>
      </c>
      <c r="K7" s="5">
        <v>67.816666666666663</v>
      </c>
      <c r="L7" s="5">
        <v>67.850000000000009</v>
      </c>
      <c r="M7" s="5">
        <v>67.875</v>
      </c>
      <c r="N7" s="5">
        <v>802.49166666666667</v>
      </c>
    </row>
    <row r="8" spans="1:14" x14ac:dyDescent="0.55000000000000004">
      <c r="A8" s="4">
        <v>1981</v>
      </c>
      <c r="B8" s="5">
        <v>67.8</v>
      </c>
      <c r="C8" s="5">
        <v>67.487499999999983</v>
      </c>
      <c r="D8" s="5">
        <v>67.129166666666649</v>
      </c>
      <c r="E8" s="5">
        <v>66.841666666666654</v>
      </c>
      <c r="F8" s="5">
        <v>66.904166666666654</v>
      </c>
      <c r="G8" s="5">
        <v>67.066666666666649</v>
      </c>
      <c r="H8" s="5">
        <v>66.916666666666657</v>
      </c>
      <c r="I8" s="5">
        <v>66.820833333333326</v>
      </c>
      <c r="J8" s="5">
        <v>66.987499999999997</v>
      </c>
      <c r="K8" s="5">
        <v>67.00833333333334</v>
      </c>
      <c r="L8" s="5">
        <v>66.837500000000006</v>
      </c>
      <c r="M8" s="5">
        <v>66.762500000000003</v>
      </c>
      <c r="N8" s="5">
        <v>804.56249999999989</v>
      </c>
    </row>
    <row r="9" spans="1:14" x14ac:dyDescent="0.55000000000000004">
      <c r="A9" s="4">
        <v>1982</v>
      </c>
      <c r="B9" s="5">
        <v>66.745833333333323</v>
      </c>
      <c r="C9" s="5">
        <v>66.837499999999991</v>
      </c>
      <c r="D9" s="5">
        <v>66.974999999999994</v>
      </c>
      <c r="E9" s="5">
        <v>66.845833333333331</v>
      </c>
      <c r="F9" s="5">
        <v>66.683333333333337</v>
      </c>
      <c r="G9" s="5">
        <v>66.520833333333329</v>
      </c>
      <c r="H9" s="5">
        <v>66.466666666666654</v>
      </c>
      <c r="I9" s="5">
        <v>66.67916666666666</v>
      </c>
      <c r="J9" s="5">
        <v>66.92916666666666</v>
      </c>
      <c r="K9" s="5">
        <v>67.025000000000006</v>
      </c>
      <c r="L9" s="5">
        <v>67.112499999999997</v>
      </c>
      <c r="M9" s="5">
        <v>67.3125</v>
      </c>
      <c r="N9" s="5">
        <v>802.13333333333321</v>
      </c>
    </row>
    <row r="10" spans="1:14" x14ac:dyDescent="0.55000000000000004">
      <c r="A10" s="4">
        <v>1983</v>
      </c>
      <c r="B10" s="5">
        <v>67.475000000000009</v>
      </c>
      <c r="C10" s="5">
        <v>67.766666666666666</v>
      </c>
      <c r="D10" s="5">
        <v>68.17916666666666</v>
      </c>
      <c r="E10" s="5">
        <v>68.475000000000009</v>
      </c>
      <c r="F10" s="5">
        <v>68.825000000000003</v>
      </c>
      <c r="G10" s="5">
        <v>69.36666666666666</v>
      </c>
      <c r="H10" s="5">
        <v>69.695833333333326</v>
      </c>
      <c r="I10" s="5">
        <v>69.899999999999991</v>
      </c>
      <c r="J10" s="5">
        <v>69.845833333333317</v>
      </c>
      <c r="K10" s="5">
        <v>69.666666666666671</v>
      </c>
      <c r="L10" s="5">
        <v>69.908333333333331</v>
      </c>
      <c r="M10" s="5">
        <v>70.108333333333334</v>
      </c>
      <c r="N10" s="5">
        <v>829.21249999999998</v>
      </c>
    </row>
    <row r="11" spans="1:14" x14ac:dyDescent="0.55000000000000004">
      <c r="A11" s="4">
        <v>1984</v>
      </c>
      <c r="B11" s="5">
        <v>70.02500000000002</v>
      </c>
      <c r="C11" s="5">
        <v>70.000000000000014</v>
      </c>
      <c r="D11" s="5">
        <v>69.658333333333346</v>
      </c>
      <c r="E11" s="5">
        <v>69.404166666666654</v>
      </c>
      <c r="F11" s="5">
        <v>69.358333333333334</v>
      </c>
      <c r="G11" s="5">
        <v>69.033333333333331</v>
      </c>
      <c r="H11" s="5">
        <v>68.979166666666671</v>
      </c>
      <c r="I11" s="5">
        <v>69.11666666666666</v>
      </c>
      <c r="J11" s="5">
        <v>69.354166666666671</v>
      </c>
      <c r="K11" s="5">
        <v>69.916666666666671</v>
      </c>
      <c r="L11" s="5">
        <v>70.366666666666688</v>
      </c>
      <c r="M11" s="5">
        <v>70.55</v>
      </c>
      <c r="N11" s="5">
        <v>835.76249999999993</v>
      </c>
    </row>
    <row r="12" spans="1:14" x14ac:dyDescent="0.55000000000000004">
      <c r="A12" s="4">
        <v>1985</v>
      </c>
      <c r="B12" s="5">
        <v>70.920833333333334</v>
      </c>
      <c r="C12" s="5">
        <v>71.366666666666674</v>
      </c>
      <c r="D12" s="5">
        <v>71.833333333333329</v>
      </c>
      <c r="E12" s="5">
        <v>72.633333333333326</v>
      </c>
      <c r="F12" s="5">
        <v>73.45</v>
      </c>
      <c r="G12" s="5">
        <v>74.13333333333334</v>
      </c>
      <c r="H12" s="5">
        <v>74.775000000000006</v>
      </c>
      <c r="I12" s="5">
        <v>75.225000000000009</v>
      </c>
      <c r="J12" s="5">
        <v>75.475000000000009</v>
      </c>
      <c r="K12" s="5">
        <v>75.63333333333334</v>
      </c>
      <c r="L12" s="5">
        <v>75.754166666666677</v>
      </c>
      <c r="M12" s="5">
        <v>75.979166666666671</v>
      </c>
      <c r="N12" s="5">
        <v>887.17916666666667</v>
      </c>
    </row>
    <row r="13" spans="1:14" x14ac:dyDescent="0.55000000000000004">
      <c r="A13" s="4">
        <v>1986</v>
      </c>
      <c r="B13" s="5">
        <v>76.44583333333334</v>
      </c>
      <c r="C13" s="5">
        <v>76.674999999999997</v>
      </c>
      <c r="D13" s="5">
        <v>76.85833333333332</v>
      </c>
      <c r="E13" s="5">
        <v>76.954166666666652</v>
      </c>
      <c r="F13" s="5">
        <v>76.516666666666666</v>
      </c>
      <c r="G13" s="5">
        <v>76.166666666666657</v>
      </c>
      <c r="H13" s="5">
        <v>76.016666666666666</v>
      </c>
      <c r="I13" s="5">
        <v>75.904166666666669</v>
      </c>
      <c r="J13" s="5">
        <v>76.041666666666671</v>
      </c>
      <c r="K13" s="5">
        <v>76.037500000000009</v>
      </c>
      <c r="L13" s="5">
        <v>75.541666666666671</v>
      </c>
      <c r="M13" s="5">
        <v>75.26666666666668</v>
      </c>
      <c r="N13" s="5">
        <v>914.42499999999984</v>
      </c>
    </row>
    <row r="14" spans="1:14" x14ac:dyDescent="0.55000000000000004">
      <c r="A14" s="4">
        <v>1987</v>
      </c>
      <c r="B14" s="5">
        <v>75.291666666666671</v>
      </c>
      <c r="C14" s="5">
        <v>75.416666666666671</v>
      </c>
      <c r="D14" s="5">
        <v>75.88333333333334</v>
      </c>
      <c r="E14" s="5">
        <v>76.420833333333334</v>
      </c>
      <c r="F14" s="5">
        <v>76.941666666666663</v>
      </c>
      <c r="G14" s="5">
        <v>77.38333333333334</v>
      </c>
      <c r="H14" s="5">
        <v>77.629166666666663</v>
      </c>
      <c r="I14" s="5">
        <v>78.016666666666666</v>
      </c>
      <c r="J14" s="5">
        <v>78.591666666666654</v>
      </c>
      <c r="K14" s="5">
        <v>79.120833333333323</v>
      </c>
      <c r="L14" s="5">
        <v>79.5</v>
      </c>
      <c r="M14" s="5">
        <v>79.779166666666669</v>
      </c>
      <c r="N14" s="5">
        <v>929.97500000000002</v>
      </c>
    </row>
    <row r="15" spans="1:14" x14ac:dyDescent="0.55000000000000004">
      <c r="A15" s="4">
        <v>1988</v>
      </c>
      <c r="B15" s="5">
        <v>79.870833333333351</v>
      </c>
      <c r="C15" s="5">
        <v>79.766666666666666</v>
      </c>
      <c r="D15" s="5">
        <v>79.895833333333329</v>
      </c>
      <c r="E15" s="5">
        <v>80.104166666666671</v>
      </c>
      <c r="F15" s="5">
        <v>80.595833333333331</v>
      </c>
      <c r="G15" s="5">
        <v>81.266666666666666</v>
      </c>
      <c r="H15" s="5">
        <v>81.912500000000009</v>
      </c>
      <c r="I15" s="5">
        <v>82.412500000000009</v>
      </c>
      <c r="J15" s="5">
        <v>83.037500000000009</v>
      </c>
      <c r="K15" s="5">
        <v>83.966666666666669</v>
      </c>
      <c r="L15" s="5">
        <v>84.88333333333334</v>
      </c>
      <c r="M15" s="5">
        <v>86.066666666666677</v>
      </c>
      <c r="N15" s="5">
        <v>983.77916666666681</v>
      </c>
    </row>
    <row r="16" spans="1:14" x14ac:dyDescent="0.55000000000000004">
      <c r="A16" s="4">
        <v>1989</v>
      </c>
      <c r="B16" s="5">
        <v>87.1875</v>
      </c>
      <c r="C16" s="5">
        <v>88.491666666666674</v>
      </c>
      <c r="D16" s="5">
        <v>89.725000000000009</v>
      </c>
      <c r="E16" s="5">
        <v>90.691666666666663</v>
      </c>
      <c r="F16" s="5">
        <v>91.766666666666652</v>
      </c>
      <c r="G16" s="5">
        <v>92.845833333333303</v>
      </c>
      <c r="H16" s="5">
        <v>93.616666666666632</v>
      </c>
      <c r="I16" s="5">
        <v>94.595833333333317</v>
      </c>
      <c r="J16" s="5">
        <v>95.766666666666666</v>
      </c>
      <c r="K16" s="5">
        <v>96.587499999999991</v>
      </c>
      <c r="L16" s="5">
        <v>97.641666666666666</v>
      </c>
      <c r="M16" s="5">
        <v>98.52500000000002</v>
      </c>
      <c r="N16" s="5">
        <v>1117.4416666666666</v>
      </c>
    </row>
    <row r="17" spans="1:14" x14ac:dyDescent="0.55000000000000004">
      <c r="A17" s="4">
        <v>1990</v>
      </c>
      <c r="B17" s="5">
        <v>99.387500000000003</v>
      </c>
      <c r="C17" s="5">
        <v>100.3875</v>
      </c>
      <c r="D17" s="5">
        <v>100.95</v>
      </c>
      <c r="E17" s="5">
        <v>101.87500000000001</v>
      </c>
      <c r="F17" s="5">
        <v>102.91666666666667</v>
      </c>
      <c r="G17" s="5">
        <v>103.49583333333334</v>
      </c>
      <c r="H17" s="5">
        <v>104.30833333333334</v>
      </c>
      <c r="I17" s="5">
        <v>104.94583333333333</v>
      </c>
      <c r="J17" s="5">
        <v>104.81249999999999</v>
      </c>
      <c r="K17" s="5">
        <v>104.32083333333333</v>
      </c>
      <c r="L17" s="5">
        <v>103.92916666666667</v>
      </c>
      <c r="M17" s="5">
        <v>103.44999999999999</v>
      </c>
      <c r="N17" s="5">
        <v>1234.7791666666669</v>
      </c>
    </row>
    <row r="18" spans="1:14" x14ac:dyDescent="0.55000000000000004">
      <c r="A18" s="4">
        <v>1991</v>
      </c>
      <c r="B18" s="5">
        <v>103.41249999999998</v>
      </c>
      <c r="C18" s="5">
        <v>103.61666666666666</v>
      </c>
      <c r="D18" s="5">
        <v>103.58333333333333</v>
      </c>
      <c r="E18" s="5">
        <v>103.60416666666669</v>
      </c>
      <c r="F18" s="5">
        <v>103.91666666666667</v>
      </c>
      <c r="G18" s="5">
        <v>104.50833333333337</v>
      </c>
      <c r="H18" s="5">
        <v>104.97083333333335</v>
      </c>
      <c r="I18" s="5">
        <v>105.19166666666666</v>
      </c>
      <c r="J18" s="5">
        <v>105.64166666666665</v>
      </c>
      <c r="K18" s="5">
        <v>106.375</v>
      </c>
      <c r="L18" s="5">
        <v>106.58749999999999</v>
      </c>
      <c r="M18" s="5">
        <v>106.92083333333331</v>
      </c>
      <c r="N18" s="5">
        <v>1258.3291666666667</v>
      </c>
    </row>
    <row r="19" spans="1:14" x14ac:dyDescent="0.55000000000000004">
      <c r="A19" s="4">
        <v>1992</v>
      </c>
      <c r="B19" s="5">
        <v>107.24166666666666</v>
      </c>
      <c r="C19" s="5">
        <v>106.84166666666668</v>
      </c>
      <c r="D19" s="5">
        <v>106.86250000000001</v>
      </c>
      <c r="E19" s="5">
        <v>106.75</v>
      </c>
      <c r="F19" s="5">
        <v>105.98333333333333</v>
      </c>
      <c r="G19" s="5">
        <v>105.31666666666668</v>
      </c>
      <c r="H19" s="5">
        <v>104.60416666666669</v>
      </c>
      <c r="I19" s="5">
        <v>104.50833333333334</v>
      </c>
      <c r="J19" s="5">
        <v>105.09166666666665</v>
      </c>
      <c r="K19" s="5">
        <v>105.19999999999997</v>
      </c>
      <c r="L19" s="5">
        <v>104.85833333333331</v>
      </c>
      <c r="M19" s="5">
        <v>104.48333333333333</v>
      </c>
      <c r="N19" s="5">
        <v>1267.7416666666668</v>
      </c>
    </row>
    <row r="20" spans="1:14" x14ac:dyDescent="0.55000000000000004">
      <c r="A20" s="4">
        <v>1993</v>
      </c>
      <c r="B20" s="5">
        <v>103.90000000000002</v>
      </c>
      <c r="C20" s="5">
        <v>103.52083333333336</v>
      </c>
      <c r="D20" s="5">
        <v>103.27916666666668</v>
      </c>
      <c r="E20" s="5">
        <v>102.8125</v>
      </c>
      <c r="F20" s="5">
        <v>102.35000000000001</v>
      </c>
      <c r="G20" s="5">
        <v>101.67083333333335</v>
      </c>
      <c r="H20" s="5">
        <v>100.81666666666668</v>
      </c>
      <c r="I20" s="5">
        <v>99.879166666666649</v>
      </c>
      <c r="J20" s="5">
        <v>98.91249999999998</v>
      </c>
      <c r="K20" s="5">
        <v>98.145833333333329</v>
      </c>
      <c r="L20" s="5">
        <v>97.266666666666666</v>
      </c>
      <c r="M20" s="5">
        <v>96.745833333333337</v>
      </c>
      <c r="N20" s="5">
        <v>1209.3000000000002</v>
      </c>
    </row>
    <row r="21" spans="1:14" x14ac:dyDescent="0.55000000000000004">
      <c r="A21" s="4">
        <v>1994</v>
      </c>
      <c r="B21" s="5">
        <v>96.345833333333346</v>
      </c>
      <c r="C21" s="5">
        <v>95.741666666666674</v>
      </c>
      <c r="D21" s="5">
        <v>95.208333333333329</v>
      </c>
      <c r="E21" s="5">
        <v>94.716666666666683</v>
      </c>
      <c r="F21" s="5">
        <v>94.420833333333334</v>
      </c>
      <c r="G21" s="5">
        <v>94.479166666666671</v>
      </c>
      <c r="H21" s="5">
        <v>94.479166666666671</v>
      </c>
      <c r="I21" s="5">
        <v>94.49166666666666</v>
      </c>
      <c r="J21" s="5">
        <v>94.770833333333329</v>
      </c>
      <c r="K21" s="5">
        <v>95.154166666666654</v>
      </c>
      <c r="L21" s="5">
        <v>95.600000000000009</v>
      </c>
      <c r="M21" s="5">
        <v>95.479166666666671</v>
      </c>
      <c r="N21" s="5">
        <v>1140.8875</v>
      </c>
    </row>
    <row r="22" spans="1:14" x14ac:dyDescent="0.55000000000000004">
      <c r="A22" s="4">
        <v>1995</v>
      </c>
      <c r="B22" s="5">
        <v>95.024999999999991</v>
      </c>
      <c r="C22" s="5">
        <v>94.766666666666666</v>
      </c>
      <c r="D22" s="5">
        <v>94.350000000000009</v>
      </c>
      <c r="E22" s="5">
        <v>93.766666666666666</v>
      </c>
      <c r="F22" s="5">
        <v>93.237500000000011</v>
      </c>
      <c r="G22" s="5">
        <v>92.637499999999989</v>
      </c>
      <c r="H22" s="5">
        <v>92.404166666666654</v>
      </c>
      <c r="I22" s="5">
        <v>92.487499999999997</v>
      </c>
      <c r="J22" s="5">
        <v>91.979166666666686</v>
      </c>
      <c r="K22" s="5">
        <v>91.029166666666654</v>
      </c>
      <c r="L22" s="5">
        <v>90.712499999999991</v>
      </c>
      <c r="M22" s="5">
        <v>90.545833333333348</v>
      </c>
      <c r="N22" s="5">
        <v>1112.9416666666666</v>
      </c>
    </row>
    <row r="23" spans="1:14" x14ac:dyDescent="0.55000000000000004">
      <c r="A23" s="4">
        <v>1996</v>
      </c>
      <c r="B23" s="5">
        <v>90.712499999999977</v>
      </c>
      <c r="C23" s="5">
        <v>91.066666666666663</v>
      </c>
      <c r="D23" s="5">
        <v>91.412500000000009</v>
      </c>
      <c r="E23" s="5">
        <v>92.61666666666666</v>
      </c>
      <c r="F23" s="5">
        <v>93.875</v>
      </c>
      <c r="G23" s="5">
        <v>94.74166666666666</v>
      </c>
      <c r="H23" s="5">
        <v>95.987499999999997</v>
      </c>
      <c r="I23" s="5">
        <v>96.954166666666666</v>
      </c>
      <c r="J23" s="5">
        <v>97.887500000000003</v>
      </c>
      <c r="K23" s="5">
        <v>99.454166666666694</v>
      </c>
      <c r="L23" s="5">
        <v>101</v>
      </c>
      <c r="M23" s="5">
        <v>102.84583333333336</v>
      </c>
      <c r="N23" s="5">
        <v>1148.5541666666666</v>
      </c>
    </row>
    <row r="24" spans="1:14" x14ac:dyDescent="0.55000000000000004">
      <c r="A24" s="4">
        <v>1997</v>
      </c>
      <c r="B24" s="5">
        <v>104.50833333333334</v>
      </c>
      <c r="C24" s="5">
        <v>105.43333333333334</v>
      </c>
      <c r="D24" s="5">
        <v>105.95416666666667</v>
      </c>
      <c r="E24" s="5">
        <v>106.17916666666666</v>
      </c>
      <c r="F24" s="5">
        <v>105.8625</v>
      </c>
      <c r="G24" s="5">
        <v>105.675</v>
      </c>
      <c r="H24" s="5">
        <v>105.51666666666664</v>
      </c>
      <c r="I24" s="5">
        <v>105.37083333333334</v>
      </c>
      <c r="J24" s="5">
        <v>105.08333333333333</v>
      </c>
      <c r="K24" s="5">
        <v>104.12916666666668</v>
      </c>
      <c r="L24" s="5">
        <v>102.81666666666666</v>
      </c>
      <c r="M24" s="5">
        <v>101.65833333333335</v>
      </c>
      <c r="N24" s="5">
        <v>1258.1875</v>
      </c>
    </row>
    <row r="25" spans="1:14" x14ac:dyDescent="0.55000000000000004">
      <c r="A25" s="4">
        <v>1998</v>
      </c>
      <c r="B25" s="5">
        <v>100.92083333333335</v>
      </c>
      <c r="C25" s="5">
        <v>100.3875</v>
      </c>
      <c r="D25" s="5">
        <v>100.07083333333334</v>
      </c>
      <c r="E25" s="5">
        <v>100.12083333333334</v>
      </c>
      <c r="F25" s="5">
        <v>100.575</v>
      </c>
      <c r="G25" s="5">
        <v>100.8125</v>
      </c>
      <c r="H25" s="5">
        <v>100.67083333333333</v>
      </c>
      <c r="I25" s="5">
        <v>100.49583333333334</v>
      </c>
      <c r="J25" s="5">
        <v>100.72083333333332</v>
      </c>
      <c r="K25" s="5">
        <v>100.8625</v>
      </c>
      <c r="L25" s="5">
        <v>100.76666666666669</v>
      </c>
      <c r="M25" s="5">
        <v>100.78750000000001</v>
      </c>
      <c r="N25" s="5">
        <v>1207.1916666666666</v>
      </c>
    </row>
    <row r="26" spans="1:14" x14ac:dyDescent="0.55000000000000004">
      <c r="A26" s="4">
        <v>1999</v>
      </c>
      <c r="B26" s="5">
        <v>100.62083333333332</v>
      </c>
      <c r="C26" s="5">
        <v>100.8</v>
      </c>
      <c r="D26" s="5">
        <v>101.5625</v>
      </c>
      <c r="E26" s="5">
        <v>101.72916666666664</v>
      </c>
      <c r="F26" s="5">
        <v>101.76249999999999</v>
      </c>
      <c r="G26" s="5">
        <v>102.06666666666665</v>
      </c>
      <c r="H26" s="5">
        <v>102.03333333333332</v>
      </c>
      <c r="I26" s="5">
        <v>102.34583333333335</v>
      </c>
      <c r="J26" s="5">
        <v>102.98333333333335</v>
      </c>
      <c r="K26" s="5">
        <v>103.81666666666671</v>
      </c>
      <c r="L26" s="5">
        <v>104.72500000000001</v>
      </c>
      <c r="M26" s="5">
        <v>105.57499999999999</v>
      </c>
      <c r="N26" s="5">
        <v>1230.0208333333333</v>
      </c>
    </row>
    <row r="27" spans="1:14" x14ac:dyDescent="0.55000000000000004">
      <c r="A27" s="4">
        <v>2000</v>
      </c>
      <c r="B27" s="5">
        <v>106.28749999999998</v>
      </c>
      <c r="C27" s="5">
        <v>106.79583333333333</v>
      </c>
      <c r="D27" s="5">
        <v>106.61666666666667</v>
      </c>
      <c r="E27" s="5">
        <v>106.25416666666668</v>
      </c>
      <c r="F27" s="5">
        <v>106.27916666666668</v>
      </c>
      <c r="G27" s="5">
        <v>106.41250000000001</v>
      </c>
      <c r="H27" s="5">
        <v>106.61666666666667</v>
      </c>
      <c r="I27" s="5">
        <v>106.53750000000001</v>
      </c>
      <c r="J27" s="5">
        <v>106.15833333333332</v>
      </c>
      <c r="K27" s="5">
        <v>105.70416666666665</v>
      </c>
      <c r="L27" s="5">
        <v>105.50833333333333</v>
      </c>
      <c r="M27" s="5">
        <v>105.21249999999999</v>
      </c>
      <c r="N27" s="5">
        <v>1274.3833333333332</v>
      </c>
    </row>
    <row r="28" spans="1:14" x14ac:dyDescent="0.55000000000000004">
      <c r="A28" s="4">
        <v>2001</v>
      </c>
      <c r="B28" s="5">
        <v>105.07916666666667</v>
      </c>
      <c r="C28" s="5">
        <v>105.39166666666667</v>
      </c>
      <c r="D28" s="5">
        <v>105.69166666666666</v>
      </c>
      <c r="E28" s="5">
        <v>106.00833333333334</v>
      </c>
      <c r="F28" s="5">
        <v>106.12916666666668</v>
      </c>
      <c r="G28" s="5">
        <v>105.70833333333333</v>
      </c>
      <c r="H28" s="5">
        <v>105.67916666666667</v>
      </c>
      <c r="I28" s="5">
        <v>106.04583333333333</v>
      </c>
      <c r="J28" s="5">
        <v>106.18749999999999</v>
      </c>
      <c r="K28" s="5">
        <v>106.52916666666664</v>
      </c>
      <c r="L28" s="5">
        <v>107.25833333333333</v>
      </c>
      <c r="M28" s="5">
        <v>107.64999999999999</v>
      </c>
      <c r="N28" s="5">
        <v>1273.3583333333336</v>
      </c>
    </row>
    <row r="29" spans="1:14" x14ac:dyDescent="0.55000000000000004">
      <c r="A29" s="4">
        <v>2002</v>
      </c>
      <c r="B29" s="5">
        <v>107.77916666666668</v>
      </c>
      <c r="C29" s="5">
        <v>107.98333333333333</v>
      </c>
      <c r="D29" s="5">
        <v>108.44999999999999</v>
      </c>
      <c r="E29" s="5">
        <v>109.2</v>
      </c>
      <c r="F29" s="5">
        <v>110.01666666666667</v>
      </c>
      <c r="G29" s="5">
        <v>111.20833333333333</v>
      </c>
      <c r="H29" s="5">
        <v>112.29583333333333</v>
      </c>
      <c r="I29" s="5">
        <v>112.77083333333333</v>
      </c>
      <c r="J29" s="5">
        <v>112.74166666666666</v>
      </c>
      <c r="K29" s="5">
        <v>112.60416666666667</v>
      </c>
      <c r="L29" s="5">
        <v>112.39166666666669</v>
      </c>
      <c r="M29" s="5">
        <v>112.39583333333333</v>
      </c>
      <c r="N29" s="5">
        <v>1329.8375000000001</v>
      </c>
    </row>
    <row r="30" spans="1:14" x14ac:dyDescent="0.55000000000000004">
      <c r="A30" s="4">
        <v>2003</v>
      </c>
      <c r="B30" s="5">
        <v>112.45833333333333</v>
      </c>
      <c r="C30" s="5">
        <v>112.18750000000001</v>
      </c>
      <c r="D30" s="5">
        <v>112.06666666666665</v>
      </c>
      <c r="E30" s="5">
        <v>112.2375</v>
      </c>
      <c r="F30" s="5">
        <v>112.03749999999998</v>
      </c>
      <c r="G30" s="5">
        <v>111.625</v>
      </c>
      <c r="H30" s="5">
        <v>111.425</v>
      </c>
      <c r="I30" s="5">
        <v>111.48750000000001</v>
      </c>
      <c r="J30" s="5">
        <v>112.22500000000001</v>
      </c>
      <c r="K30" s="5">
        <v>113.30416666666666</v>
      </c>
      <c r="L30" s="5">
        <v>113.70833333333333</v>
      </c>
      <c r="M30" s="5">
        <v>114.10000000000001</v>
      </c>
      <c r="N30" s="5">
        <v>1348.8624999999997</v>
      </c>
    </row>
    <row r="31" spans="1:14" x14ac:dyDescent="0.55000000000000004">
      <c r="A31" s="4">
        <v>2004</v>
      </c>
      <c r="B31" s="5">
        <v>114.77499999999999</v>
      </c>
      <c r="C31" s="5">
        <v>115.14583333333336</v>
      </c>
      <c r="D31" s="5">
        <v>115.66249999999998</v>
      </c>
      <c r="E31" s="5">
        <v>115.79166666666664</v>
      </c>
      <c r="F31" s="5">
        <v>115.93333333333335</v>
      </c>
      <c r="G31" s="5">
        <v>116.17083333333335</v>
      </c>
      <c r="H31" s="5">
        <v>116.22083333333335</v>
      </c>
      <c r="I31" s="5">
        <v>116.64166666666669</v>
      </c>
      <c r="J31" s="5">
        <v>117.07916666666667</v>
      </c>
      <c r="K31" s="5">
        <v>117.40416666666668</v>
      </c>
      <c r="L31" s="5">
        <v>117.72083333333335</v>
      </c>
      <c r="M31" s="5">
        <v>117.91249999999998</v>
      </c>
      <c r="N31" s="5">
        <v>1396.4583333333333</v>
      </c>
    </row>
    <row r="32" spans="1:14" x14ac:dyDescent="0.55000000000000004">
      <c r="A32" s="4">
        <v>2005</v>
      </c>
      <c r="B32" s="5">
        <v>117.89999999999999</v>
      </c>
      <c r="C32" s="5">
        <v>117.94166666666666</v>
      </c>
      <c r="D32" s="5">
        <v>118.14999999999998</v>
      </c>
      <c r="E32" s="5">
        <v>118.20833333333331</v>
      </c>
      <c r="F32" s="5">
        <v>118.5</v>
      </c>
      <c r="G32" s="5">
        <v>119.50000000000001</v>
      </c>
      <c r="H32" s="5">
        <v>120.44583333333333</v>
      </c>
      <c r="I32" s="5">
        <v>121.15000000000002</v>
      </c>
      <c r="J32" s="5">
        <v>122.125</v>
      </c>
      <c r="K32" s="5">
        <v>123.03750000000001</v>
      </c>
      <c r="L32" s="5">
        <v>123.74166666666667</v>
      </c>
      <c r="M32" s="5">
        <v>124.69583333333334</v>
      </c>
      <c r="N32" s="5">
        <v>1445.3958333333333</v>
      </c>
    </row>
    <row r="33" spans="1:14" x14ac:dyDescent="0.55000000000000004">
      <c r="A33" s="4">
        <v>2006</v>
      </c>
      <c r="B33" s="5">
        <v>125.73333333333333</v>
      </c>
      <c r="C33" s="5">
        <v>126.87500000000001</v>
      </c>
      <c r="D33" s="5">
        <v>127.84583333333335</v>
      </c>
      <c r="E33" s="5">
        <v>129.10833333333335</v>
      </c>
      <c r="F33" s="5">
        <v>130.83333333333334</v>
      </c>
      <c r="G33" s="5">
        <v>132.30000000000001</v>
      </c>
      <c r="H33" s="5">
        <v>133.4</v>
      </c>
      <c r="I33" s="5">
        <v>134.12916666666669</v>
      </c>
      <c r="J33" s="5">
        <v>134.59166666666667</v>
      </c>
      <c r="K33" s="5">
        <v>134.82916666666668</v>
      </c>
      <c r="L33" s="5">
        <v>135.55833333333334</v>
      </c>
      <c r="M33" s="5">
        <v>136.41249999999999</v>
      </c>
      <c r="N33" s="5">
        <v>1581.6166666666668</v>
      </c>
    </row>
    <row r="34" spans="1:14" x14ac:dyDescent="0.55000000000000004">
      <c r="A34" s="4">
        <v>2007</v>
      </c>
      <c r="B34" s="5">
        <v>136.49583333333334</v>
      </c>
      <c r="C34" s="5">
        <v>136.94583333333333</v>
      </c>
      <c r="D34" s="5">
        <v>138.03749999999999</v>
      </c>
      <c r="E34" s="5">
        <v>139.41666666666666</v>
      </c>
      <c r="F34" s="5">
        <v>140.89166666666668</v>
      </c>
      <c r="G34" s="5">
        <v>141.74999999999997</v>
      </c>
      <c r="H34" s="5">
        <v>142.65833333333333</v>
      </c>
      <c r="I34" s="5">
        <v>143.94583333333333</v>
      </c>
      <c r="J34" s="5">
        <v>144.85416666666666</v>
      </c>
      <c r="K34" s="5">
        <v>145.41249999999999</v>
      </c>
      <c r="L34" s="5">
        <v>146.14583333333334</v>
      </c>
      <c r="M34" s="5">
        <v>146.82916666666668</v>
      </c>
      <c r="N34" s="5">
        <v>1703.383333333333</v>
      </c>
    </row>
    <row r="35" spans="1:14" x14ac:dyDescent="0.55000000000000004">
      <c r="A35" s="4">
        <v>2008</v>
      </c>
      <c r="B35" s="5">
        <v>148.38749999999999</v>
      </c>
      <c r="C35" s="5">
        <v>149.07083333333335</v>
      </c>
      <c r="D35" s="5">
        <v>148.57916666666668</v>
      </c>
      <c r="E35" s="5">
        <v>147.94583333333335</v>
      </c>
      <c r="F35" s="5">
        <v>145.42916666666667</v>
      </c>
      <c r="G35" s="5">
        <v>141.72499999999999</v>
      </c>
      <c r="H35" s="5">
        <v>136.91666666666666</v>
      </c>
      <c r="I35" s="5">
        <v>129.80416666666665</v>
      </c>
      <c r="J35" s="5">
        <v>121.73333333333336</v>
      </c>
      <c r="K35" s="5">
        <v>114.90833333333335</v>
      </c>
      <c r="L35" s="5">
        <v>109.41666666666667</v>
      </c>
      <c r="M35" s="5">
        <v>104.66666666666664</v>
      </c>
      <c r="N35" s="5">
        <v>1598.5833333333335</v>
      </c>
    </row>
    <row r="36" spans="1:14" x14ac:dyDescent="0.55000000000000004">
      <c r="A36" s="4">
        <v>2009</v>
      </c>
      <c r="B36" s="5">
        <v>100.2083333333333</v>
      </c>
      <c r="C36" s="5">
        <v>96.720833333333317</v>
      </c>
      <c r="D36" s="5">
        <v>94.0625</v>
      </c>
      <c r="E36" s="5">
        <v>91.554166666666674</v>
      </c>
      <c r="F36" s="5">
        <v>90.579166666666666</v>
      </c>
      <c r="G36" s="5">
        <v>91.345833333333346</v>
      </c>
      <c r="H36" s="5">
        <v>93.354166666666671</v>
      </c>
      <c r="I36" s="5">
        <v>97.324999999999989</v>
      </c>
      <c r="J36" s="5">
        <v>102.73750000000001</v>
      </c>
      <c r="K36" s="5">
        <v>107.35416666666667</v>
      </c>
      <c r="L36" s="5">
        <v>110.27083333333333</v>
      </c>
      <c r="M36" s="5">
        <v>112.55416666666666</v>
      </c>
      <c r="N36" s="5">
        <v>1188.0666666666664</v>
      </c>
    </row>
    <row r="37" spans="1:14" x14ac:dyDescent="0.55000000000000004">
      <c r="A37" s="4">
        <v>2010</v>
      </c>
      <c r="B37" s="5">
        <v>114.55</v>
      </c>
      <c r="C37" s="5">
        <v>116.22083333333332</v>
      </c>
      <c r="D37" s="5">
        <v>117.68749999999999</v>
      </c>
      <c r="E37" s="5">
        <v>117.9875</v>
      </c>
      <c r="F37" s="5">
        <v>117.39166666666667</v>
      </c>
      <c r="G37" s="5">
        <v>116.97500000000001</v>
      </c>
      <c r="H37" s="5">
        <v>116.58333333333333</v>
      </c>
      <c r="I37" s="5">
        <v>116.13333333333333</v>
      </c>
      <c r="J37" s="5">
        <v>112.64999999999998</v>
      </c>
      <c r="K37" s="5">
        <v>106.70416666666665</v>
      </c>
      <c r="L37" s="5">
        <v>102.58749999999999</v>
      </c>
      <c r="M37" s="5">
        <v>100.33750000000002</v>
      </c>
      <c r="N37" s="5">
        <v>1355.8083333333336</v>
      </c>
    </row>
    <row r="38" spans="1:14" x14ac:dyDescent="0.55000000000000004">
      <c r="A38" s="4">
        <v>2011</v>
      </c>
      <c r="B38" s="5">
        <v>98.924999999999997</v>
      </c>
      <c r="C38" s="5">
        <v>98.391666666666666</v>
      </c>
      <c r="D38" s="5">
        <v>98.16249999999998</v>
      </c>
      <c r="E38" s="5">
        <v>98.754166666666663</v>
      </c>
      <c r="F38" s="5">
        <v>99.7</v>
      </c>
      <c r="G38" s="5">
        <v>100.25416666666666</v>
      </c>
      <c r="H38" s="5">
        <v>101.40833333333332</v>
      </c>
      <c r="I38" s="5">
        <v>102.87916666666668</v>
      </c>
      <c r="J38" s="5">
        <v>107.07083333333333</v>
      </c>
      <c r="K38" s="5">
        <v>113.47500000000001</v>
      </c>
      <c r="L38" s="5">
        <v>118.20416666666667</v>
      </c>
      <c r="M38" s="5">
        <v>120.73333333333335</v>
      </c>
      <c r="N38" s="5">
        <v>1257.9583333333335</v>
      </c>
    </row>
    <row r="39" spans="1:14" x14ac:dyDescent="0.55000000000000004">
      <c r="A39" s="4">
        <v>2012</v>
      </c>
      <c r="B39" s="5">
        <v>122.32916666666669</v>
      </c>
      <c r="C39" s="5">
        <v>123.17916666666666</v>
      </c>
      <c r="D39" s="5">
        <v>122.47083333333335</v>
      </c>
      <c r="E39" s="5">
        <v>120.92500000000001</v>
      </c>
      <c r="F39" s="5">
        <v>119.67500000000001</v>
      </c>
      <c r="G39" s="5">
        <v>118.27083333333333</v>
      </c>
      <c r="H39" s="5">
        <v>116.89999999999999</v>
      </c>
      <c r="I39" s="5">
        <v>115.66666666666667</v>
      </c>
      <c r="J39" s="5">
        <v>113.96249999999999</v>
      </c>
      <c r="K39" s="5">
        <v>112.78750000000001</v>
      </c>
      <c r="L39" s="5">
        <v>112.36250000000001</v>
      </c>
      <c r="M39" s="5">
        <v>111.8</v>
      </c>
      <c r="N39" s="5">
        <v>1410.3291666666664</v>
      </c>
    </row>
    <row r="40" spans="1:14" x14ac:dyDescent="0.55000000000000004">
      <c r="A40" s="4">
        <v>2013</v>
      </c>
      <c r="B40" s="5">
        <v>111.42499999999997</v>
      </c>
      <c r="C40" s="5">
        <v>111.17916666666666</v>
      </c>
      <c r="D40" s="5">
        <v>111.67916666666667</v>
      </c>
      <c r="E40" s="5">
        <v>113.08333333333333</v>
      </c>
      <c r="F40" s="5">
        <v>114.26666666666667</v>
      </c>
      <c r="G40" s="5">
        <v>115.31249999999999</v>
      </c>
      <c r="H40" s="5">
        <v>116.42083333333335</v>
      </c>
      <c r="I40" s="5">
        <v>117.325</v>
      </c>
      <c r="J40" s="5">
        <v>118.20416666666667</v>
      </c>
      <c r="K40" s="5">
        <v>118.83333333333333</v>
      </c>
      <c r="L40" s="5">
        <v>119.03749999999998</v>
      </c>
      <c r="M40" s="5">
        <v>119.46249999999998</v>
      </c>
      <c r="N40" s="5">
        <v>1386.2291666666665</v>
      </c>
    </row>
    <row r="41" spans="1:14" x14ac:dyDescent="0.55000000000000004">
      <c r="A41" s="4">
        <v>2014</v>
      </c>
      <c r="B41" s="5">
        <v>119.63333333333331</v>
      </c>
      <c r="C41" s="5">
        <v>119.26666666666665</v>
      </c>
      <c r="D41" s="5">
        <v>118.83333333333333</v>
      </c>
      <c r="E41" s="5">
        <v>118.20833333333336</v>
      </c>
      <c r="F41" s="5">
        <v>117.12083333333334</v>
      </c>
      <c r="G41" s="5">
        <v>116.37500000000001</v>
      </c>
      <c r="H41" s="5">
        <v>115.7166666666667</v>
      </c>
      <c r="I41" s="5">
        <v>114.92916666666667</v>
      </c>
      <c r="J41" s="5">
        <v>114.39999999999999</v>
      </c>
      <c r="K41" s="5">
        <v>113.82083333333331</v>
      </c>
      <c r="L41" s="5">
        <v>112.89166666666665</v>
      </c>
      <c r="M41" s="5">
        <v>112.17916666666666</v>
      </c>
      <c r="N41" s="5">
        <v>1393.3749999999998</v>
      </c>
    </row>
    <row r="42" spans="1:14" x14ac:dyDescent="0.55000000000000004">
      <c r="A42" s="4">
        <v>2015</v>
      </c>
      <c r="B42" s="5">
        <v>111.95</v>
      </c>
      <c r="C42" s="5">
        <v>111.72499999999998</v>
      </c>
      <c r="D42" s="5">
        <v>111.64583333333333</v>
      </c>
      <c r="E42" s="5">
        <v>111.85000000000002</v>
      </c>
      <c r="F42" s="5">
        <v>112.56666666666666</v>
      </c>
      <c r="G42" s="5">
        <v>113.24583333333334</v>
      </c>
      <c r="H42" s="5">
        <v>113.43750000000001</v>
      </c>
      <c r="I42" s="5">
        <v>113.24583333333332</v>
      </c>
      <c r="J42" s="5">
        <v>113.32916666666667</v>
      </c>
      <c r="K42" s="5">
        <v>113.39999999999999</v>
      </c>
      <c r="L42" s="5">
        <v>113.40416666666665</v>
      </c>
      <c r="M42" s="5">
        <v>113.77083333333331</v>
      </c>
      <c r="N42" s="5">
        <v>1353.5708333333332</v>
      </c>
    </row>
    <row r="43" spans="1:14" x14ac:dyDescent="0.55000000000000004">
      <c r="A43" s="4">
        <v>2016</v>
      </c>
      <c r="B43" s="5">
        <v>113.85000000000001</v>
      </c>
      <c r="C43" s="5">
        <v>114.26249999999999</v>
      </c>
      <c r="D43" s="5">
        <v>114.99166666666667</v>
      </c>
      <c r="E43" s="5">
        <v>115.22500000000001</v>
      </c>
      <c r="F43" s="5">
        <v>115.75000000000001</v>
      </c>
      <c r="G43" s="5">
        <v>116.57916666666667</v>
      </c>
      <c r="H43" s="5">
        <v>116.98750000000001</v>
      </c>
      <c r="I43" s="5">
        <v>117.63750000000003</v>
      </c>
      <c r="J43" s="5">
        <v>118.42916666666667</v>
      </c>
      <c r="K43" s="5">
        <v>119.36666666666667</v>
      </c>
      <c r="L43" s="5">
        <v>120.22500000000001</v>
      </c>
      <c r="M43" s="5">
        <v>120.7</v>
      </c>
      <c r="N43" s="5">
        <v>1404.0041666666668</v>
      </c>
    </row>
    <row r="44" spans="1:14" x14ac:dyDescent="0.55000000000000004">
      <c r="A44" s="4">
        <v>2017</v>
      </c>
      <c r="B44" s="5">
        <v>121.02083333333333</v>
      </c>
      <c r="C44" s="5">
        <v>121.25</v>
      </c>
      <c r="D44" s="5">
        <v>121.48750000000001</v>
      </c>
      <c r="E44" s="5">
        <v>121.80416666666666</v>
      </c>
      <c r="F44" s="5">
        <v>122.04583333333335</v>
      </c>
      <c r="G44" s="5">
        <v>122.10833333333333</v>
      </c>
      <c r="H44" s="5">
        <v>122.06666666666666</v>
      </c>
      <c r="I44" s="5">
        <v>122.14583333333333</v>
      </c>
      <c r="J44" s="5">
        <v>122.50833333333333</v>
      </c>
      <c r="K44" s="5">
        <v>122.86666666666666</v>
      </c>
      <c r="L44" s="5">
        <v>123.22500000000001</v>
      </c>
      <c r="M44" s="5">
        <v>123.10833333333333</v>
      </c>
      <c r="N44" s="5">
        <v>1465.6374999999998</v>
      </c>
    </row>
    <row r="45" spans="1:14" x14ac:dyDescent="0.55000000000000004">
      <c r="A45" s="4">
        <v>2018</v>
      </c>
      <c r="B45" s="5">
        <v>122.61666666666666</v>
      </c>
      <c r="C45" s="5">
        <v>122.36666666666667</v>
      </c>
      <c r="D45" s="5">
        <v>121.91666666666669</v>
      </c>
      <c r="E45" s="5">
        <v>121.75</v>
      </c>
      <c r="F45" s="5">
        <v>122.1875</v>
      </c>
      <c r="G45" s="5">
        <v>122.29166666666669</v>
      </c>
      <c r="H45" s="5">
        <v>122.5125</v>
      </c>
      <c r="I45" s="5">
        <v>122.8625</v>
      </c>
      <c r="J45" s="5">
        <v>122.66249999999998</v>
      </c>
      <c r="K45" s="5">
        <v>122.63749999999999</v>
      </c>
      <c r="L45" s="5">
        <v>123.30833333333329</v>
      </c>
      <c r="M45" s="5">
        <v>123.71249999999999</v>
      </c>
      <c r="N45" s="5">
        <v>1470.8250000000003</v>
      </c>
    </row>
    <row r="46" spans="1:14" x14ac:dyDescent="0.55000000000000004">
      <c r="A46" s="4">
        <v>2019</v>
      </c>
      <c r="B46" s="5">
        <v>124.4375</v>
      </c>
      <c r="C46" s="5">
        <v>125.13333333333333</v>
      </c>
      <c r="D46" s="5">
        <v>125.325</v>
      </c>
      <c r="E46" s="5">
        <v>124.94166666666668</v>
      </c>
      <c r="F46" s="5">
        <v>123.80000000000001</v>
      </c>
      <c r="G46" s="5">
        <v>122.88749999999999</v>
      </c>
      <c r="H46" s="5">
        <v>122.38333333333334</v>
      </c>
      <c r="I46" s="5">
        <v>121.64583333333333</v>
      </c>
      <c r="J46" s="5">
        <v>120.45833333333333</v>
      </c>
      <c r="K46" s="5">
        <v>117.30833333333334</v>
      </c>
      <c r="L46" s="5">
        <v>111.44583333333333</v>
      </c>
      <c r="M46" s="5">
        <v>105.94166666666666</v>
      </c>
      <c r="N46" s="5">
        <v>1445.7083333333335</v>
      </c>
    </row>
    <row r="47" spans="1:14" x14ac:dyDescent="0.55000000000000004">
      <c r="A47" s="4">
        <v>2020</v>
      </c>
      <c r="B47" s="5">
        <v>102.23333333333335</v>
      </c>
      <c r="C47" s="5">
        <v>99.958333333333329</v>
      </c>
      <c r="D47" s="5">
        <v>99.083333333333329</v>
      </c>
      <c r="E47" s="5">
        <v>99.433333333333337</v>
      </c>
      <c r="F47" s="5">
        <v>99.754166666666677</v>
      </c>
      <c r="G47" s="5">
        <v>99.833333333333314</v>
      </c>
      <c r="H47" s="5">
        <v>99.404166666666683</v>
      </c>
      <c r="I47" s="5">
        <v>98.254166666666663</v>
      </c>
      <c r="J47" s="5">
        <v>97.891666666666652</v>
      </c>
      <c r="K47" s="5">
        <v>99.966666666666654</v>
      </c>
      <c r="L47" s="5">
        <v>103.27916666666668</v>
      </c>
      <c r="M47" s="5">
        <v>106.50000000000001</v>
      </c>
      <c r="N47" s="5">
        <v>1205.5916666666667</v>
      </c>
    </row>
    <row r="48" spans="1:14" x14ac:dyDescent="0.55000000000000004">
      <c r="A48" s="4">
        <v>2021</v>
      </c>
      <c r="B48" s="5">
        <v>108.54583333333335</v>
      </c>
      <c r="C48" s="5">
        <v>108.28749999999998</v>
      </c>
      <c r="D48" s="5">
        <v>105.06666666666666</v>
      </c>
      <c r="E48" s="5">
        <v>100.03749999999998</v>
      </c>
      <c r="F48" s="5">
        <v>97.45</v>
      </c>
      <c r="G48" s="5">
        <v>96.858333333333334</v>
      </c>
      <c r="H48" s="5">
        <v>95.687500000000014</v>
      </c>
      <c r="I48" s="5">
        <v>94.6875</v>
      </c>
      <c r="J48" s="5">
        <v>93.512499999999989</v>
      </c>
      <c r="K48" s="5">
        <v>91.570833333333326</v>
      </c>
      <c r="L48" s="5">
        <v>90.11666666666666</v>
      </c>
      <c r="M48" s="5">
        <v>89.020833333333329</v>
      </c>
      <c r="N48" s="5">
        <v>1170.8416666666665</v>
      </c>
    </row>
    <row r="49" spans="1:14" x14ac:dyDescent="0.55000000000000004">
      <c r="A49" s="4">
        <v>2022</v>
      </c>
      <c r="B49" s="5">
        <v>88.237500000000011</v>
      </c>
      <c r="C49" s="5">
        <v>88.645833333333357</v>
      </c>
      <c r="D49" s="5">
        <v>91.383333333333326</v>
      </c>
      <c r="E49" s="5">
        <v>94.604166666666671</v>
      </c>
      <c r="F49" s="5">
        <v>95.662500000000009</v>
      </c>
      <c r="G49" s="5">
        <v>95.375000000000014</v>
      </c>
      <c r="H49" s="5">
        <v>95.470833333333346</v>
      </c>
      <c r="I49" s="5">
        <v>96.27500000000002</v>
      </c>
      <c r="J49" s="5">
        <v>97.854166666666643</v>
      </c>
      <c r="K49" s="5">
        <v>100.01249999999999</v>
      </c>
      <c r="L49" s="5">
        <v>102.54166666666667</v>
      </c>
      <c r="M49" s="5">
        <v>104.93333333333334</v>
      </c>
      <c r="N49" s="5">
        <v>1150.9958333333334</v>
      </c>
    </row>
    <row r="50" spans="1:14" x14ac:dyDescent="0.55000000000000004">
      <c r="A50" s="4">
        <v>2023</v>
      </c>
      <c r="B50" s="5">
        <v>106.64583333333333</v>
      </c>
      <c r="C50" s="5">
        <v>107.8</v>
      </c>
      <c r="D50" s="5">
        <v>108.97083333333332</v>
      </c>
      <c r="E50" s="5">
        <v>110.84583333333335</v>
      </c>
      <c r="F50" s="5">
        <v>112.67916666666666</v>
      </c>
      <c r="G50" s="5">
        <v>114.04583333333331</v>
      </c>
      <c r="H50" s="5">
        <v>114.81249999999999</v>
      </c>
      <c r="I50" s="5">
        <v>114.61666666666666</v>
      </c>
      <c r="J50" s="5">
        <v>113.43333333333332</v>
      </c>
      <c r="K50" s="5">
        <v>112.22500000000001</v>
      </c>
      <c r="L50" s="5">
        <v>111.95416666666667</v>
      </c>
      <c r="M50" s="5">
        <v>111.47500000000001</v>
      </c>
      <c r="N50" s="5">
        <v>1339.5041666666664</v>
      </c>
    </row>
    <row r="51" spans="1:14" x14ac:dyDescent="0.55000000000000004">
      <c r="A51" s="4">
        <v>2024</v>
      </c>
      <c r="B51" s="5">
        <v>110.91666666666669</v>
      </c>
      <c r="C51" s="5">
        <v>110.35833333333333</v>
      </c>
      <c r="D51" s="5">
        <v>109.16250000000001</v>
      </c>
      <c r="E51" s="5">
        <v>108.60000000000001</v>
      </c>
      <c r="F51" s="5">
        <v>107.97916666666667</v>
      </c>
      <c r="G51" s="5">
        <v>106.925</v>
      </c>
      <c r="H51" s="5">
        <v>107.06666666666666</v>
      </c>
      <c r="I51" s="5">
        <v>108.04166666666667</v>
      </c>
      <c r="J51" s="5">
        <v>108.52083333333333</v>
      </c>
      <c r="K51" s="5">
        <v>108.69166666666668</v>
      </c>
      <c r="L51" s="5">
        <v>108.64166666666665</v>
      </c>
      <c r="M51" s="5"/>
      <c r="N51" s="5">
        <v>1194.9041666666667</v>
      </c>
    </row>
    <row r="52" spans="1:14" x14ac:dyDescent="0.55000000000000004">
      <c r="A52" s="4">
        <v>2025</v>
      </c>
      <c r="B52" s="5"/>
      <c r="C52" s="5"/>
      <c r="D52" s="5"/>
      <c r="E52" s="5"/>
      <c r="F52" s="5"/>
      <c r="G52" s="5"/>
      <c r="H52" s="5"/>
      <c r="I52" s="5"/>
      <c r="J52" s="5"/>
      <c r="K52" s="5"/>
      <c r="L52" s="5"/>
      <c r="M52" s="5"/>
      <c r="N52" s="5"/>
    </row>
    <row r="53" spans="1:14" x14ac:dyDescent="0.55000000000000004">
      <c r="A53" s="4" t="s">
        <v>10</v>
      </c>
      <c r="B53" s="5">
        <v>4637.2250000000013</v>
      </c>
      <c r="C53" s="5">
        <v>4641.5000000000009</v>
      </c>
      <c r="D53" s="5">
        <v>4645.3750000000009</v>
      </c>
      <c r="E53" s="5">
        <v>4650.6041666666688</v>
      </c>
      <c r="F53" s="5">
        <v>4655.7416666666686</v>
      </c>
      <c r="G53" s="5">
        <v>4660.2041666666673</v>
      </c>
      <c r="H53" s="5">
        <v>4719.6750000000002</v>
      </c>
      <c r="I53" s="5">
        <v>4724.6791666666668</v>
      </c>
      <c r="J53" s="5">
        <v>4729.4291666666668</v>
      </c>
      <c r="K53" s="5">
        <v>4733.5874999999987</v>
      </c>
      <c r="L53" s="5">
        <v>4737.2749999999996</v>
      </c>
      <c r="M53" s="5">
        <v>4632.4375000000009</v>
      </c>
      <c r="N53" s="5">
        <v>56167.73333333333</v>
      </c>
    </row>
  </sheetData>
  <phoneticPr fontId="3"/>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4BA4A-EA98-4EB4-AFA3-7A13D4DD8CDB}">
  <sheetPr>
    <tabColor theme="9" tint="0.79998168889431442"/>
  </sheetPr>
  <dimension ref="A1:AR104"/>
  <sheetViews>
    <sheetView zoomScaleNormal="100" workbookViewId="0">
      <selection activeCell="A34" sqref="A34"/>
    </sheetView>
  </sheetViews>
  <sheetFormatPr defaultRowHeight="13.5" x14ac:dyDescent="0.55000000000000004"/>
  <cols>
    <col min="1" max="1" width="3.9140625" style="37" customWidth="1"/>
    <col min="2" max="2" width="7" style="58" customWidth="1"/>
    <col min="3" max="14" width="7.1640625" style="37" customWidth="1"/>
    <col min="15" max="15" width="8.75" style="37" bestFit="1" customWidth="1"/>
    <col min="16" max="16" width="3.4140625" style="59" customWidth="1"/>
    <col min="17" max="28" width="6.6640625" style="37" customWidth="1"/>
    <col min="29" max="29" width="8.75" style="37" customWidth="1"/>
    <col min="30" max="30" width="7.25" style="37" customWidth="1"/>
    <col min="31" max="31" width="3.5" style="59" customWidth="1"/>
    <col min="32" max="44" width="7.08203125" style="37" customWidth="1"/>
    <col min="45" max="16384" width="8.6640625" style="37"/>
  </cols>
  <sheetData>
    <row r="1" spans="1:44" ht="28.5" customHeight="1" x14ac:dyDescent="0.55000000000000004">
      <c r="A1" s="57" t="s">
        <v>29</v>
      </c>
    </row>
    <row r="2" spans="1:44" s="60" customFormat="1" ht="28.5" customHeight="1" thickBot="1" x14ac:dyDescent="0.45">
      <c r="B2" s="79"/>
      <c r="C2" s="60" t="s">
        <v>30</v>
      </c>
      <c r="P2" s="80"/>
      <c r="Q2" s="60" t="s">
        <v>37</v>
      </c>
      <c r="AE2" s="80"/>
      <c r="AF2" s="60" t="s">
        <v>31</v>
      </c>
    </row>
    <row r="3" spans="1:44" ht="20.5" customHeight="1" thickBot="1" x14ac:dyDescent="0.6">
      <c r="A3" s="51"/>
      <c r="B3" s="47"/>
      <c r="C3" s="45">
        <v>1</v>
      </c>
      <c r="D3" s="46">
        <v>2</v>
      </c>
      <c r="E3" s="46">
        <v>3</v>
      </c>
      <c r="F3" s="46">
        <v>4</v>
      </c>
      <c r="G3" s="46">
        <v>5</v>
      </c>
      <c r="H3" s="46">
        <v>6</v>
      </c>
      <c r="I3" s="46">
        <v>7</v>
      </c>
      <c r="J3" s="46">
        <v>8</v>
      </c>
      <c r="K3" s="46">
        <v>9</v>
      </c>
      <c r="L3" s="46">
        <v>10</v>
      </c>
      <c r="M3" s="46">
        <v>11</v>
      </c>
      <c r="N3" s="47">
        <v>12</v>
      </c>
      <c r="O3" s="67" t="s">
        <v>10</v>
      </c>
      <c r="P3" s="48"/>
      <c r="Q3" s="45">
        <v>1</v>
      </c>
      <c r="R3" s="46">
        <v>2</v>
      </c>
      <c r="S3" s="46">
        <v>3</v>
      </c>
      <c r="T3" s="46">
        <v>4</v>
      </c>
      <c r="U3" s="46">
        <v>5</v>
      </c>
      <c r="V3" s="46">
        <v>6</v>
      </c>
      <c r="W3" s="46">
        <v>7</v>
      </c>
      <c r="X3" s="46">
        <v>8</v>
      </c>
      <c r="Y3" s="46">
        <v>9</v>
      </c>
      <c r="Z3" s="46">
        <v>10</v>
      </c>
      <c r="AA3" s="46">
        <v>11</v>
      </c>
      <c r="AB3" s="47">
        <v>12</v>
      </c>
      <c r="AC3" s="51"/>
      <c r="AD3" s="53"/>
      <c r="AE3" s="48"/>
      <c r="AF3" s="45">
        <v>1</v>
      </c>
      <c r="AG3" s="46">
        <v>2</v>
      </c>
      <c r="AH3" s="46">
        <v>3</v>
      </c>
      <c r="AI3" s="46">
        <v>4</v>
      </c>
      <c r="AJ3" s="46">
        <v>5</v>
      </c>
      <c r="AK3" s="46">
        <v>6</v>
      </c>
      <c r="AL3" s="46">
        <v>7</v>
      </c>
      <c r="AM3" s="46">
        <v>8</v>
      </c>
      <c r="AN3" s="46">
        <v>9</v>
      </c>
      <c r="AO3" s="46">
        <v>10</v>
      </c>
      <c r="AP3" s="46">
        <v>11</v>
      </c>
      <c r="AQ3" s="47">
        <v>12</v>
      </c>
      <c r="AR3" s="84"/>
    </row>
    <row r="4" spans="1:44" x14ac:dyDescent="0.55000000000000004">
      <c r="A4" s="49">
        <v>12</v>
      </c>
      <c r="B4" s="61">
        <v>1978</v>
      </c>
      <c r="C4" s="44">
        <v>48.4</v>
      </c>
      <c r="D4" s="62">
        <v>49.9</v>
      </c>
      <c r="E4" s="62">
        <v>60.2</v>
      </c>
      <c r="F4" s="62">
        <v>54.7</v>
      </c>
      <c r="G4" s="62">
        <v>56</v>
      </c>
      <c r="H4" s="62">
        <v>59.2</v>
      </c>
      <c r="I4" s="62">
        <v>55.8</v>
      </c>
      <c r="J4" s="62">
        <v>45.9</v>
      </c>
      <c r="K4" s="62">
        <v>57.5</v>
      </c>
      <c r="L4" s="62">
        <v>58.5</v>
      </c>
      <c r="M4" s="62">
        <v>59.2</v>
      </c>
      <c r="N4" s="63">
        <v>54.1</v>
      </c>
      <c r="O4" s="50">
        <v>659.4</v>
      </c>
      <c r="P4" s="48"/>
      <c r="Q4" s="64"/>
      <c r="R4" s="65"/>
      <c r="S4" s="65"/>
      <c r="T4" s="65"/>
      <c r="U4" s="65"/>
      <c r="V4" s="65"/>
      <c r="W4" s="65"/>
      <c r="X4" s="65"/>
      <c r="Y4" s="65"/>
      <c r="Z4" s="65"/>
      <c r="AA4" s="65"/>
      <c r="AB4" s="66"/>
      <c r="AC4" s="64"/>
      <c r="AD4" s="50"/>
      <c r="AE4" s="48"/>
      <c r="AF4" s="64"/>
      <c r="AG4" s="65"/>
      <c r="AH4" s="65"/>
      <c r="AI4" s="65"/>
      <c r="AJ4" s="65"/>
      <c r="AK4" s="65"/>
      <c r="AL4" s="65"/>
      <c r="AM4" s="65"/>
      <c r="AN4" s="65"/>
      <c r="AO4" s="65"/>
      <c r="AP4" s="65"/>
      <c r="AQ4" s="66"/>
      <c r="AR4" s="81"/>
    </row>
    <row r="5" spans="1:44" x14ac:dyDescent="0.55000000000000004">
      <c r="A5" s="49">
        <v>11</v>
      </c>
      <c r="B5" s="61">
        <v>1979</v>
      </c>
      <c r="C5" s="49">
        <v>50</v>
      </c>
      <c r="D5" s="48">
        <v>54.2</v>
      </c>
      <c r="E5" s="48">
        <v>58.6</v>
      </c>
      <c r="F5" s="48">
        <v>56.5</v>
      </c>
      <c r="G5" s="48">
        <v>61.5</v>
      </c>
      <c r="H5" s="48">
        <v>61.9</v>
      </c>
      <c r="I5" s="48">
        <v>62</v>
      </c>
      <c r="J5" s="48">
        <v>49.9</v>
      </c>
      <c r="K5" s="48">
        <v>59.4</v>
      </c>
      <c r="L5" s="48">
        <v>67.7</v>
      </c>
      <c r="M5" s="48">
        <v>67.3</v>
      </c>
      <c r="N5" s="50">
        <v>62</v>
      </c>
      <c r="O5" s="50">
        <v>711</v>
      </c>
      <c r="P5" s="48"/>
      <c r="Q5" s="64"/>
      <c r="R5" s="65"/>
      <c r="S5" s="65"/>
      <c r="T5" s="65"/>
      <c r="U5" s="65"/>
      <c r="V5" s="65"/>
      <c r="W5" s="65"/>
      <c r="X5" s="65"/>
      <c r="Y5" s="65"/>
      <c r="Z5" s="65"/>
      <c r="AA5" s="65"/>
      <c r="AB5" s="66"/>
      <c r="AC5" s="64"/>
      <c r="AD5" s="50"/>
      <c r="AE5" s="48"/>
      <c r="AF5" s="64"/>
      <c r="AG5" s="65"/>
      <c r="AH5" s="65"/>
      <c r="AI5" s="65"/>
      <c r="AJ5" s="65"/>
      <c r="AK5" s="65"/>
      <c r="AL5" s="65"/>
      <c r="AM5" s="65"/>
      <c r="AN5" s="65"/>
      <c r="AO5" s="65"/>
      <c r="AP5" s="65"/>
      <c r="AQ5" s="66"/>
      <c r="AR5" s="81"/>
    </row>
    <row r="6" spans="1:44" x14ac:dyDescent="0.55000000000000004">
      <c r="A6" s="49">
        <v>10</v>
      </c>
      <c r="B6" s="61">
        <v>1980</v>
      </c>
      <c r="C6" s="49">
        <v>56.8</v>
      </c>
      <c r="D6" s="48">
        <v>66.7</v>
      </c>
      <c r="E6" s="48">
        <v>67.400000000000006</v>
      </c>
      <c r="F6" s="48">
        <v>70.7</v>
      </c>
      <c r="G6" s="48">
        <v>66.5</v>
      </c>
      <c r="H6" s="48">
        <v>71.400000000000006</v>
      </c>
      <c r="I6" s="48">
        <v>76</v>
      </c>
      <c r="J6" s="48">
        <v>51.6</v>
      </c>
      <c r="K6" s="48">
        <v>74.099999999999994</v>
      </c>
      <c r="L6" s="48">
        <v>73.400000000000006</v>
      </c>
      <c r="M6" s="48">
        <v>64.8</v>
      </c>
      <c r="N6" s="50">
        <v>67.5</v>
      </c>
      <c r="O6" s="50">
        <v>806.9</v>
      </c>
      <c r="P6" s="48"/>
      <c r="Q6" s="64"/>
      <c r="R6" s="65"/>
      <c r="S6" s="65"/>
      <c r="T6" s="65"/>
      <c r="U6" s="65"/>
      <c r="V6" s="65"/>
      <c r="W6" s="65"/>
      <c r="X6" s="65"/>
      <c r="Y6" s="65"/>
      <c r="Z6" s="65"/>
      <c r="AA6" s="65"/>
      <c r="AB6" s="66"/>
      <c r="AC6" s="64"/>
      <c r="AD6" s="50"/>
      <c r="AE6" s="48"/>
      <c r="AF6" s="64"/>
      <c r="AG6" s="65"/>
      <c r="AH6" s="65"/>
      <c r="AI6" s="65"/>
      <c r="AJ6" s="65"/>
      <c r="AK6" s="65"/>
      <c r="AL6" s="65"/>
      <c r="AM6" s="65"/>
      <c r="AN6" s="65"/>
      <c r="AO6" s="65"/>
      <c r="AP6" s="65"/>
      <c r="AQ6" s="66"/>
      <c r="AR6" s="81"/>
    </row>
    <row r="7" spans="1:44" x14ac:dyDescent="0.55000000000000004">
      <c r="A7" s="49">
        <v>9</v>
      </c>
      <c r="B7" s="61">
        <v>1981</v>
      </c>
      <c r="C7" s="49">
        <v>61.9</v>
      </c>
      <c r="D7" s="48">
        <v>64</v>
      </c>
      <c r="E7" s="48">
        <v>71.099999999999994</v>
      </c>
      <c r="F7" s="48">
        <v>72.3</v>
      </c>
      <c r="G7" s="48">
        <v>65.7</v>
      </c>
      <c r="H7" s="48">
        <v>72.8</v>
      </c>
      <c r="I7" s="48">
        <v>72.8</v>
      </c>
      <c r="J7" s="48">
        <v>47.3</v>
      </c>
      <c r="K7" s="48">
        <v>69.8</v>
      </c>
      <c r="L7" s="48">
        <v>70.8</v>
      </c>
      <c r="M7" s="48">
        <v>68.900000000000006</v>
      </c>
      <c r="N7" s="50">
        <v>67.3</v>
      </c>
      <c r="O7" s="50">
        <v>804.69999999999982</v>
      </c>
      <c r="P7" s="48"/>
      <c r="Q7" s="64"/>
      <c r="R7" s="65"/>
      <c r="S7" s="65"/>
      <c r="T7" s="65"/>
      <c r="U7" s="65"/>
      <c r="V7" s="65"/>
      <c r="W7" s="65"/>
      <c r="X7" s="65"/>
      <c r="Y7" s="65"/>
      <c r="Z7" s="65"/>
      <c r="AA7" s="65"/>
      <c r="AB7" s="66"/>
      <c r="AC7" s="64"/>
      <c r="AD7" s="50"/>
      <c r="AE7" s="48"/>
      <c r="AF7" s="64"/>
      <c r="AG7" s="65"/>
      <c r="AH7" s="65"/>
      <c r="AI7" s="65"/>
      <c r="AJ7" s="65"/>
      <c r="AK7" s="65"/>
      <c r="AL7" s="65"/>
      <c r="AM7" s="65"/>
      <c r="AN7" s="65"/>
      <c r="AO7" s="65"/>
      <c r="AP7" s="65"/>
      <c r="AQ7" s="66"/>
      <c r="AR7" s="81"/>
    </row>
    <row r="8" spans="1:44" x14ac:dyDescent="0.55000000000000004">
      <c r="A8" s="49">
        <v>8</v>
      </c>
      <c r="B8" s="61">
        <v>1982</v>
      </c>
      <c r="C8" s="49">
        <v>58.5</v>
      </c>
      <c r="D8" s="48">
        <v>65.099999999999994</v>
      </c>
      <c r="E8" s="48">
        <v>74</v>
      </c>
      <c r="F8" s="48">
        <v>69.900000000000006</v>
      </c>
      <c r="G8" s="48">
        <v>64</v>
      </c>
      <c r="H8" s="48">
        <v>72.7</v>
      </c>
      <c r="I8" s="48">
        <v>72.5</v>
      </c>
      <c r="J8" s="48">
        <v>49.8</v>
      </c>
      <c r="K8" s="48">
        <v>70.599999999999994</v>
      </c>
      <c r="L8" s="48">
        <v>66.900000000000006</v>
      </c>
      <c r="M8" s="48">
        <v>68.900000000000006</v>
      </c>
      <c r="N8" s="50">
        <v>63.4</v>
      </c>
      <c r="O8" s="50">
        <v>796.3</v>
      </c>
      <c r="P8" s="48"/>
      <c r="Q8" s="64"/>
      <c r="R8" s="65"/>
      <c r="S8" s="65"/>
      <c r="T8" s="65"/>
      <c r="U8" s="65"/>
      <c r="V8" s="65"/>
      <c r="W8" s="65"/>
      <c r="X8" s="65"/>
      <c r="Y8" s="65"/>
      <c r="Z8" s="65"/>
      <c r="AA8" s="65"/>
      <c r="AB8" s="66"/>
      <c r="AC8" s="64"/>
      <c r="AD8" s="50"/>
      <c r="AE8" s="48"/>
      <c r="AF8" s="64"/>
      <c r="AG8" s="65"/>
      <c r="AH8" s="65"/>
      <c r="AI8" s="65"/>
      <c r="AJ8" s="65"/>
      <c r="AK8" s="65"/>
      <c r="AL8" s="65"/>
      <c r="AM8" s="65"/>
      <c r="AN8" s="65"/>
      <c r="AO8" s="65"/>
      <c r="AP8" s="65"/>
      <c r="AQ8" s="66"/>
      <c r="AR8" s="81"/>
    </row>
    <row r="9" spans="1:44" x14ac:dyDescent="0.55000000000000004">
      <c r="A9" s="49">
        <v>7</v>
      </c>
      <c r="B9" s="61">
        <v>1983</v>
      </c>
      <c r="C9" s="49">
        <v>61.1</v>
      </c>
      <c r="D9" s="48">
        <v>67.599999999999994</v>
      </c>
      <c r="E9" s="48">
        <v>77.5</v>
      </c>
      <c r="F9" s="48">
        <v>68.7</v>
      </c>
      <c r="G9" s="48">
        <v>67.3</v>
      </c>
      <c r="H9" s="48">
        <v>74.2</v>
      </c>
      <c r="I9" s="48">
        <v>74.900000000000006</v>
      </c>
      <c r="J9" s="48">
        <v>54.4</v>
      </c>
      <c r="K9" s="48">
        <v>75.900000000000006</v>
      </c>
      <c r="L9" s="48">
        <v>68.7</v>
      </c>
      <c r="M9" s="48">
        <v>75.5</v>
      </c>
      <c r="N9" s="50">
        <v>69.8</v>
      </c>
      <c r="O9" s="50">
        <v>835.59999999999991</v>
      </c>
      <c r="P9" s="48"/>
      <c r="Q9" s="64"/>
      <c r="R9" s="65"/>
      <c r="S9" s="65"/>
      <c r="T9" s="65"/>
      <c r="U9" s="65"/>
      <c r="V9" s="65"/>
      <c r="W9" s="65"/>
      <c r="X9" s="65"/>
      <c r="Y9" s="65"/>
      <c r="Z9" s="65"/>
      <c r="AA9" s="65"/>
      <c r="AB9" s="66"/>
      <c r="AC9" s="64"/>
      <c r="AD9" s="50"/>
      <c r="AE9" s="48"/>
      <c r="AF9" s="64"/>
      <c r="AG9" s="65"/>
      <c r="AH9" s="65"/>
      <c r="AI9" s="65"/>
      <c r="AJ9" s="65"/>
      <c r="AK9" s="65"/>
      <c r="AL9" s="65"/>
      <c r="AM9" s="65"/>
      <c r="AN9" s="65"/>
      <c r="AO9" s="65"/>
      <c r="AP9" s="65"/>
      <c r="AQ9" s="66"/>
      <c r="AR9" s="81"/>
    </row>
    <row r="10" spans="1:44" x14ac:dyDescent="0.55000000000000004">
      <c r="A10" s="49">
        <v>6</v>
      </c>
      <c r="B10" s="61">
        <v>1984</v>
      </c>
      <c r="C10" s="49">
        <v>62.6</v>
      </c>
      <c r="D10" s="48">
        <v>71</v>
      </c>
      <c r="E10" s="48">
        <v>72.8</v>
      </c>
      <c r="F10" s="48">
        <v>69.099999999999994</v>
      </c>
      <c r="G10" s="48">
        <v>72.7</v>
      </c>
      <c r="H10" s="48">
        <v>73.599999999999994</v>
      </c>
      <c r="I10" s="48">
        <v>73.5</v>
      </c>
      <c r="J10" s="48">
        <v>55.2</v>
      </c>
      <c r="K10" s="48">
        <v>66.900000000000006</v>
      </c>
      <c r="L10" s="48">
        <v>71.599999999999994</v>
      </c>
      <c r="M10" s="48">
        <v>71.5</v>
      </c>
      <c r="N10" s="50">
        <v>66</v>
      </c>
      <c r="O10" s="50">
        <v>826.5</v>
      </c>
      <c r="P10" s="48"/>
      <c r="Q10" s="64"/>
      <c r="R10" s="65"/>
      <c r="S10" s="65"/>
      <c r="T10" s="65"/>
      <c r="U10" s="65"/>
      <c r="V10" s="65"/>
      <c r="W10" s="65"/>
      <c r="X10" s="65"/>
      <c r="Y10" s="65"/>
      <c r="Z10" s="65"/>
      <c r="AA10" s="65"/>
      <c r="AB10" s="66"/>
      <c r="AC10" s="64"/>
      <c r="AD10" s="50"/>
      <c r="AE10" s="48"/>
      <c r="AF10" s="64"/>
      <c r="AG10" s="65"/>
      <c r="AH10" s="65"/>
      <c r="AI10" s="65"/>
      <c r="AJ10" s="65"/>
      <c r="AK10" s="65"/>
      <c r="AL10" s="65"/>
      <c r="AM10" s="65"/>
      <c r="AN10" s="65"/>
      <c r="AO10" s="65"/>
      <c r="AP10" s="65"/>
      <c r="AQ10" s="66"/>
      <c r="AR10" s="81"/>
    </row>
    <row r="11" spans="1:44" x14ac:dyDescent="0.55000000000000004">
      <c r="A11" s="49">
        <v>5</v>
      </c>
      <c r="B11" s="61">
        <v>1985</v>
      </c>
      <c r="C11" s="49">
        <v>65.099999999999994</v>
      </c>
      <c r="D11" s="48">
        <v>71.8</v>
      </c>
      <c r="E11" s="48">
        <v>77.7</v>
      </c>
      <c r="F11" s="48">
        <v>77.7</v>
      </c>
      <c r="G11" s="48">
        <v>74.900000000000006</v>
      </c>
      <c r="H11" s="48">
        <v>75.8</v>
      </c>
      <c r="I11" s="48">
        <v>80.2</v>
      </c>
      <c r="J11" s="48">
        <v>59.2</v>
      </c>
      <c r="K11" s="48">
        <v>74.099999999999994</v>
      </c>
      <c r="L11" s="48">
        <v>83.6</v>
      </c>
      <c r="M11" s="48">
        <v>79.099999999999994</v>
      </c>
      <c r="N11" s="50">
        <v>74.8</v>
      </c>
      <c r="O11" s="50">
        <v>894</v>
      </c>
      <c r="P11" s="48"/>
      <c r="Q11" s="64"/>
      <c r="R11" s="65"/>
      <c r="S11" s="65"/>
      <c r="T11" s="65"/>
      <c r="U11" s="65"/>
      <c r="V11" s="65"/>
      <c r="W11" s="65"/>
      <c r="X11" s="65"/>
      <c r="Y11" s="65"/>
      <c r="Z11" s="65"/>
      <c r="AA11" s="65"/>
      <c r="AB11" s="66"/>
      <c r="AC11" s="64"/>
      <c r="AD11" s="50"/>
      <c r="AE11" s="48"/>
      <c r="AF11" s="64"/>
      <c r="AG11" s="65"/>
      <c r="AH11" s="65"/>
      <c r="AI11" s="65"/>
      <c r="AJ11" s="65"/>
      <c r="AK11" s="65"/>
      <c r="AL11" s="65"/>
      <c r="AM11" s="65"/>
      <c r="AN11" s="65"/>
      <c r="AO11" s="65"/>
      <c r="AP11" s="65"/>
      <c r="AQ11" s="66"/>
      <c r="AR11" s="81"/>
    </row>
    <row r="12" spans="1:44" x14ac:dyDescent="0.55000000000000004">
      <c r="A12" s="49">
        <v>4</v>
      </c>
      <c r="B12" s="61">
        <v>1986</v>
      </c>
      <c r="C12" s="49">
        <v>71.7</v>
      </c>
      <c r="D12" s="48">
        <v>76</v>
      </c>
      <c r="E12" s="48">
        <v>79.5</v>
      </c>
      <c r="F12" s="48">
        <v>79.7</v>
      </c>
      <c r="G12" s="48">
        <v>75.8</v>
      </c>
      <c r="H12" s="48">
        <v>80.3</v>
      </c>
      <c r="I12" s="48">
        <v>86.9</v>
      </c>
      <c r="J12" s="48">
        <v>58</v>
      </c>
      <c r="K12" s="48">
        <v>79.7</v>
      </c>
      <c r="L12" s="48">
        <v>80.3</v>
      </c>
      <c r="M12" s="48">
        <v>71.900000000000006</v>
      </c>
      <c r="N12" s="50">
        <v>73.599999999999994</v>
      </c>
      <c r="O12" s="50">
        <v>913.4</v>
      </c>
      <c r="P12" s="48"/>
      <c r="Q12" s="64"/>
      <c r="R12" s="65"/>
      <c r="S12" s="65"/>
      <c r="T12" s="65"/>
      <c r="U12" s="65"/>
      <c r="V12" s="65"/>
      <c r="W12" s="65"/>
      <c r="X12" s="65"/>
      <c r="Y12" s="65"/>
      <c r="Z12" s="65"/>
      <c r="AA12" s="65"/>
      <c r="AB12" s="66"/>
      <c r="AC12" s="64"/>
      <c r="AD12" s="50"/>
      <c r="AE12" s="48"/>
      <c r="AF12" s="64"/>
      <c r="AG12" s="65"/>
      <c r="AH12" s="65"/>
      <c r="AI12" s="65"/>
      <c r="AJ12" s="65"/>
      <c r="AK12" s="65"/>
      <c r="AL12" s="65"/>
      <c r="AM12" s="65"/>
      <c r="AN12" s="65"/>
      <c r="AO12" s="65"/>
      <c r="AP12" s="65"/>
      <c r="AQ12" s="66"/>
      <c r="AR12" s="81"/>
    </row>
    <row r="13" spans="1:44" x14ac:dyDescent="0.55000000000000004">
      <c r="A13" s="49">
        <v>3</v>
      </c>
      <c r="B13" s="61">
        <v>1987</v>
      </c>
      <c r="C13" s="49">
        <v>69.3</v>
      </c>
      <c r="D13" s="48">
        <v>75.7</v>
      </c>
      <c r="E13" s="48">
        <v>83.1</v>
      </c>
      <c r="F13" s="48">
        <v>76</v>
      </c>
      <c r="G13" s="48">
        <v>67.599999999999994</v>
      </c>
      <c r="H13" s="48">
        <v>81.900000000000006</v>
      </c>
      <c r="I13" s="48">
        <v>85.9</v>
      </c>
      <c r="J13" s="48">
        <v>62</v>
      </c>
      <c r="K13" s="48">
        <v>86.9</v>
      </c>
      <c r="L13" s="48">
        <v>86</v>
      </c>
      <c r="M13" s="48">
        <v>78.7</v>
      </c>
      <c r="N13" s="50">
        <v>77.400000000000006</v>
      </c>
      <c r="O13" s="50">
        <v>930.5</v>
      </c>
      <c r="P13" s="48"/>
      <c r="Q13" s="64"/>
      <c r="R13" s="65"/>
      <c r="S13" s="65"/>
      <c r="T13" s="65"/>
      <c r="U13" s="65"/>
      <c r="V13" s="65"/>
      <c r="W13" s="65"/>
      <c r="X13" s="65"/>
      <c r="Y13" s="65"/>
      <c r="Z13" s="65"/>
      <c r="AA13" s="65"/>
      <c r="AB13" s="66"/>
      <c r="AC13" s="64"/>
      <c r="AD13" s="50"/>
      <c r="AE13" s="48"/>
      <c r="AF13" s="64"/>
      <c r="AG13" s="65"/>
      <c r="AH13" s="65"/>
      <c r="AI13" s="65"/>
      <c r="AJ13" s="65"/>
      <c r="AK13" s="65"/>
      <c r="AL13" s="65"/>
      <c r="AM13" s="65"/>
      <c r="AN13" s="65"/>
      <c r="AO13" s="65"/>
      <c r="AP13" s="65"/>
      <c r="AQ13" s="66"/>
      <c r="AR13" s="81"/>
    </row>
    <row r="14" spans="1:44" ht="14" thickBot="1" x14ac:dyDescent="0.6">
      <c r="A14" s="49">
        <v>2</v>
      </c>
      <c r="B14" s="61">
        <v>1988</v>
      </c>
      <c r="C14" s="49">
        <v>71.400000000000006</v>
      </c>
      <c r="D14" s="48">
        <v>82.9</v>
      </c>
      <c r="E14" s="48">
        <v>89.7</v>
      </c>
      <c r="F14" s="48">
        <v>82.1</v>
      </c>
      <c r="G14" s="48">
        <v>70.599999999999994</v>
      </c>
      <c r="H14" s="48">
        <v>85.6</v>
      </c>
      <c r="I14" s="48">
        <v>84.4</v>
      </c>
      <c r="J14" s="48">
        <v>61</v>
      </c>
      <c r="K14" s="48">
        <v>91</v>
      </c>
      <c r="L14" s="48">
        <v>86.9</v>
      </c>
      <c r="M14" s="48">
        <v>89.6</v>
      </c>
      <c r="N14" s="50">
        <v>82.6</v>
      </c>
      <c r="O14" s="50">
        <v>977.80000000000007</v>
      </c>
      <c r="P14" s="48"/>
      <c r="Q14" s="64"/>
      <c r="R14" s="65"/>
      <c r="S14" s="65"/>
      <c r="T14" s="65"/>
      <c r="U14" s="65"/>
      <c r="V14" s="65"/>
      <c r="W14" s="65"/>
      <c r="X14" s="65"/>
      <c r="Y14" s="65"/>
      <c r="Z14" s="65"/>
      <c r="AA14" s="65"/>
      <c r="AB14" s="66"/>
      <c r="AC14" s="64"/>
      <c r="AD14" s="50"/>
      <c r="AE14" s="48"/>
      <c r="AF14" s="64"/>
      <c r="AG14" s="65"/>
      <c r="AH14" s="65"/>
      <c r="AI14" s="65"/>
      <c r="AJ14" s="65"/>
      <c r="AK14" s="65"/>
      <c r="AL14" s="65"/>
      <c r="AM14" s="65"/>
      <c r="AN14" s="65"/>
      <c r="AO14" s="65"/>
      <c r="AP14" s="65"/>
      <c r="AQ14" s="66"/>
      <c r="AR14" s="81"/>
    </row>
    <row r="15" spans="1:44" ht="14" thickBot="1" x14ac:dyDescent="0.6">
      <c r="A15" s="49">
        <v>1</v>
      </c>
      <c r="B15" s="67">
        <v>1989</v>
      </c>
      <c r="C15" s="49">
        <v>81.7</v>
      </c>
      <c r="D15" s="48">
        <v>84.6</v>
      </c>
      <c r="E15" s="48">
        <v>103</v>
      </c>
      <c r="F15" s="48">
        <v>91.1</v>
      </c>
      <c r="G15" s="48">
        <v>83.6</v>
      </c>
      <c r="H15" s="48">
        <v>101</v>
      </c>
      <c r="I15" s="48">
        <v>95.9</v>
      </c>
      <c r="J15" s="48">
        <v>80.8</v>
      </c>
      <c r="K15" s="48">
        <v>100.8</v>
      </c>
      <c r="L15" s="48">
        <v>100.3</v>
      </c>
      <c r="M15" s="48">
        <v>102</v>
      </c>
      <c r="N15" s="50">
        <v>96.1</v>
      </c>
      <c r="O15" s="50">
        <v>1120.8999999999996</v>
      </c>
      <c r="P15" s="48"/>
      <c r="Q15" s="64">
        <f>AVERAGE(C4:C15)</f>
        <v>63.208333333333343</v>
      </c>
      <c r="R15" s="65">
        <f t="shared" ref="R15:R47" si="0">AVERAGE(D4:D15)</f>
        <v>69.125</v>
      </c>
      <c r="S15" s="65">
        <f t="shared" ref="S15:S47" si="1">AVERAGE(E4:E15)</f>
        <v>76.216666666666683</v>
      </c>
      <c r="T15" s="65">
        <f t="shared" ref="T15:T47" si="2">AVERAGE(F4:F15)</f>
        <v>72.375000000000014</v>
      </c>
      <c r="U15" s="65">
        <f t="shared" ref="U15:U47" si="3">AVERAGE(G4:G15)</f>
        <v>68.850000000000009</v>
      </c>
      <c r="V15" s="65">
        <f t="shared" ref="V15:V47" si="4">AVERAGE(H4:H15)</f>
        <v>75.86666666666666</v>
      </c>
      <c r="W15" s="65">
        <f t="shared" ref="W15:W47" si="5">AVERAGE(I4:I15)</f>
        <v>76.733333333333334</v>
      </c>
      <c r="X15" s="65">
        <f t="shared" ref="X15:X47" si="6">AVERAGE(J4:J15)</f>
        <v>56.258333333333326</v>
      </c>
      <c r="Y15" s="65">
        <f t="shared" ref="Y15:Y47" si="7">AVERAGE(K4:K15)</f>
        <v>75.558333333333323</v>
      </c>
      <c r="Z15" s="65">
        <f t="shared" ref="Z15:Z47" si="8">AVERAGE(L4:L15)</f>
        <v>76.224999999999994</v>
      </c>
      <c r="AA15" s="65">
        <f t="shared" ref="AA15:AA47" si="9">AVERAGE(M4:M15)</f>
        <v>74.783333333333346</v>
      </c>
      <c r="AB15" s="66">
        <f t="shared" ref="AB15:AB47" si="10">AVERAGE(N4:N15)</f>
        <v>71.216666666666669</v>
      </c>
      <c r="AC15" s="64">
        <f t="shared" ref="AC15:AC47" si="11">SUM(Q15:AB15)</f>
        <v>856.41666666666674</v>
      </c>
      <c r="AD15" s="77">
        <f>1200/AC15</f>
        <v>1.4011871168628975</v>
      </c>
      <c r="AE15" s="48"/>
      <c r="AF15" s="348">
        <f>+Q15*$AD15</f>
        <v>88.56670234504233</v>
      </c>
      <c r="AG15" s="349">
        <f t="shared" ref="AG15:AQ15" si="12">+R15*$AD15</f>
        <v>96.857059453147798</v>
      </c>
      <c r="AH15" s="349">
        <f t="shared" si="12"/>
        <v>106.79381142356719</v>
      </c>
      <c r="AI15" s="349">
        <f t="shared" si="12"/>
        <v>101.41091758295222</v>
      </c>
      <c r="AJ15" s="349">
        <f t="shared" si="12"/>
        <v>96.471732996010502</v>
      </c>
      <c r="AK15" s="349">
        <f t="shared" si="12"/>
        <v>106.30339593266515</v>
      </c>
      <c r="AL15" s="349">
        <f t="shared" si="12"/>
        <v>107.51775810061301</v>
      </c>
      <c r="AM15" s="349">
        <f t="shared" si="12"/>
        <v>78.828451882845172</v>
      </c>
      <c r="AN15" s="349">
        <f t="shared" si="12"/>
        <v>105.87136323829908</v>
      </c>
      <c r="AO15" s="349">
        <f t="shared" si="12"/>
        <v>106.80548798287435</v>
      </c>
      <c r="AP15" s="349">
        <f t="shared" si="12"/>
        <v>104.78544322273036</v>
      </c>
      <c r="AQ15" s="350">
        <f t="shared" si="12"/>
        <v>99.787875839252692</v>
      </c>
      <c r="AR15" s="81">
        <f>SUM(AF15:AQ15)</f>
        <v>1199.9999999999998</v>
      </c>
    </row>
    <row r="16" spans="1:44" x14ac:dyDescent="0.55000000000000004">
      <c r="A16" s="49"/>
      <c r="B16" s="61">
        <v>1990</v>
      </c>
      <c r="C16" s="49">
        <v>86.7</v>
      </c>
      <c r="D16" s="48">
        <v>103.1</v>
      </c>
      <c r="E16" s="48">
        <v>112.6</v>
      </c>
      <c r="F16" s="48">
        <v>101.2</v>
      </c>
      <c r="G16" s="48">
        <v>98.8</v>
      </c>
      <c r="H16" s="48">
        <v>107</v>
      </c>
      <c r="I16" s="48">
        <v>110.6</v>
      </c>
      <c r="J16" s="48">
        <v>90.1</v>
      </c>
      <c r="K16" s="48">
        <v>105</v>
      </c>
      <c r="L16" s="48">
        <v>118.3</v>
      </c>
      <c r="M16" s="48">
        <v>109</v>
      </c>
      <c r="N16" s="50">
        <v>103</v>
      </c>
      <c r="O16" s="50">
        <v>1245.4000000000001</v>
      </c>
      <c r="P16" s="48"/>
      <c r="Q16" s="64">
        <f t="shared" ref="Q16:Q47" si="13">AVERAGE(C5:C16)</f>
        <v>66.400000000000006</v>
      </c>
      <c r="R16" s="65">
        <f t="shared" si="0"/>
        <v>73.558333333333351</v>
      </c>
      <c r="S16" s="65">
        <f t="shared" si="1"/>
        <v>80.583333333333343</v>
      </c>
      <c r="T16" s="65">
        <f t="shared" si="2"/>
        <v>76.25</v>
      </c>
      <c r="U16" s="65">
        <f t="shared" si="3"/>
        <v>72.416666666666671</v>
      </c>
      <c r="V16" s="65">
        <f t="shared" si="4"/>
        <v>79.850000000000009</v>
      </c>
      <c r="W16" s="65">
        <f t="shared" si="5"/>
        <v>81.3</v>
      </c>
      <c r="X16" s="65">
        <f t="shared" si="6"/>
        <v>59.94166666666667</v>
      </c>
      <c r="Y16" s="65">
        <f t="shared" si="7"/>
        <v>79.516666666666666</v>
      </c>
      <c r="Z16" s="65">
        <f t="shared" si="8"/>
        <v>81.208333333333329</v>
      </c>
      <c r="AA16" s="65">
        <f t="shared" si="9"/>
        <v>78.933333333333337</v>
      </c>
      <c r="AB16" s="66">
        <f t="shared" si="10"/>
        <v>75.291666666666671</v>
      </c>
      <c r="AC16" s="64">
        <f t="shared" si="11"/>
        <v>905.25000000000011</v>
      </c>
      <c r="AD16" s="77">
        <f t="shared" ref="AD16:AD50" si="14">1200/AC16</f>
        <v>1.3256006628003312</v>
      </c>
      <c r="AE16" s="48"/>
      <c r="AF16" s="348">
        <f t="shared" ref="AF16:AF50" si="15">+Q16*$AD16</f>
        <v>88.019884009942004</v>
      </c>
      <c r="AG16" s="349">
        <f t="shared" ref="AG16:AG50" si="16">+R16*$AD16</f>
        <v>97.508975421154389</v>
      </c>
      <c r="AH16" s="349">
        <f t="shared" ref="AH16:AH50" si="17">+S16*$AD16</f>
        <v>106.8213200773267</v>
      </c>
      <c r="AI16" s="349">
        <f t="shared" ref="AI16:AI50" si="18">+T16*$AD16</f>
        <v>101.07705053852526</v>
      </c>
      <c r="AJ16" s="349">
        <f t="shared" ref="AJ16:AJ50" si="19">+U16*$AD16</f>
        <v>95.995581331123987</v>
      </c>
      <c r="AK16" s="349">
        <f t="shared" ref="AK16:AK50" si="20">+V16*$AD16</f>
        <v>105.84921292460646</v>
      </c>
      <c r="AL16" s="349">
        <f t="shared" ref="AL16:AL50" si="21">+W16*$AD16</f>
        <v>107.77133388566692</v>
      </c>
      <c r="AM16" s="349">
        <f t="shared" ref="AM16:AM50" si="22">+X16*$AD16</f>
        <v>79.458713062689853</v>
      </c>
      <c r="AN16" s="349">
        <f t="shared" ref="AN16:AN50" si="23">+Y16*$AD16</f>
        <v>105.40734603700633</v>
      </c>
      <c r="AO16" s="349">
        <f t="shared" ref="AO16:AO50" si="24">+Z16*$AD16</f>
        <v>107.64982049157689</v>
      </c>
      <c r="AP16" s="349">
        <f t="shared" ref="AP16:AP50" si="25">+AA16*$AD16</f>
        <v>104.63407898370615</v>
      </c>
      <c r="AQ16" s="350">
        <f t="shared" ref="AQ16:AQ50" si="26">+AB16*$AD16</f>
        <v>99.806683236674942</v>
      </c>
      <c r="AR16" s="81">
        <f t="shared" ref="AR16:AR50" si="27">SUM(AF16:AQ16)</f>
        <v>1200</v>
      </c>
    </row>
    <row r="17" spans="1:44" x14ac:dyDescent="0.55000000000000004">
      <c r="A17" s="49"/>
      <c r="B17" s="61">
        <v>1991</v>
      </c>
      <c r="C17" s="49">
        <v>99.3</v>
      </c>
      <c r="D17" s="48">
        <v>105.8</v>
      </c>
      <c r="E17" s="48">
        <v>106.7</v>
      </c>
      <c r="F17" s="48">
        <v>95.3</v>
      </c>
      <c r="G17" s="48">
        <v>95.3</v>
      </c>
      <c r="H17" s="48">
        <v>99</v>
      </c>
      <c r="I17" s="48">
        <v>117.7</v>
      </c>
      <c r="J17" s="48">
        <v>87.9</v>
      </c>
      <c r="K17" s="48">
        <v>106.4</v>
      </c>
      <c r="L17" s="48">
        <v>117.4</v>
      </c>
      <c r="M17" s="48">
        <v>117.4</v>
      </c>
      <c r="N17" s="50">
        <v>108.8</v>
      </c>
      <c r="O17" s="50">
        <v>1257.0000000000002</v>
      </c>
      <c r="P17" s="48"/>
      <c r="Q17" s="64">
        <f t="shared" si="13"/>
        <v>70.50833333333334</v>
      </c>
      <c r="R17" s="65">
        <f t="shared" si="0"/>
        <v>77.858333333333334</v>
      </c>
      <c r="S17" s="65">
        <f t="shared" si="1"/>
        <v>84.591666666666683</v>
      </c>
      <c r="T17" s="65">
        <f t="shared" si="2"/>
        <v>79.483333333333334</v>
      </c>
      <c r="U17" s="65">
        <f t="shared" si="3"/>
        <v>75.233333333333334</v>
      </c>
      <c r="V17" s="65">
        <f t="shared" si="4"/>
        <v>82.941666666666663</v>
      </c>
      <c r="W17" s="65">
        <f t="shared" si="5"/>
        <v>85.941666666666663</v>
      </c>
      <c r="X17" s="65">
        <f t="shared" si="6"/>
        <v>63.108333333333327</v>
      </c>
      <c r="Y17" s="65">
        <f t="shared" si="7"/>
        <v>83.433333333333323</v>
      </c>
      <c r="Z17" s="65">
        <f t="shared" si="8"/>
        <v>85.34999999999998</v>
      </c>
      <c r="AA17" s="65">
        <f t="shared" si="9"/>
        <v>83.108333333333334</v>
      </c>
      <c r="AB17" s="66">
        <f t="shared" si="10"/>
        <v>79.191666666666663</v>
      </c>
      <c r="AC17" s="64">
        <f t="shared" si="11"/>
        <v>950.75</v>
      </c>
      <c r="AD17" s="77">
        <f t="shared" si="14"/>
        <v>1.2621614514856692</v>
      </c>
      <c r="AE17" s="48"/>
      <c r="AF17" s="348">
        <f t="shared" si="15"/>
        <v>88.992900341835394</v>
      </c>
      <c r="AG17" s="349">
        <f t="shared" si="16"/>
        <v>98.269787010255058</v>
      </c>
      <c r="AH17" s="349">
        <f t="shared" si="17"/>
        <v>106.76834078359192</v>
      </c>
      <c r="AI17" s="349">
        <f t="shared" si="18"/>
        <v>100.32079936891927</v>
      </c>
      <c r="AJ17" s="349">
        <f t="shared" si="19"/>
        <v>94.956613200105181</v>
      </c>
      <c r="AK17" s="349">
        <f t="shared" si="20"/>
        <v>104.68577438864054</v>
      </c>
      <c r="AL17" s="349">
        <f t="shared" si="21"/>
        <v>108.47225874309754</v>
      </c>
      <c r="AM17" s="349">
        <f t="shared" si="22"/>
        <v>79.652905600841436</v>
      </c>
      <c r="AN17" s="349">
        <f t="shared" si="23"/>
        <v>105.30633710228766</v>
      </c>
      <c r="AO17" s="349">
        <f t="shared" si="24"/>
        <v>107.72547988430183</v>
      </c>
      <c r="AP17" s="349">
        <f t="shared" si="25"/>
        <v>104.89613463055483</v>
      </c>
      <c r="AQ17" s="350">
        <f t="shared" si="26"/>
        <v>99.952668945569272</v>
      </c>
      <c r="AR17" s="81">
        <f t="shared" si="27"/>
        <v>1200</v>
      </c>
    </row>
    <row r="18" spans="1:44" x14ac:dyDescent="0.55000000000000004">
      <c r="A18" s="49"/>
      <c r="B18" s="61">
        <v>1992</v>
      </c>
      <c r="C18" s="49">
        <v>104.6</v>
      </c>
      <c r="D18" s="48">
        <v>105.8</v>
      </c>
      <c r="E18" s="48">
        <v>117.5</v>
      </c>
      <c r="F18" s="48">
        <v>102.1</v>
      </c>
      <c r="G18" s="48">
        <v>93.6</v>
      </c>
      <c r="H18" s="48">
        <v>108.7</v>
      </c>
      <c r="I18" s="48">
        <v>115.7</v>
      </c>
      <c r="J18" s="48">
        <v>80.3</v>
      </c>
      <c r="K18" s="48">
        <v>114.5</v>
      </c>
      <c r="L18" s="48">
        <v>106.6</v>
      </c>
      <c r="M18" s="48">
        <v>109.8</v>
      </c>
      <c r="N18" s="50">
        <v>100.4</v>
      </c>
      <c r="O18" s="50">
        <v>1259.6000000000001</v>
      </c>
      <c r="P18" s="48"/>
      <c r="Q18" s="64">
        <f t="shared" si="13"/>
        <v>74.491666666666674</v>
      </c>
      <c r="R18" s="65">
        <f t="shared" si="0"/>
        <v>81.11666666666666</v>
      </c>
      <c r="S18" s="65">
        <f t="shared" si="1"/>
        <v>88.766666666666666</v>
      </c>
      <c r="T18" s="65">
        <f t="shared" si="2"/>
        <v>82.100000000000009</v>
      </c>
      <c r="U18" s="65">
        <f t="shared" si="3"/>
        <v>77.49166666666666</v>
      </c>
      <c r="V18" s="65">
        <f t="shared" si="4"/>
        <v>86.05</v>
      </c>
      <c r="W18" s="65">
        <f t="shared" si="5"/>
        <v>89.25</v>
      </c>
      <c r="X18" s="65">
        <f t="shared" si="6"/>
        <v>65.499999999999986</v>
      </c>
      <c r="Y18" s="65">
        <f t="shared" si="7"/>
        <v>86.8</v>
      </c>
      <c r="Z18" s="65">
        <f t="shared" si="8"/>
        <v>88.11666666666666</v>
      </c>
      <c r="AA18" s="65">
        <f t="shared" si="9"/>
        <v>86.858333333333334</v>
      </c>
      <c r="AB18" s="66">
        <f t="shared" si="10"/>
        <v>81.933333333333323</v>
      </c>
      <c r="AC18" s="64">
        <f t="shared" si="11"/>
        <v>988.47499999999991</v>
      </c>
      <c r="AD18" s="77">
        <f t="shared" si="14"/>
        <v>1.2139912491464124</v>
      </c>
      <c r="AE18" s="48"/>
      <c r="AF18" s="348">
        <f t="shared" si="15"/>
        <v>90.432231467664849</v>
      </c>
      <c r="AG18" s="349">
        <f t="shared" si="16"/>
        <v>98.474923493259809</v>
      </c>
      <c r="AH18" s="349">
        <f t="shared" si="17"/>
        <v>107.76195654922988</v>
      </c>
      <c r="AI18" s="349">
        <f t="shared" si="18"/>
        <v>99.668681554920468</v>
      </c>
      <c r="AJ18" s="349">
        <f t="shared" si="19"/>
        <v>94.074205215104072</v>
      </c>
      <c r="AK18" s="349">
        <f t="shared" si="20"/>
        <v>104.46394698904879</v>
      </c>
      <c r="AL18" s="349">
        <f t="shared" si="21"/>
        <v>108.34871898631731</v>
      </c>
      <c r="AM18" s="349">
        <f t="shared" si="22"/>
        <v>79.51642681909</v>
      </c>
      <c r="AN18" s="349">
        <f t="shared" si="23"/>
        <v>105.3744404259086</v>
      </c>
      <c r="AO18" s="349">
        <f t="shared" si="24"/>
        <v>106.9728622372847</v>
      </c>
      <c r="AP18" s="349">
        <f t="shared" si="25"/>
        <v>105.44525658210881</v>
      </c>
      <c r="AQ18" s="350">
        <f t="shared" si="26"/>
        <v>99.466349680062706</v>
      </c>
      <c r="AR18" s="81">
        <f t="shared" si="27"/>
        <v>1200</v>
      </c>
    </row>
    <row r="19" spans="1:44" x14ac:dyDescent="0.55000000000000004">
      <c r="A19" s="49"/>
      <c r="B19" s="61">
        <v>1993</v>
      </c>
      <c r="C19" s="49">
        <v>95.9</v>
      </c>
      <c r="D19" s="48">
        <v>112.2</v>
      </c>
      <c r="E19" s="48">
        <v>125.1</v>
      </c>
      <c r="F19" s="48">
        <v>97.1</v>
      </c>
      <c r="G19" s="48">
        <v>90.4</v>
      </c>
      <c r="H19" s="48">
        <v>102.9</v>
      </c>
      <c r="I19" s="48">
        <v>107.5</v>
      </c>
      <c r="J19" s="48">
        <v>79.400000000000006</v>
      </c>
      <c r="K19" s="48">
        <v>109.6</v>
      </c>
      <c r="L19" s="48">
        <v>100.3</v>
      </c>
      <c r="M19" s="48">
        <v>105</v>
      </c>
      <c r="N19" s="50">
        <v>88.9</v>
      </c>
      <c r="O19" s="50">
        <v>1214.3000000000002</v>
      </c>
      <c r="P19" s="48"/>
      <c r="Q19" s="64">
        <f t="shared" si="13"/>
        <v>77.325000000000003</v>
      </c>
      <c r="R19" s="65">
        <f t="shared" si="0"/>
        <v>85.13333333333334</v>
      </c>
      <c r="S19" s="65">
        <f t="shared" si="1"/>
        <v>93.266666666666666</v>
      </c>
      <c r="T19" s="65">
        <f t="shared" si="2"/>
        <v>84.166666666666671</v>
      </c>
      <c r="U19" s="65">
        <f t="shared" si="3"/>
        <v>79.55</v>
      </c>
      <c r="V19" s="65">
        <f t="shared" si="4"/>
        <v>88.558333333333337</v>
      </c>
      <c r="W19" s="65">
        <f t="shared" si="5"/>
        <v>92.141666666666666</v>
      </c>
      <c r="X19" s="65">
        <f t="shared" si="6"/>
        <v>68.174999999999997</v>
      </c>
      <c r="Y19" s="65">
        <f t="shared" si="7"/>
        <v>90.11666666666666</v>
      </c>
      <c r="Z19" s="65">
        <f t="shared" si="8"/>
        <v>90.574999999999989</v>
      </c>
      <c r="AA19" s="65">
        <f t="shared" si="9"/>
        <v>89.86666666666666</v>
      </c>
      <c r="AB19" s="66">
        <f t="shared" si="10"/>
        <v>83.733333333333334</v>
      </c>
      <c r="AC19" s="64">
        <f t="shared" si="11"/>
        <v>1022.6083333333335</v>
      </c>
      <c r="AD19" s="77">
        <f t="shared" si="14"/>
        <v>1.1734698035252986</v>
      </c>
      <c r="AE19" s="48"/>
      <c r="AF19" s="348">
        <f t="shared" si="15"/>
        <v>90.738552557593721</v>
      </c>
      <c r="AG19" s="349">
        <f t="shared" si="16"/>
        <v>99.901395940120423</v>
      </c>
      <c r="AH19" s="349">
        <f t="shared" si="17"/>
        <v>109.44561700879285</v>
      </c>
      <c r="AI19" s="349">
        <f t="shared" si="18"/>
        <v>98.767041796712633</v>
      </c>
      <c r="AJ19" s="349">
        <f t="shared" si="19"/>
        <v>93.349522870437497</v>
      </c>
      <c r="AK19" s="349">
        <f t="shared" si="20"/>
        <v>103.92053001719458</v>
      </c>
      <c r="AL19" s="349">
        <f t="shared" si="21"/>
        <v>108.12546347982689</v>
      </c>
      <c r="AM19" s="349">
        <f t="shared" si="22"/>
        <v>80.001303855337227</v>
      </c>
      <c r="AN19" s="349">
        <f t="shared" si="23"/>
        <v>105.74918712768815</v>
      </c>
      <c r="AO19" s="349">
        <f t="shared" si="24"/>
        <v>106.28702745430391</v>
      </c>
      <c r="AP19" s="349">
        <f t="shared" si="25"/>
        <v>105.45581967680683</v>
      </c>
      <c r="AQ19" s="350">
        <f t="shared" si="26"/>
        <v>98.258538215184998</v>
      </c>
      <c r="AR19" s="81">
        <f t="shared" si="27"/>
        <v>1199.9999999999998</v>
      </c>
    </row>
    <row r="20" spans="1:44" x14ac:dyDescent="0.55000000000000004">
      <c r="A20" s="49"/>
      <c r="B20" s="61">
        <v>1994</v>
      </c>
      <c r="C20" s="49">
        <v>86.9</v>
      </c>
      <c r="D20" s="48">
        <v>98.7</v>
      </c>
      <c r="E20" s="48">
        <v>115.4</v>
      </c>
      <c r="F20" s="48">
        <v>88.4</v>
      </c>
      <c r="G20" s="48">
        <v>78</v>
      </c>
      <c r="H20" s="48">
        <v>102.8</v>
      </c>
      <c r="I20" s="48">
        <v>98</v>
      </c>
      <c r="J20" s="48">
        <v>74.400000000000006</v>
      </c>
      <c r="K20" s="48">
        <v>101.8</v>
      </c>
      <c r="L20" s="48">
        <v>96.3</v>
      </c>
      <c r="M20" s="48">
        <v>101.9</v>
      </c>
      <c r="N20" s="50">
        <v>93.4</v>
      </c>
      <c r="O20" s="50">
        <v>1136</v>
      </c>
      <c r="P20" s="48"/>
      <c r="Q20" s="64">
        <f t="shared" si="13"/>
        <v>79.691666666666663</v>
      </c>
      <c r="R20" s="65">
        <f t="shared" si="0"/>
        <v>87.933333333333337</v>
      </c>
      <c r="S20" s="65">
        <f t="shared" si="1"/>
        <v>96.716666666666683</v>
      </c>
      <c r="T20" s="65">
        <f t="shared" si="2"/>
        <v>85.708333333333329</v>
      </c>
      <c r="U20" s="65">
        <f t="shared" si="3"/>
        <v>80.716666666666654</v>
      </c>
      <c r="V20" s="65">
        <f t="shared" si="4"/>
        <v>91.066666666666677</v>
      </c>
      <c r="W20" s="65">
        <f t="shared" si="5"/>
        <v>94.266666666666666</v>
      </c>
      <c r="X20" s="65">
        <f t="shared" si="6"/>
        <v>70.224999999999994</v>
      </c>
      <c r="Y20" s="65">
        <f t="shared" si="7"/>
        <v>92.716666666666654</v>
      </c>
      <c r="Z20" s="65">
        <f t="shared" si="8"/>
        <v>93.024999999999991</v>
      </c>
      <c r="AA20" s="65">
        <f t="shared" si="9"/>
        <v>92.61666666666666</v>
      </c>
      <c r="AB20" s="66">
        <f t="shared" si="10"/>
        <v>86.233333333333334</v>
      </c>
      <c r="AC20" s="64">
        <f t="shared" si="11"/>
        <v>1050.9166666666667</v>
      </c>
      <c r="AD20" s="77">
        <f t="shared" si="14"/>
        <v>1.1418602807073188</v>
      </c>
      <c r="AE20" s="48"/>
      <c r="AF20" s="348">
        <f t="shared" si="15"/>
        <v>90.996748870034082</v>
      </c>
      <c r="AG20" s="349">
        <f t="shared" si="16"/>
        <v>100.40758068353024</v>
      </c>
      <c r="AH20" s="349">
        <f t="shared" si="17"/>
        <v>110.4369201490762</v>
      </c>
      <c r="AI20" s="349">
        <f t="shared" si="18"/>
        <v>97.866941558956441</v>
      </c>
      <c r="AJ20" s="349">
        <f t="shared" si="19"/>
        <v>92.167155657759068</v>
      </c>
      <c r="AK20" s="349">
        <f t="shared" si="20"/>
        <v>103.98540956307984</v>
      </c>
      <c r="AL20" s="349">
        <f t="shared" si="21"/>
        <v>107.63936246134325</v>
      </c>
      <c r="AM20" s="349">
        <f t="shared" si="22"/>
        <v>80.187138212671456</v>
      </c>
      <c r="AN20" s="349">
        <f t="shared" si="23"/>
        <v>105.86947902624689</v>
      </c>
      <c r="AO20" s="349">
        <f t="shared" si="24"/>
        <v>106.22155261279832</v>
      </c>
      <c r="AP20" s="349">
        <f t="shared" si="25"/>
        <v>105.75529299817617</v>
      </c>
      <c r="AQ20" s="350">
        <f t="shared" si="26"/>
        <v>98.466418206327788</v>
      </c>
      <c r="AR20" s="81">
        <f t="shared" si="27"/>
        <v>1199.9999999999998</v>
      </c>
    </row>
    <row r="21" spans="1:44" x14ac:dyDescent="0.55000000000000004">
      <c r="A21" s="49"/>
      <c r="B21" s="61">
        <v>1995</v>
      </c>
      <c r="C21" s="49">
        <v>82.4</v>
      </c>
      <c r="D21" s="48">
        <v>103.5</v>
      </c>
      <c r="E21" s="48">
        <v>117.3</v>
      </c>
      <c r="F21" s="48">
        <v>95.7</v>
      </c>
      <c r="G21" s="48">
        <v>81.400000000000006</v>
      </c>
      <c r="H21" s="48">
        <v>96.5</v>
      </c>
      <c r="I21" s="48">
        <v>93.4</v>
      </c>
      <c r="J21" s="48">
        <v>72.8</v>
      </c>
      <c r="K21" s="48">
        <v>93.4</v>
      </c>
      <c r="L21" s="48">
        <v>90.7</v>
      </c>
      <c r="M21" s="48">
        <v>94.8</v>
      </c>
      <c r="N21" s="50">
        <v>86.1</v>
      </c>
      <c r="O21" s="50">
        <v>1107.9999999999998</v>
      </c>
      <c r="P21" s="48"/>
      <c r="Q21" s="64">
        <f t="shared" si="13"/>
        <v>81.466666666666654</v>
      </c>
      <c r="R21" s="65">
        <f t="shared" si="0"/>
        <v>90.924999999999997</v>
      </c>
      <c r="S21" s="65">
        <f t="shared" si="1"/>
        <v>100.03333333333335</v>
      </c>
      <c r="T21" s="65">
        <f t="shared" si="2"/>
        <v>87.958333333333329</v>
      </c>
      <c r="U21" s="65">
        <f t="shared" si="3"/>
        <v>81.891666666666666</v>
      </c>
      <c r="V21" s="65">
        <f t="shared" si="4"/>
        <v>92.924999999999997</v>
      </c>
      <c r="W21" s="65">
        <f t="shared" si="5"/>
        <v>95.808333333333351</v>
      </c>
      <c r="X21" s="65">
        <f t="shared" si="6"/>
        <v>71.758333333333312</v>
      </c>
      <c r="Y21" s="65">
        <f t="shared" si="7"/>
        <v>94.175000000000011</v>
      </c>
      <c r="Z21" s="65">
        <f t="shared" si="8"/>
        <v>94.858333333333334</v>
      </c>
      <c r="AA21" s="65">
        <f t="shared" si="9"/>
        <v>94.22499999999998</v>
      </c>
      <c r="AB21" s="66">
        <f t="shared" si="10"/>
        <v>87.591666666666654</v>
      </c>
      <c r="AC21" s="64">
        <f t="shared" si="11"/>
        <v>1073.6166666666666</v>
      </c>
      <c r="AD21" s="77">
        <f t="shared" si="14"/>
        <v>1.1177173727432201</v>
      </c>
      <c r="AE21" s="48"/>
      <c r="AF21" s="348">
        <f t="shared" si="15"/>
        <v>91.05670863281432</v>
      </c>
      <c r="AG21" s="349">
        <f t="shared" si="16"/>
        <v>101.62845211667729</v>
      </c>
      <c r="AH21" s="349">
        <f t="shared" si="17"/>
        <v>111.80899452008013</v>
      </c>
      <c r="AI21" s="349">
        <f t="shared" si="18"/>
        <v>98.312557244205735</v>
      </c>
      <c r="AJ21" s="349">
        <f t="shared" si="19"/>
        <v>91.531738516230206</v>
      </c>
      <c r="AK21" s="349">
        <f t="shared" si="20"/>
        <v>103.86388686216372</v>
      </c>
      <c r="AL21" s="349">
        <f t="shared" si="21"/>
        <v>107.08663862024004</v>
      </c>
      <c r="AM21" s="349">
        <f t="shared" si="22"/>
        <v>80.20553580576555</v>
      </c>
      <c r="AN21" s="349">
        <f t="shared" si="23"/>
        <v>105.26103357809276</v>
      </c>
      <c r="AO21" s="349">
        <f t="shared" si="24"/>
        <v>106.02480711613396</v>
      </c>
      <c r="AP21" s="349">
        <f t="shared" si="25"/>
        <v>105.3169194467299</v>
      </c>
      <c r="AQ21" s="350">
        <f t="shared" si="26"/>
        <v>97.90272754086655</v>
      </c>
      <c r="AR21" s="81">
        <f t="shared" si="27"/>
        <v>1200.0000000000002</v>
      </c>
    </row>
    <row r="22" spans="1:44" x14ac:dyDescent="0.55000000000000004">
      <c r="A22" s="49"/>
      <c r="B22" s="61">
        <v>1996</v>
      </c>
      <c r="C22" s="49">
        <v>84.1</v>
      </c>
      <c r="D22" s="48">
        <v>103.8</v>
      </c>
      <c r="E22" s="48">
        <v>104.8</v>
      </c>
      <c r="F22" s="48">
        <v>85.4</v>
      </c>
      <c r="G22" s="48">
        <v>84.1</v>
      </c>
      <c r="H22" s="48">
        <v>89.8</v>
      </c>
      <c r="I22" s="48">
        <v>104.1</v>
      </c>
      <c r="J22" s="48">
        <v>70.599999999999994</v>
      </c>
      <c r="K22" s="48">
        <v>103.9</v>
      </c>
      <c r="L22" s="48">
        <v>109.1</v>
      </c>
      <c r="M22" s="48">
        <v>106.6</v>
      </c>
      <c r="N22" s="50">
        <v>95.1</v>
      </c>
      <c r="O22" s="50">
        <v>1141.3999999999999</v>
      </c>
      <c r="P22" s="48"/>
      <c r="Q22" s="64">
        <f t="shared" si="13"/>
        <v>83.258333333333326</v>
      </c>
      <c r="R22" s="65">
        <f t="shared" si="0"/>
        <v>93.658333333333346</v>
      </c>
      <c r="S22" s="65">
        <f t="shared" si="1"/>
        <v>102.7</v>
      </c>
      <c r="T22" s="65">
        <f t="shared" si="2"/>
        <v>89.316666666666677</v>
      </c>
      <c r="U22" s="65">
        <f t="shared" si="3"/>
        <v>82.841666666666669</v>
      </c>
      <c r="V22" s="65">
        <f t="shared" si="4"/>
        <v>94.274999999999991</v>
      </c>
      <c r="W22" s="65">
        <f t="shared" si="5"/>
        <v>98.358333333333348</v>
      </c>
      <c r="X22" s="65">
        <f t="shared" si="6"/>
        <v>73.041666666666657</v>
      </c>
      <c r="Y22" s="65">
        <f t="shared" si="7"/>
        <v>97.25833333333334</v>
      </c>
      <c r="Z22" s="65">
        <f t="shared" si="8"/>
        <v>97.983333333333306</v>
      </c>
      <c r="AA22" s="65">
        <f t="shared" si="9"/>
        <v>97.149999999999977</v>
      </c>
      <c r="AB22" s="66">
        <f t="shared" si="10"/>
        <v>90.016666666666652</v>
      </c>
      <c r="AC22" s="64">
        <f t="shared" si="11"/>
        <v>1099.8583333333331</v>
      </c>
      <c r="AD22" s="77">
        <f t="shared" si="14"/>
        <v>1.0910496048733551</v>
      </c>
      <c r="AE22" s="48"/>
      <c r="AF22" s="348">
        <f t="shared" si="15"/>
        <v>90.83897168574741</v>
      </c>
      <c r="AG22" s="349">
        <f t="shared" si="16"/>
        <v>102.18588757643033</v>
      </c>
      <c r="AH22" s="349">
        <f t="shared" si="17"/>
        <v>112.05079442049357</v>
      </c>
      <c r="AI22" s="349">
        <f t="shared" si="18"/>
        <v>97.448913875271842</v>
      </c>
      <c r="AJ22" s="349">
        <f t="shared" si="19"/>
        <v>90.38436768371686</v>
      </c>
      <c r="AK22" s="349">
        <f t="shared" si="20"/>
        <v>102.85870149943554</v>
      </c>
      <c r="AL22" s="349">
        <f t="shared" si="21"/>
        <v>107.3138207193351</v>
      </c>
      <c r="AM22" s="349">
        <f t="shared" si="22"/>
        <v>79.692081555957969</v>
      </c>
      <c r="AN22" s="349">
        <f t="shared" si="23"/>
        <v>106.11366615397441</v>
      </c>
      <c r="AO22" s="349">
        <f t="shared" si="24"/>
        <v>106.90467711750755</v>
      </c>
      <c r="AP22" s="349">
        <f t="shared" si="25"/>
        <v>105.99546911344642</v>
      </c>
      <c r="AQ22" s="350">
        <f t="shared" si="26"/>
        <v>98.21264859868316</v>
      </c>
      <c r="AR22" s="81">
        <f t="shared" si="27"/>
        <v>1200.0000000000002</v>
      </c>
    </row>
    <row r="23" spans="1:44" x14ac:dyDescent="0.55000000000000004">
      <c r="A23" s="49"/>
      <c r="B23" s="61">
        <v>1997</v>
      </c>
      <c r="C23" s="49">
        <v>105</v>
      </c>
      <c r="D23" s="48">
        <v>106.1</v>
      </c>
      <c r="E23" s="48">
        <v>124.9</v>
      </c>
      <c r="F23" s="48">
        <v>102.9</v>
      </c>
      <c r="G23" s="48">
        <v>103.7</v>
      </c>
      <c r="H23" s="48">
        <v>114.5</v>
      </c>
      <c r="I23" s="48">
        <v>119.3</v>
      </c>
      <c r="J23" s="48">
        <v>77.599999999999994</v>
      </c>
      <c r="K23" s="48">
        <v>109.4</v>
      </c>
      <c r="L23" s="48">
        <v>109</v>
      </c>
      <c r="M23" s="48">
        <v>99.1</v>
      </c>
      <c r="N23" s="50">
        <v>98.1</v>
      </c>
      <c r="O23" s="50">
        <v>1269.5999999999999</v>
      </c>
      <c r="P23" s="48"/>
      <c r="Q23" s="64">
        <f t="shared" si="13"/>
        <v>86.583333333333329</v>
      </c>
      <c r="R23" s="65">
        <f t="shared" si="0"/>
        <v>96.516666666666652</v>
      </c>
      <c r="S23" s="65">
        <f t="shared" si="1"/>
        <v>106.63333333333334</v>
      </c>
      <c r="T23" s="65">
        <f t="shared" si="2"/>
        <v>91.416666666666671</v>
      </c>
      <c r="U23" s="65">
        <f t="shared" si="3"/>
        <v>85.24166666666666</v>
      </c>
      <c r="V23" s="65">
        <f t="shared" si="4"/>
        <v>97.5</v>
      </c>
      <c r="W23" s="65">
        <f t="shared" si="5"/>
        <v>101.61666666666667</v>
      </c>
      <c r="X23" s="65">
        <f t="shared" si="6"/>
        <v>74.574999999999989</v>
      </c>
      <c r="Y23" s="65">
        <f t="shared" si="7"/>
        <v>100.2</v>
      </c>
      <c r="Z23" s="65">
        <f t="shared" si="8"/>
        <v>100.10000000000001</v>
      </c>
      <c r="AA23" s="65">
        <f t="shared" si="9"/>
        <v>98.816666666666649</v>
      </c>
      <c r="AB23" s="66">
        <f t="shared" si="10"/>
        <v>91.958333333333329</v>
      </c>
      <c r="AC23" s="64">
        <f t="shared" si="11"/>
        <v>1131.1583333333333</v>
      </c>
      <c r="AD23" s="77">
        <f t="shared" si="14"/>
        <v>1.060859443490817</v>
      </c>
      <c r="AE23" s="48"/>
      <c r="AF23" s="348">
        <f t="shared" si="15"/>
        <v>91.852746815579891</v>
      </c>
      <c r="AG23" s="349">
        <f t="shared" si="16"/>
        <v>102.39061728758867</v>
      </c>
      <c r="AH23" s="349">
        <f t="shared" si="17"/>
        <v>113.12297865757078</v>
      </c>
      <c r="AI23" s="349">
        <f t="shared" si="18"/>
        <v>96.980234125785515</v>
      </c>
      <c r="AJ23" s="349">
        <f t="shared" si="19"/>
        <v>90.42942706222972</v>
      </c>
      <c r="AK23" s="349">
        <f t="shared" si="20"/>
        <v>103.43379574035465</v>
      </c>
      <c r="AL23" s="349">
        <f t="shared" si="21"/>
        <v>107.80100044939186</v>
      </c>
      <c r="AM23" s="349">
        <f t="shared" si="22"/>
        <v>79.113592998327661</v>
      </c>
      <c r="AN23" s="349">
        <f t="shared" si="23"/>
        <v>106.29811623777987</v>
      </c>
      <c r="AO23" s="349">
        <f t="shared" si="24"/>
        <v>106.19203029343079</v>
      </c>
      <c r="AP23" s="349">
        <f t="shared" si="25"/>
        <v>104.83059400761755</v>
      </c>
      <c r="AQ23" s="350">
        <f t="shared" si="26"/>
        <v>97.554866324343038</v>
      </c>
      <c r="AR23" s="81">
        <f t="shared" si="27"/>
        <v>1200</v>
      </c>
    </row>
    <row r="24" spans="1:44" x14ac:dyDescent="0.55000000000000004">
      <c r="A24" s="49"/>
      <c r="B24" s="61">
        <v>1998</v>
      </c>
      <c r="C24" s="49">
        <v>98.2</v>
      </c>
      <c r="D24" s="48">
        <v>109.4</v>
      </c>
      <c r="E24" s="48">
        <v>114.7</v>
      </c>
      <c r="F24" s="48">
        <v>90.2</v>
      </c>
      <c r="G24" s="48">
        <v>84.9</v>
      </c>
      <c r="H24" s="48">
        <v>105.5</v>
      </c>
      <c r="I24" s="48">
        <v>110.6</v>
      </c>
      <c r="J24" s="48">
        <v>73.5</v>
      </c>
      <c r="K24" s="48">
        <v>105.9</v>
      </c>
      <c r="L24" s="48">
        <v>113.7</v>
      </c>
      <c r="M24" s="48">
        <v>105.3</v>
      </c>
      <c r="N24" s="50">
        <v>97.6</v>
      </c>
      <c r="O24" s="50">
        <v>1209.5</v>
      </c>
      <c r="P24" s="48"/>
      <c r="Q24" s="64">
        <f t="shared" si="13"/>
        <v>88.791666666666671</v>
      </c>
      <c r="R24" s="65">
        <f t="shared" si="0"/>
        <v>99.300000000000011</v>
      </c>
      <c r="S24" s="65">
        <f t="shared" si="1"/>
        <v>109.56666666666666</v>
      </c>
      <c r="T24" s="65">
        <f t="shared" si="2"/>
        <v>92.291666666666671</v>
      </c>
      <c r="U24" s="65">
        <f t="shared" si="3"/>
        <v>86</v>
      </c>
      <c r="V24" s="65">
        <f t="shared" si="4"/>
        <v>99.59999999999998</v>
      </c>
      <c r="W24" s="65">
        <f t="shared" si="5"/>
        <v>103.59166666666665</v>
      </c>
      <c r="X24" s="65">
        <f t="shared" si="6"/>
        <v>75.86666666666666</v>
      </c>
      <c r="Y24" s="65">
        <f t="shared" si="7"/>
        <v>102.38333333333334</v>
      </c>
      <c r="Z24" s="65">
        <f t="shared" si="8"/>
        <v>102.88333333333334</v>
      </c>
      <c r="AA24" s="65">
        <f t="shared" si="9"/>
        <v>101.59999999999998</v>
      </c>
      <c r="AB24" s="66">
        <f t="shared" si="10"/>
        <v>93.958333333333329</v>
      </c>
      <c r="AC24" s="64">
        <f t="shared" si="11"/>
        <v>1155.8333333333333</v>
      </c>
      <c r="AD24" s="77">
        <f t="shared" si="14"/>
        <v>1.0382119682768567</v>
      </c>
      <c r="AE24" s="48"/>
      <c r="AF24" s="348">
        <f t="shared" si="15"/>
        <v>92.184571016582566</v>
      </c>
      <c r="AG24" s="349">
        <f t="shared" si="16"/>
        <v>103.09444844989189</v>
      </c>
      <c r="AH24" s="349">
        <f t="shared" si="17"/>
        <v>113.75342465753425</v>
      </c>
      <c r="AI24" s="349">
        <f t="shared" si="18"/>
        <v>95.818312905551565</v>
      </c>
      <c r="AJ24" s="349">
        <f t="shared" si="19"/>
        <v>89.286229271809674</v>
      </c>
      <c r="AK24" s="349">
        <f t="shared" si="20"/>
        <v>103.4059120403749</v>
      </c>
      <c r="AL24" s="349">
        <f t="shared" si="21"/>
        <v>107.55010814708004</v>
      </c>
      <c r="AM24" s="349">
        <f t="shared" si="22"/>
        <v>78.765681326604181</v>
      </c>
      <c r="AN24" s="349">
        <f t="shared" si="23"/>
        <v>106.29560201874551</v>
      </c>
      <c r="AO24" s="349">
        <f t="shared" si="24"/>
        <v>106.81470800288395</v>
      </c>
      <c r="AP24" s="349">
        <f t="shared" si="25"/>
        <v>105.48233597692862</v>
      </c>
      <c r="AQ24" s="350">
        <f t="shared" si="26"/>
        <v>97.548666186012994</v>
      </c>
      <c r="AR24" s="81">
        <f t="shared" si="27"/>
        <v>1200</v>
      </c>
    </row>
    <row r="25" spans="1:44" x14ac:dyDescent="0.55000000000000004">
      <c r="A25" s="49"/>
      <c r="B25" s="61">
        <v>1999</v>
      </c>
      <c r="C25" s="49">
        <v>95.3</v>
      </c>
      <c r="D25" s="48">
        <v>108.1</v>
      </c>
      <c r="E25" s="48">
        <v>121.4</v>
      </c>
      <c r="F25" s="48">
        <v>86.9</v>
      </c>
      <c r="G25" s="48">
        <v>85.9</v>
      </c>
      <c r="H25" s="48">
        <v>105</v>
      </c>
      <c r="I25" s="48">
        <v>107.1</v>
      </c>
      <c r="J25" s="48">
        <v>81.3</v>
      </c>
      <c r="K25" s="48">
        <v>116.4</v>
      </c>
      <c r="L25" s="48">
        <v>107.2</v>
      </c>
      <c r="M25" s="48">
        <v>112.6</v>
      </c>
      <c r="N25" s="50">
        <v>97.6</v>
      </c>
      <c r="O25" s="50">
        <v>1224.7999999999997</v>
      </c>
      <c r="P25" s="48"/>
      <c r="Q25" s="64">
        <f t="shared" si="13"/>
        <v>90.958333333333329</v>
      </c>
      <c r="R25" s="65">
        <f t="shared" si="0"/>
        <v>102</v>
      </c>
      <c r="S25" s="65">
        <f t="shared" si="1"/>
        <v>112.75833333333334</v>
      </c>
      <c r="T25" s="65">
        <f t="shared" si="2"/>
        <v>93.2</v>
      </c>
      <c r="U25" s="65">
        <f t="shared" si="3"/>
        <v>87.524999999999991</v>
      </c>
      <c r="V25" s="65">
        <f t="shared" si="4"/>
        <v>101.52499999999999</v>
      </c>
      <c r="W25" s="65">
        <f t="shared" si="5"/>
        <v>105.35833333333331</v>
      </c>
      <c r="X25" s="65">
        <f t="shared" si="6"/>
        <v>77.474999999999994</v>
      </c>
      <c r="Y25" s="65">
        <f t="shared" si="7"/>
        <v>104.84166666666668</v>
      </c>
      <c r="Z25" s="65">
        <f t="shared" si="8"/>
        <v>104.65000000000002</v>
      </c>
      <c r="AA25" s="65">
        <f t="shared" si="9"/>
        <v>104.42499999999997</v>
      </c>
      <c r="AB25" s="66">
        <f t="shared" si="10"/>
        <v>95.641666666666652</v>
      </c>
      <c r="AC25" s="64">
        <f t="shared" si="11"/>
        <v>1180.3583333333333</v>
      </c>
      <c r="AD25" s="77">
        <f t="shared" si="14"/>
        <v>1.0166404269889793</v>
      </c>
      <c r="AE25" s="48"/>
      <c r="AF25" s="348">
        <f t="shared" si="15"/>
        <v>92.471918838205895</v>
      </c>
      <c r="AG25" s="349">
        <f t="shared" si="16"/>
        <v>103.69732355287589</v>
      </c>
      <c r="AH25" s="349">
        <f t="shared" si="17"/>
        <v>114.63468014656566</v>
      </c>
      <c r="AI25" s="349">
        <f t="shared" si="18"/>
        <v>94.750887795372876</v>
      </c>
      <c r="AJ25" s="349">
        <f t="shared" si="19"/>
        <v>88.981453372210396</v>
      </c>
      <c r="AK25" s="349">
        <f t="shared" si="20"/>
        <v>103.21441935005612</v>
      </c>
      <c r="AL25" s="349">
        <f t="shared" si="21"/>
        <v>107.11154098684717</v>
      </c>
      <c r="AM25" s="349">
        <f t="shared" si="22"/>
        <v>78.764217080971164</v>
      </c>
      <c r="AN25" s="349">
        <f t="shared" si="23"/>
        <v>106.58627676623625</v>
      </c>
      <c r="AO25" s="349">
        <f t="shared" si="24"/>
        <v>106.39142068439671</v>
      </c>
      <c r="AP25" s="349">
        <f t="shared" si="25"/>
        <v>106.16267658832413</v>
      </c>
      <c r="AQ25" s="350">
        <f t="shared" si="26"/>
        <v>97.233184837937614</v>
      </c>
      <c r="AR25" s="81">
        <f t="shared" si="27"/>
        <v>1200</v>
      </c>
    </row>
    <row r="26" spans="1:44" x14ac:dyDescent="0.55000000000000004">
      <c r="A26" s="49"/>
      <c r="B26" s="61">
        <v>2000</v>
      </c>
      <c r="C26" s="49">
        <v>94.5</v>
      </c>
      <c r="D26" s="48">
        <v>116.4</v>
      </c>
      <c r="E26" s="48">
        <v>128.4</v>
      </c>
      <c r="F26" s="48">
        <v>99.9</v>
      </c>
      <c r="G26" s="48">
        <v>94.7</v>
      </c>
      <c r="H26" s="48">
        <v>116.6</v>
      </c>
      <c r="I26" s="48">
        <v>112.6</v>
      </c>
      <c r="J26" s="48">
        <v>88</v>
      </c>
      <c r="K26" s="48">
        <v>105.4</v>
      </c>
      <c r="L26" s="48">
        <v>109.5</v>
      </c>
      <c r="M26" s="48">
        <v>110.9</v>
      </c>
      <c r="N26" s="50">
        <v>102.5</v>
      </c>
      <c r="O26" s="50">
        <v>1279.4000000000001</v>
      </c>
      <c r="P26" s="48"/>
      <c r="Q26" s="64">
        <f t="shared" si="13"/>
        <v>92.883333333333326</v>
      </c>
      <c r="R26" s="65">
        <f t="shared" si="0"/>
        <v>104.79166666666667</v>
      </c>
      <c r="S26" s="65">
        <f t="shared" si="1"/>
        <v>115.98333333333335</v>
      </c>
      <c r="T26" s="65">
        <f t="shared" si="2"/>
        <v>94.683333333333351</v>
      </c>
      <c r="U26" s="65">
        <f t="shared" si="3"/>
        <v>89.533333333333317</v>
      </c>
      <c r="V26" s="65">
        <f t="shared" si="4"/>
        <v>104.10833333333331</v>
      </c>
      <c r="W26" s="65">
        <f t="shared" si="5"/>
        <v>107.70833333333331</v>
      </c>
      <c r="X26" s="65">
        <f t="shared" si="6"/>
        <v>79.724999999999994</v>
      </c>
      <c r="Y26" s="65">
        <f t="shared" si="7"/>
        <v>106.04166666666669</v>
      </c>
      <c r="Z26" s="65">
        <f t="shared" si="8"/>
        <v>106.53333333333335</v>
      </c>
      <c r="AA26" s="65">
        <f t="shared" si="9"/>
        <v>106.2</v>
      </c>
      <c r="AB26" s="66">
        <f t="shared" si="10"/>
        <v>97.3</v>
      </c>
      <c r="AC26" s="64">
        <f t="shared" si="11"/>
        <v>1205.4916666666666</v>
      </c>
      <c r="AD26" s="77">
        <f t="shared" si="14"/>
        <v>0.99544445903815193</v>
      </c>
      <c r="AE26" s="48"/>
      <c r="AF26" s="348">
        <f t="shared" si="15"/>
        <v>92.460199503660334</v>
      </c>
      <c r="AG26" s="349">
        <f t="shared" si="16"/>
        <v>104.31428393670635</v>
      </c>
      <c r="AH26" s="349">
        <f t="shared" si="17"/>
        <v>115.45496650744167</v>
      </c>
      <c r="AI26" s="349">
        <f t="shared" si="18"/>
        <v>94.251999529929037</v>
      </c>
      <c r="AJ26" s="349">
        <f t="shared" si="19"/>
        <v>89.12546056588252</v>
      </c>
      <c r="AK26" s="349">
        <f t="shared" si="20"/>
        <v>103.63406355636357</v>
      </c>
      <c r="AL26" s="349">
        <f t="shared" si="21"/>
        <v>107.21766360890093</v>
      </c>
      <c r="AM26" s="349">
        <f t="shared" si="22"/>
        <v>79.361809496816662</v>
      </c>
      <c r="AN26" s="349">
        <f t="shared" si="23"/>
        <v>105.55858951050405</v>
      </c>
      <c r="AO26" s="349">
        <f t="shared" si="24"/>
        <v>106.04801636953113</v>
      </c>
      <c r="AP26" s="349">
        <f t="shared" si="25"/>
        <v>105.71620154985173</v>
      </c>
      <c r="AQ26" s="350">
        <f t="shared" si="26"/>
        <v>96.856745864412176</v>
      </c>
      <c r="AR26" s="81">
        <f t="shared" si="27"/>
        <v>1200.0000000000002</v>
      </c>
    </row>
    <row r="27" spans="1:44" x14ac:dyDescent="0.55000000000000004">
      <c r="A27" s="49"/>
      <c r="B27" s="61">
        <v>2001</v>
      </c>
      <c r="C27" s="49">
        <v>94.5</v>
      </c>
      <c r="D27" s="48">
        <v>114.5</v>
      </c>
      <c r="E27" s="48">
        <v>121.2</v>
      </c>
      <c r="F27" s="48">
        <v>96.2</v>
      </c>
      <c r="G27" s="48">
        <v>93.7</v>
      </c>
      <c r="H27" s="48">
        <v>110.5</v>
      </c>
      <c r="I27" s="48">
        <v>115.5</v>
      </c>
      <c r="J27" s="48">
        <v>92.6</v>
      </c>
      <c r="K27" s="48">
        <v>108</v>
      </c>
      <c r="L27" s="48">
        <v>114.5</v>
      </c>
      <c r="M27" s="48">
        <v>108.8</v>
      </c>
      <c r="N27" s="50">
        <v>94.5</v>
      </c>
      <c r="O27" s="50">
        <v>1264.5</v>
      </c>
      <c r="P27" s="48"/>
      <c r="Q27" s="64">
        <f t="shared" si="13"/>
        <v>93.95</v>
      </c>
      <c r="R27" s="65">
        <f t="shared" si="0"/>
        <v>107.28333333333335</v>
      </c>
      <c r="S27" s="65">
        <f t="shared" si="1"/>
        <v>117.5</v>
      </c>
      <c r="T27" s="65">
        <f t="shared" si="2"/>
        <v>95.108333333333348</v>
      </c>
      <c r="U27" s="65">
        <f t="shared" si="3"/>
        <v>90.375</v>
      </c>
      <c r="V27" s="65">
        <f t="shared" si="4"/>
        <v>104.89999999999998</v>
      </c>
      <c r="W27" s="65">
        <f t="shared" si="5"/>
        <v>109.34166666666665</v>
      </c>
      <c r="X27" s="65">
        <f t="shared" si="6"/>
        <v>80.708333333333329</v>
      </c>
      <c r="Y27" s="65">
        <f t="shared" si="7"/>
        <v>106.64166666666667</v>
      </c>
      <c r="Z27" s="65">
        <f t="shared" si="8"/>
        <v>107.71666666666668</v>
      </c>
      <c r="AA27" s="65">
        <f t="shared" si="9"/>
        <v>106.76666666666667</v>
      </c>
      <c r="AB27" s="66">
        <f t="shared" si="10"/>
        <v>97.166666666666671</v>
      </c>
      <c r="AC27" s="64">
        <f t="shared" si="11"/>
        <v>1217.4583333333335</v>
      </c>
      <c r="AD27" s="77">
        <f t="shared" si="14"/>
        <v>0.98566001574318074</v>
      </c>
      <c r="AE27" s="48"/>
      <c r="AF27" s="348">
        <f t="shared" si="15"/>
        <v>92.602758479071838</v>
      </c>
      <c r="AG27" s="349">
        <f t="shared" si="16"/>
        <v>105.74489202231425</v>
      </c>
      <c r="AH27" s="349">
        <f t="shared" si="17"/>
        <v>115.81505184982373</v>
      </c>
      <c r="AI27" s="349">
        <f t="shared" si="18"/>
        <v>93.744481330641037</v>
      </c>
      <c r="AJ27" s="349">
        <f t="shared" si="19"/>
        <v>89.079023922789958</v>
      </c>
      <c r="AK27" s="349">
        <f t="shared" si="20"/>
        <v>103.39573565145963</v>
      </c>
      <c r="AL27" s="349">
        <f t="shared" si="21"/>
        <v>107.77370888805227</v>
      </c>
      <c r="AM27" s="349">
        <f t="shared" si="22"/>
        <v>79.550977103939204</v>
      </c>
      <c r="AN27" s="349">
        <f t="shared" si="23"/>
        <v>105.1124268455457</v>
      </c>
      <c r="AO27" s="349">
        <f t="shared" si="24"/>
        <v>106.17201136246963</v>
      </c>
      <c r="AP27" s="349">
        <f t="shared" si="25"/>
        <v>105.2356343475136</v>
      </c>
      <c r="AQ27" s="350">
        <f t="shared" si="26"/>
        <v>95.773298196379073</v>
      </c>
      <c r="AR27" s="81">
        <f t="shared" si="27"/>
        <v>1199.9999999999998</v>
      </c>
    </row>
    <row r="28" spans="1:44" x14ac:dyDescent="0.55000000000000004">
      <c r="A28" s="49"/>
      <c r="B28" s="61">
        <v>2002</v>
      </c>
      <c r="C28" s="49">
        <v>101.8</v>
      </c>
      <c r="D28" s="48">
        <v>116</v>
      </c>
      <c r="E28" s="48">
        <v>123.1</v>
      </c>
      <c r="F28" s="48">
        <v>102.5</v>
      </c>
      <c r="G28" s="48">
        <v>104.9</v>
      </c>
      <c r="H28" s="48">
        <v>108.7</v>
      </c>
      <c r="I28" s="48">
        <v>120.4</v>
      </c>
      <c r="J28" s="48">
        <v>92.6</v>
      </c>
      <c r="K28" s="48">
        <v>119.2</v>
      </c>
      <c r="L28" s="48">
        <v>121.3</v>
      </c>
      <c r="M28" s="48">
        <v>121.6</v>
      </c>
      <c r="N28" s="50">
        <v>110.3</v>
      </c>
      <c r="O28" s="50">
        <v>1342.3999999999999</v>
      </c>
      <c r="P28" s="48"/>
      <c r="Q28" s="64">
        <f t="shared" si="13"/>
        <v>95.208333333333314</v>
      </c>
      <c r="R28" s="65">
        <f t="shared" si="0"/>
        <v>108.35833333333333</v>
      </c>
      <c r="S28" s="65">
        <f t="shared" si="1"/>
        <v>118.375</v>
      </c>
      <c r="T28" s="65">
        <f t="shared" si="2"/>
        <v>95.216666666666654</v>
      </c>
      <c r="U28" s="65">
        <f t="shared" si="3"/>
        <v>90.88333333333334</v>
      </c>
      <c r="V28" s="65">
        <f t="shared" si="4"/>
        <v>105.04166666666667</v>
      </c>
      <c r="W28" s="65">
        <f t="shared" si="5"/>
        <v>110.15833333333335</v>
      </c>
      <c r="X28" s="65">
        <f t="shared" si="6"/>
        <v>80.916666666666671</v>
      </c>
      <c r="Y28" s="65">
        <f t="shared" si="7"/>
        <v>107.825</v>
      </c>
      <c r="Z28" s="65">
        <f t="shared" si="8"/>
        <v>107.96666666666668</v>
      </c>
      <c r="AA28" s="65">
        <f t="shared" si="9"/>
        <v>107.81666666666666</v>
      </c>
      <c r="AB28" s="66">
        <f t="shared" si="10"/>
        <v>97.774999999999991</v>
      </c>
      <c r="AC28" s="64">
        <f t="shared" si="11"/>
        <v>1225.5416666666667</v>
      </c>
      <c r="AD28" s="77">
        <f t="shared" si="14"/>
        <v>0.97915887532723622</v>
      </c>
      <c r="AE28" s="48"/>
      <c r="AF28" s="348">
        <f t="shared" si="15"/>
        <v>93.224084588447269</v>
      </c>
      <c r="AG28" s="349">
        <f t="shared" si="16"/>
        <v>106.10002379900044</v>
      </c>
      <c r="AH28" s="349">
        <f t="shared" si="17"/>
        <v>115.90793186686159</v>
      </c>
      <c r="AI28" s="349">
        <f t="shared" si="18"/>
        <v>93.232244245741668</v>
      </c>
      <c r="AJ28" s="349">
        <f t="shared" si="19"/>
        <v>88.989222452656989</v>
      </c>
      <c r="AK28" s="349">
        <f t="shared" si="20"/>
        <v>102.85248019583177</v>
      </c>
      <c r="AL28" s="349">
        <f t="shared" si="21"/>
        <v>107.86250977458947</v>
      </c>
      <c r="AM28" s="349">
        <f t="shared" si="22"/>
        <v>79.230272328562208</v>
      </c>
      <c r="AN28" s="349">
        <f t="shared" si="23"/>
        <v>105.57780573215925</v>
      </c>
      <c r="AO28" s="349">
        <f t="shared" si="24"/>
        <v>105.71651990616395</v>
      </c>
      <c r="AP28" s="349">
        <f t="shared" si="25"/>
        <v>105.56964607486485</v>
      </c>
      <c r="AQ28" s="350">
        <f t="shared" si="26"/>
        <v>95.737259035120516</v>
      </c>
      <c r="AR28" s="81">
        <f t="shared" si="27"/>
        <v>1200.0000000000002</v>
      </c>
    </row>
    <row r="29" spans="1:44" x14ac:dyDescent="0.55000000000000004">
      <c r="A29" s="49"/>
      <c r="B29" s="61">
        <v>2003</v>
      </c>
      <c r="C29" s="49">
        <v>112.1</v>
      </c>
      <c r="D29" s="48">
        <v>117.1</v>
      </c>
      <c r="E29" s="48">
        <v>121.3</v>
      </c>
      <c r="F29" s="48">
        <v>101</v>
      </c>
      <c r="G29" s="48">
        <v>101.3</v>
      </c>
      <c r="H29" s="48">
        <v>112.4</v>
      </c>
      <c r="I29" s="48">
        <v>118.2</v>
      </c>
      <c r="J29" s="48">
        <v>88.3</v>
      </c>
      <c r="K29" s="48">
        <v>120.6</v>
      </c>
      <c r="L29" s="48">
        <v>124</v>
      </c>
      <c r="M29" s="48">
        <v>114.1</v>
      </c>
      <c r="N29" s="50">
        <v>107.9</v>
      </c>
      <c r="O29" s="50">
        <v>1338.3</v>
      </c>
      <c r="P29" s="48"/>
      <c r="Q29" s="64">
        <f t="shared" si="13"/>
        <v>96.274999999999991</v>
      </c>
      <c r="R29" s="65">
        <f t="shared" si="0"/>
        <v>109.3</v>
      </c>
      <c r="S29" s="65">
        <f t="shared" si="1"/>
        <v>119.59166666666665</v>
      </c>
      <c r="T29" s="65">
        <f t="shared" si="2"/>
        <v>95.691666666666677</v>
      </c>
      <c r="U29" s="65">
        <f t="shared" si="3"/>
        <v>91.38333333333334</v>
      </c>
      <c r="V29" s="65">
        <f t="shared" si="4"/>
        <v>106.15833333333336</v>
      </c>
      <c r="W29" s="65">
        <f t="shared" si="5"/>
        <v>110.20000000000003</v>
      </c>
      <c r="X29" s="65">
        <f t="shared" si="6"/>
        <v>80.95</v>
      </c>
      <c r="Y29" s="65">
        <f t="shared" si="7"/>
        <v>109.00833333333331</v>
      </c>
      <c r="Z29" s="65">
        <f t="shared" si="8"/>
        <v>108.51666666666667</v>
      </c>
      <c r="AA29" s="65">
        <f t="shared" si="9"/>
        <v>107.54166666666664</v>
      </c>
      <c r="AB29" s="66">
        <f t="shared" si="10"/>
        <v>97.700000000000031</v>
      </c>
      <c r="AC29" s="64">
        <f t="shared" si="11"/>
        <v>1232.3166666666671</v>
      </c>
      <c r="AD29" s="77">
        <f t="shared" si="14"/>
        <v>0.97377567995239289</v>
      </c>
      <c r="AE29" s="48"/>
      <c r="AF29" s="348">
        <f t="shared" si="15"/>
        <v>93.750253587416623</v>
      </c>
      <c r="AG29" s="349">
        <f t="shared" si="16"/>
        <v>106.43368181879654</v>
      </c>
      <c r="AH29" s="349">
        <f t="shared" si="17"/>
        <v>116.45545652497324</v>
      </c>
      <c r="AI29" s="349">
        <f t="shared" si="18"/>
        <v>93.182217774111066</v>
      </c>
      <c r="AJ29" s="349">
        <f t="shared" si="19"/>
        <v>88.986867552982844</v>
      </c>
      <c r="AK29" s="349">
        <f t="shared" si="20"/>
        <v>103.37440322427946</v>
      </c>
      <c r="AL29" s="349">
        <f t="shared" si="21"/>
        <v>107.31007993075373</v>
      </c>
      <c r="AM29" s="349">
        <f t="shared" si="22"/>
        <v>78.827141292146209</v>
      </c>
      <c r="AN29" s="349">
        <f t="shared" si="23"/>
        <v>106.14966391214374</v>
      </c>
      <c r="AO29" s="349">
        <f t="shared" si="24"/>
        <v>105.6708908695005</v>
      </c>
      <c r="AP29" s="349">
        <f t="shared" si="25"/>
        <v>104.7214595815469</v>
      </c>
      <c r="AQ29" s="350">
        <f t="shared" si="26"/>
        <v>95.13788393134881</v>
      </c>
      <c r="AR29" s="81">
        <f t="shared" si="27"/>
        <v>1199.9999999999995</v>
      </c>
    </row>
    <row r="30" spans="1:44" x14ac:dyDescent="0.55000000000000004">
      <c r="A30" s="49"/>
      <c r="B30" s="61">
        <v>2004</v>
      </c>
      <c r="C30" s="49">
        <v>109.7</v>
      </c>
      <c r="D30" s="48">
        <v>121</v>
      </c>
      <c r="E30" s="48">
        <v>135.1</v>
      </c>
      <c r="F30" s="48">
        <v>113.1</v>
      </c>
      <c r="G30" s="48">
        <v>98.9</v>
      </c>
      <c r="H30" s="48">
        <v>124.2</v>
      </c>
      <c r="I30" s="48">
        <v>122.6</v>
      </c>
      <c r="J30" s="48">
        <v>92.8</v>
      </c>
      <c r="K30" s="48">
        <v>128.5</v>
      </c>
      <c r="L30" s="48">
        <v>119.2</v>
      </c>
      <c r="M30" s="48">
        <v>122.3</v>
      </c>
      <c r="N30" s="50">
        <v>105.4</v>
      </c>
      <c r="O30" s="50">
        <v>1392.8000000000002</v>
      </c>
      <c r="P30" s="48"/>
      <c r="Q30" s="64">
        <f t="shared" si="13"/>
        <v>96.7</v>
      </c>
      <c r="R30" s="65">
        <f t="shared" si="0"/>
        <v>110.56666666666665</v>
      </c>
      <c r="S30" s="65">
        <f t="shared" si="1"/>
        <v>121.05833333333332</v>
      </c>
      <c r="T30" s="65">
        <f t="shared" si="2"/>
        <v>96.608333333333334</v>
      </c>
      <c r="U30" s="65">
        <f t="shared" si="3"/>
        <v>91.825000000000003</v>
      </c>
      <c r="V30" s="65">
        <f t="shared" si="4"/>
        <v>107.45</v>
      </c>
      <c r="W30" s="65">
        <f t="shared" si="5"/>
        <v>110.77499999999999</v>
      </c>
      <c r="X30" s="65">
        <f t="shared" si="6"/>
        <v>81.99166666666666</v>
      </c>
      <c r="Y30" s="65">
        <f t="shared" si="7"/>
        <v>110.17499999999997</v>
      </c>
      <c r="Z30" s="65">
        <f t="shared" si="8"/>
        <v>109.56666666666668</v>
      </c>
      <c r="AA30" s="65">
        <f t="shared" si="9"/>
        <v>108.58333333333331</v>
      </c>
      <c r="AB30" s="66">
        <f t="shared" si="10"/>
        <v>98.116666666666674</v>
      </c>
      <c r="AC30" s="64">
        <f t="shared" si="11"/>
        <v>1243.4166666666665</v>
      </c>
      <c r="AD30" s="77">
        <f t="shared" si="14"/>
        <v>0.9650827692513908</v>
      </c>
      <c r="AE30" s="48"/>
      <c r="AF30" s="348">
        <f t="shared" si="15"/>
        <v>93.323503786609493</v>
      </c>
      <c r="AG30" s="349">
        <f t="shared" si="16"/>
        <v>106.70598485356209</v>
      </c>
      <c r="AH30" s="349">
        <f t="shared" si="17"/>
        <v>116.83131157429128</v>
      </c>
      <c r="AI30" s="349">
        <f t="shared" si="18"/>
        <v>93.235037866094785</v>
      </c>
      <c r="AJ30" s="349">
        <f t="shared" si="19"/>
        <v>88.618725286508962</v>
      </c>
      <c r="AK30" s="349">
        <f t="shared" si="20"/>
        <v>103.69814355606195</v>
      </c>
      <c r="AL30" s="349">
        <f t="shared" si="21"/>
        <v>106.90704376382281</v>
      </c>
      <c r="AM30" s="349">
        <f t="shared" si="22"/>
        <v>79.128744722203606</v>
      </c>
      <c r="AN30" s="349">
        <f t="shared" si="23"/>
        <v>106.32799410227196</v>
      </c>
      <c r="AO30" s="349">
        <f t="shared" si="24"/>
        <v>105.74090208431073</v>
      </c>
      <c r="AP30" s="349">
        <f t="shared" si="25"/>
        <v>104.79190402788016</v>
      </c>
      <c r="AQ30" s="350">
        <f t="shared" si="26"/>
        <v>94.6907043763823</v>
      </c>
      <c r="AR30" s="81">
        <f t="shared" si="27"/>
        <v>1200</v>
      </c>
    </row>
    <row r="31" spans="1:44" x14ac:dyDescent="0.55000000000000004">
      <c r="A31" s="49"/>
      <c r="B31" s="61">
        <v>2005</v>
      </c>
      <c r="C31" s="49">
        <v>113.4</v>
      </c>
      <c r="D31" s="48">
        <v>127.4</v>
      </c>
      <c r="E31" s="48">
        <v>139.19999999999999</v>
      </c>
      <c r="F31" s="48">
        <v>116.8</v>
      </c>
      <c r="G31" s="48">
        <v>102.8</v>
      </c>
      <c r="H31" s="48">
        <v>124.9</v>
      </c>
      <c r="I31" s="48">
        <v>121.6</v>
      </c>
      <c r="J31" s="48">
        <v>94.8</v>
      </c>
      <c r="K31" s="48">
        <v>131.5</v>
      </c>
      <c r="L31" s="48">
        <v>117.6</v>
      </c>
      <c r="M31" s="48">
        <v>130.9</v>
      </c>
      <c r="N31" s="50">
        <v>120.8</v>
      </c>
      <c r="O31" s="50">
        <v>1441.7</v>
      </c>
      <c r="P31" s="48"/>
      <c r="Q31" s="64">
        <f t="shared" si="13"/>
        <v>98.158333333333346</v>
      </c>
      <c r="R31" s="65">
        <f t="shared" si="0"/>
        <v>111.83333333333333</v>
      </c>
      <c r="S31" s="65">
        <f t="shared" si="1"/>
        <v>122.23333333333333</v>
      </c>
      <c r="T31" s="65">
        <f t="shared" si="2"/>
        <v>98.25</v>
      </c>
      <c r="U31" s="65">
        <f t="shared" si="3"/>
        <v>92.858333333333334</v>
      </c>
      <c r="V31" s="65">
        <f t="shared" si="4"/>
        <v>109.28333333333336</v>
      </c>
      <c r="W31" s="65">
        <f t="shared" si="5"/>
        <v>111.94999999999999</v>
      </c>
      <c r="X31" s="65">
        <f t="shared" si="6"/>
        <v>83.274999999999991</v>
      </c>
      <c r="Y31" s="65">
        <f t="shared" si="7"/>
        <v>112</v>
      </c>
      <c r="Z31" s="65">
        <f t="shared" si="8"/>
        <v>111.00833333333334</v>
      </c>
      <c r="AA31" s="65">
        <f t="shared" si="9"/>
        <v>110.74166666666666</v>
      </c>
      <c r="AB31" s="66">
        <f t="shared" si="10"/>
        <v>100.77499999999999</v>
      </c>
      <c r="AC31" s="64">
        <f t="shared" si="11"/>
        <v>1262.3666666666668</v>
      </c>
      <c r="AD31" s="77">
        <f t="shared" si="14"/>
        <v>0.95059544242296212</v>
      </c>
      <c r="AE31" s="48"/>
      <c r="AF31" s="348">
        <f t="shared" si="15"/>
        <v>93.308864302500595</v>
      </c>
      <c r="AG31" s="349">
        <f t="shared" si="16"/>
        <v>106.3082569776346</v>
      </c>
      <c r="AH31" s="349">
        <f t="shared" si="17"/>
        <v>116.1944495788334</v>
      </c>
      <c r="AI31" s="349">
        <f t="shared" si="18"/>
        <v>93.396002218056026</v>
      </c>
      <c r="AJ31" s="349">
        <f t="shared" si="19"/>
        <v>88.270708457658898</v>
      </c>
      <c r="AK31" s="349">
        <f t="shared" si="20"/>
        <v>103.88423859945607</v>
      </c>
      <c r="AL31" s="349">
        <f t="shared" si="21"/>
        <v>106.41915977925061</v>
      </c>
      <c r="AM31" s="349">
        <f t="shared" si="22"/>
        <v>79.160835467772159</v>
      </c>
      <c r="AN31" s="349">
        <f t="shared" si="23"/>
        <v>106.46668955137176</v>
      </c>
      <c r="AO31" s="349">
        <f t="shared" si="24"/>
        <v>105.52401573763566</v>
      </c>
      <c r="AP31" s="349">
        <f t="shared" si="25"/>
        <v>105.27052361965619</v>
      </c>
      <c r="AQ31" s="350">
        <f t="shared" si="26"/>
        <v>95.796255710173995</v>
      </c>
      <c r="AR31" s="81">
        <f t="shared" si="27"/>
        <v>1199.9999999999998</v>
      </c>
    </row>
    <row r="32" spans="1:44" x14ac:dyDescent="0.55000000000000004">
      <c r="A32" s="49"/>
      <c r="B32" s="61">
        <v>2006</v>
      </c>
      <c r="C32" s="49">
        <v>120.7</v>
      </c>
      <c r="D32" s="48">
        <v>137</v>
      </c>
      <c r="E32" s="48">
        <v>153</v>
      </c>
      <c r="F32" s="48">
        <v>124.9</v>
      </c>
      <c r="G32" s="48">
        <v>111.6</v>
      </c>
      <c r="H32" s="48">
        <v>139</v>
      </c>
      <c r="I32" s="48">
        <v>132.4</v>
      </c>
      <c r="J32" s="48">
        <v>111.4</v>
      </c>
      <c r="K32" s="48">
        <v>138.19999999999999</v>
      </c>
      <c r="L32" s="48">
        <v>141.19999999999999</v>
      </c>
      <c r="M32" s="48">
        <v>148.69999999999999</v>
      </c>
      <c r="N32" s="50">
        <v>138.19999999999999</v>
      </c>
      <c r="O32" s="50">
        <v>1596.3000000000002</v>
      </c>
      <c r="P32" s="48"/>
      <c r="Q32" s="64">
        <f t="shared" si="13"/>
        <v>100.97500000000001</v>
      </c>
      <c r="R32" s="65">
        <f t="shared" si="0"/>
        <v>115.02500000000002</v>
      </c>
      <c r="S32" s="65">
        <f t="shared" si="1"/>
        <v>125.36666666666667</v>
      </c>
      <c r="T32" s="65">
        <f t="shared" si="2"/>
        <v>101.29166666666669</v>
      </c>
      <c r="U32" s="65">
        <f t="shared" si="3"/>
        <v>95.658333333333317</v>
      </c>
      <c r="V32" s="65">
        <f t="shared" si="4"/>
        <v>112.30000000000001</v>
      </c>
      <c r="W32" s="65">
        <f t="shared" si="5"/>
        <v>114.81666666666666</v>
      </c>
      <c r="X32" s="65">
        <f t="shared" si="6"/>
        <v>86.358333333333334</v>
      </c>
      <c r="Y32" s="65">
        <f t="shared" si="7"/>
        <v>115.03333333333335</v>
      </c>
      <c r="Z32" s="65">
        <f t="shared" si="8"/>
        <v>114.75</v>
      </c>
      <c r="AA32" s="65">
        <f t="shared" si="9"/>
        <v>114.64166666666667</v>
      </c>
      <c r="AB32" s="66">
        <f t="shared" si="10"/>
        <v>104.50833333333333</v>
      </c>
      <c r="AC32" s="64">
        <f t="shared" si="11"/>
        <v>1300.7249999999999</v>
      </c>
      <c r="AD32" s="77">
        <f t="shared" si="14"/>
        <v>0.92256241711353293</v>
      </c>
      <c r="AE32" s="48"/>
      <c r="AF32" s="348">
        <f t="shared" si="15"/>
        <v>93.155740068038995</v>
      </c>
      <c r="AG32" s="349">
        <f t="shared" si="16"/>
        <v>106.11774202848414</v>
      </c>
      <c r="AH32" s="349">
        <f t="shared" si="17"/>
        <v>115.65857502546659</v>
      </c>
      <c r="AI32" s="349">
        <f t="shared" si="18"/>
        <v>93.447884833458289</v>
      </c>
      <c r="AJ32" s="349">
        <f t="shared" si="19"/>
        <v>88.250783217052017</v>
      </c>
      <c r="AK32" s="349">
        <f t="shared" si="20"/>
        <v>103.60375944184976</v>
      </c>
      <c r="AL32" s="349">
        <f t="shared" si="21"/>
        <v>105.9255415249188</v>
      </c>
      <c r="AM32" s="349">
        <f t="shared" si="22"/>
        <v>79.670952737896187</v>
      </c>
      <c r="AN32" s="349">
        <f t="shared" si="23"/>
        <v>106.12543004862675</v>
      </c>
      <c r="AO32" s="349">
        <f t="shared" si="24"/>
        <v>105.86403736377791</v>
      </c>
      <c r="AP32" s="349">
        <f t="shared" si="25"/>
        <v>105.76409310192393</v>
      </c>
      <c r="AQ32" s="350">
        <f t="shared" si="26"/>
        <v>96.415460608506791</v>
      </c>
      <c r="AR32" s="81">
        <f t="shared" si="27"/>
        <v>1200</v>
      </c>
    </row>
    <row r="33" spans="1:44" x14ac:dyDescent="0.55000000000000004">
      <c r="A33" s="49"/>
      <c r="B33" s="61">
        <v>2007</v>
      </c>
      <c r="C33" s="49">
        <v>129.69999999999999</v>
      </c>
      <c r="D33" s="48">
        <v>145.5</v>
      </c>
      <c r="E33" s="48">
        <v>155.6</v>
      </c>
      <c r="F33" s="48">
        <v>128</v>
      </c>
      <c r="G33" s="48">
        <v>126</v>
      </c>
      <c r="H33" s="48">
        <v>145.1</v>
      </c>
      <c r="I33" s="48">
        <v>128.30000000000001</v>
      </c>
      <c r="J33" s="48">
        <v>126.3</v>
      </c>
      <c r="K33" s="48">
        <v>149.5</v>
      </c>
      <c r="L33" s="48">
        <v>163</v>
      </c>
      <c r="M33" s="48">
        <v>162.30000000000001</v>
      </c>
      <c r="N33" s="50">
        <v>145.19999999999999</v>
      </c>
      <c r="O33" s="50">
        <v>1704.5</v>
      </c>
      <c r="P33" s="48"/>
      <c r="Q33" s="64">
        <f t="shared" si="13"/>
        <v>104.91666666666667</v>
      </c>
      <c r="R33" s="65">
        <f t="shared" si="0"/>
        <v>118.52499999999999</v>
      </c>
      <c r="S33" s="65">
        <f t="shared" si="1"/>
        <v>128.55833333333331</v>
      </c>
      <c r="T33" s="65">
        <f t="shared" si="2"/>
        <v>103.98333333333333</v>
      </c>
      <c r="U33" s="65">
        <f t="shared" si="3"/>
        <v>99.374999999999986</v>
      </c>
      <c r="V33" s="65">
        <f t="shared" si="4"/>
        <v>116.35000000000001</v>
      </c>
      <c r="W33" s="65">
        <f t="shared" si="5"/>
        <v>117.72500000000001</v>
      </c>
      <c r="X33" s="65">
        <f t="shared" si="6"/>
        <v>90.816666666666663</v>
      </c>
      <c r="Y33" s="65">
        <f t="shared" si="7"/>
        <v>119.70833333333336</v>
      </c>
      <c r="Z33" s="65">
        <f t="shared" si="8"/>
        <v>120.77499999999999</v>
      </c>
      <c r="AA33" s="65">
        <f t="shared" si="9"/>
        <v>120.26666666666667</v>
      </c>
      <c r="AB33" s="66">
        <f t="shared" si="10"/>
        <v>109.43333333333334</v>
      </c>
      <c r="AC33" s="64">
        <f t="shared" si="11"/>
        <v>1350.4333333333334</v>
      </c>
      <c r="AD33" s="77">
        <f t="shared" si="14"/>
        <v>0.88860365808505903</v>
      </c>
      <c r="AE33" s="48"/>
      <c r="AF33" s="348">
        <f t="shared" si="15"/>
        <v>93.229333794090778</v>
      </c>
      <c r="AG33" s="349">
        <f t="shared" si="16"/>
        <v>105.32174857453161</v>
      </c>
      <c r="AH33" s="349">
        <f t="shared" si="17"/>
        <v>114.23740527731836</v>
      </c>
      <c r="AI33" s="349">
        <f t="shared" si="18"/>
        <v>92.399970379878056</v>
      </c>
      <c r="AJ33" s="349">
        <f t="shared" si="19"/>
        <v>88.304988522202734</v>
      </c>
      <c r="AK33" s="349">
        <f t="shared" si="20"/>
        <v>103.38903561819663</v>
      </c>
      <c r="AL33" s="349">
        <f t="shared" si="21"/>
        <v>104.61086564806358</v>
      </c>
      <c r="AM33" s="349">
        <f t="shared" si="22"/>
        <v>80.700022215091437</v>
      </c>
      <c r="AN33" s="349">
        <f t="shared" si="23"/>
        <v>106.37326290326563</v>
      </c>
      <c r="AO33" s="349">
        <f t="shared" si="24"/>
        <v>107.321106805223</v>
      </c>
      <c r="AP33" s="349">
        <f t="shared" si="25"/>
        <v>106.86939994569643</v>
      </c>
      <c r="AQ33" s="350">
        <f t="shared" si="26"/>
        <v>97.242860316441636</v>
      </c>
      <c r="AR33" s="81">
        <f t="shared" si="27"/>
        <v>1200</v>
      </c>
    </row>
    <row r="34" spans="1:44" x14ac:dyDescent="0.55000000000000004">
      <c r="A34" s="49"/>
      <c r="B34" s="61">
        <v>2008</v>
      </c>
      <c r="C34" s="49">
        <v>144.5</v>
      </c>
      <c r="D34" s="48">
        <v>161.6</v>
      </c>
      <c r="E34" s="48">
        <v>161.30000000000001</v>
      </c>
      <c r="F34" s="48">
        <v>135.69999999999999</v>
      </c>
      <c r="G34" s="48">
        <v>135.9</v>
      </c>
      <c r="H34" s="48">
        <v>151.6</v>
      </c>
      <c r="I34" s="48">
        <v>159.19999999999999</v>
      </c>
      <c r="J34" s="48">
        <v>111.8</v>
      </c>
      <c r="K34" s="48">
        <v>152.19999999999999</v>
      </c>
      <c r="L34" s="48">
        <v>145.1</v>
      </c>
      <c r="M34" s="48">
        <v>119.8</v>
      </c>
      <c r="N34" s="50">
        <v>98.8</v>
      </c>
      <c r="O34" s="50">
        <v>1677.4999999999998</v>
      </c>
      <c r="P34" s="48"/>
      <c r="Q34" s="64">
        <f t="shared" si="13"/>
        <v>109.95</v>
      </c>
      <c r="R34" s="65">
        <f t="shared" si="0"/>
        <v>123.34166666666665</v>
      </c>
      <c r="S34" s="65">
        <f t="shared" si="1"/>
        <v>133.26666666666665</v>
      </c>
      <c r="T34" s="65">
        <f t="shared" si="2"/>
        <v>108.175</v>
      </c>
      <c r="U34" s="65">
        <f t="shared" si="3"/>
        <v>103.69166666666666</v>
      </c>
      <c r="V34" s="65">
        <f t="shared" si="4"/>
        <v>121.5</v>
      </c>
      <c r="W34" s="65">
        <f t="shared" si="5"/>
        <v>122.31666666666668</v>
      </c>
      <c r="X34" s="65">
        <f t="shared" si="6"/>
        <v>94.249999999999986</v>
      </c>
      <c r="Y34" s="65">
        <f t="shared" si="7"/>
        <v>123.73333333333335</v>
      </c>
      <c r="Z34" s="65">
        <f t="shared" si="8"/>
        <v>123.77499999999999</v>
      </c>
      <c r="AA34" s="65">
        <f t="shared" si="9"/>
        <v>121.36666666666666</v>
      </c>
      <c r="AB34" s="66">
        <f t="shared" si="10"/>
        <v>109.74166666666666</v>
      </c>
      <c r="AC34" s="64">
        <f t="shared" si="11"/>
        <v>1395.1083333333331</v>
      </c>
      <c r="AD34" s="77">
        <f t="shared" si="14"/>
        <v>0.86014825610914336</v>
      </c>
      <c r="AE34" s="48"/>
      <c r="AF34" s="348">
        <f t="shared" si="15"/>
        <v>94.573300759200322</v>
      </c>
      <c r="AG34" s="349">
        <f t="shared" si="16"/>
        <v>106.09211948892857</v>
      </c>
      <c r="AH34" s="349">
        <f t="shared" si="17"/>
        <v>114.62909093081183</v>
      </c>
      <c r="AI34" s="349">
        <f t="shared" si="18"/>
        <v>93.046537604606584</v>
      </c>
      <c r="AJ34" s="349">
        <f t="shared" si="19"/>
        <v>89.190206256383917</v>
      </c>
      <c r="AK34" s="349">
        <f t="shared" si="20"/>
        <v>104.50801311726092</v>
      </c>
      <c r="AL34" s="349">
        <f t="shared" si="21"/>
        <v>105.21046752641672</v>
      </c>
      <c r="AM34" s="349">
        <f t="shared" si="22"/>
        <v>81.068973138286751</v>
      </c>
      <c r="AN34" s="349">
        <f t="shared" si="23"/>
        <v>106.42901088923801</v>
      </c>
      <c r="AO34" s="349">
        <f t="shared" si="24"/>
        <v>106.46485039990921</v>
      </c>
      <c r="AP34" s="349">
        <f t="shared" si="25"/>
        <v>104.39332668311303</v>
      </c>
      <c r="AQ34" s="350">
        <f t="shared" si="26"/>
        <v>94.394103205844232</v>
      </c>
      <c r="AR34" s="81">
        <f t="shared" si="27"/>
        <v>1200</v>
      </c>
    </row>
    <row r="35" spans="1:44" x14ac:dyDescent="0.55000000000000004">
      <c r="A35" s="49"/>
      <c r="B35" s="61">
        <v>2009</v>
      </c>
      <c r="C35" s="49">
        <v>75.5</v>
      </c>
      <c r="D35" s="48">
        <v>59.9</v>
      </c>
      <c r="E35" s="48">
        <v>69.3</v>
      </c>
      <c r="F35" s="48">
        <v>63.9</v>
      </c>
      <c r="G35" s="48">
        <v>75.900000000000006</v>
      </c>
      <c r="H35" s="48">
        <v>97.6</v>
      </c>
      <c r="I35" s="48">
        <v>106.2</v>
      </c>
      <c r="J35" s="48">
        <v>81.099999999999994</v>
      </c>
      <c r="K35" s="48">
        <v>119.1</v>
      </c>
      <c r="L35" s="48">
        <v>118</v>
      </c>
      <c r="M35" s="48">
        <v>123.5</v>
      </c>
      <c r="N35" s="50">
        <v>113.5</v>
      </c>
      <c r="O35" s="50">
        <v>1103.5</v>
      </c>
      <c r="P35" s="48"/>
      <c r="Q35" s="64">
        <f t="shared" si="13"/>
        <v>107.49166666666667</v>
      </c>
      <c r="R35" s="65">
        <f t="shared" si="0"/>
        <v>119.49166666666667</v>
      </c>
      <c r="S35" s="65">
        <f t="shared" si="1"/>
        <v>128.6333333333333</v>
      </c>
      <c r="T35" s="65">
        <f t="shared" si="2"/>
        <v>104.92500000000001</v>
      </c>
      <c r="U35" s="65">
        <f t="shared" si="3"/>
        <v>101.375</v>
      </c>
      <c r="V35" s="65">
        <f t="shared" si="4"/>
        <v>120.09166666666665</v>
      </c>
      <c r="W35" s="65">
        <f t="shared" si="5"/>
        <v>121.22500000000001</v>
      </c>
      <c r="X35" s="65">
        <f t="shared" si="6"/>
        <v>94.541666666666643</v>
      </c>
      <c r="Y35" s="65">
        <f t="shared" si="7"/>
        <v>124.54166666666667</v>
      </c>
      <c r="Z35" s="65">
        <f t="shared" si="8"/>
        <v>124.52499999999999</v>
      </c>
      <c r="AA35" s="65">
        <f t="shared" si="9"/>
        <v>123.39999999999998</v>
      </c>
      <c r="AB35" s="66">
        <f t="shared" si="10"/>
        <v>111.02499999999999</v>
      </c>
      <c r="AC35" s="64">
        <f t="shared" si="11"/>
        <v>1381.2666666666669</v>
      </c>
      <c r="AD35" s="77">
        <f t="shared" si="14"/>
        <v>0.86876779767363277</v>
      </c>
      <c r="AE35" s="48"/>
      <c r="AF35" s="348">
        <f t="shared" si="15"/>
        <v>93.385298518268243</v>
      </c>
      <c r="AG35" s="349">
        <f t="shared" si="16"/>
        <v>103.81051209035184</v>
      </c>
      <c r="AH35" s="349">
        <f t="shared" si="17"/>
        <v>111.75249770741826</v>
      </c>
      <c r="AI35" s="349">
        <f t="shared" si="18"/>
        <v>91.155461170905923</v>
      </c>
      <c r="AJ35" s="349">
        <f t="shared" si="19"/>
        <v>88.071335489164525</v>
      </c>
      <c r="AK35" s="349">
        <f t="shared" si="20"/>
        <v>104.331772768956</v>
      </c>
      <c r="AL35" s="349">
        <f t="shared" si="21"/>
        <v>105.31637627298613</v>
      </c>
      <c r="AM35" s="349">
        <f t="shared" si="22"/>
        <v>82.134755538394671</v>
      </c>
      <c r="AN35" s="349">
        <f t="shared" si="23"/>
        <v>108.19778946860369</v>
      </c>
      <c r="AO35" s="349">
        <f t="shared" si="24"/>
        <v>108.18331000530911</v>
      </c>
      <c r="AP35" s="349">
        <f t="shared" si="25"/>
        <v>107.20594623292627</v>
      </c>
      <c r="AQ35" s="350">
        <f t="shared" si="26"/>
        <v>96.454944736715078</v>
      </c>
      <c r="AR35" s="81">
        <f t="shared" si="27"/>
        <v>1199.9999999999998</v>
      </c>
    </row>
    <row r="36" spans="1:44" x14ac:dyDescent="0.55000000000000004">
      <c r="A36" s="49"/>
      <c r="B36" s="61">
        <v>2010</v>
      </c>
      <c r="C36" s="49">
        <v>109</v>
      </c>
      <c r="D36" s="48">
        <v>121.7</v>
      </c>
      <c r="E36" s="48">
        <v>137.4</v>
      </c>
      <c r="F36" s="48">
        <v>106.6</v>
      </c>
      <c r="G36" s="48">
        <v>103.2</v>
      </c>
      <c r="H36" s="48">
        <v>125.1</v>
      </c>
      <c r="I36" s="48">
        <v>126.6</v>
      </c>
      <c r="J36" s="48">
        <v>100.8</v>
      </c>
      <c r="K36" s="48">
        <v>134.6</v>
      </c>
      <c r="L36" s="48">
        <v>109.7</v>
      </c>
      <c r="M36" s="48">
        <v>117.5</v>
      </c>
      <c r="N36" s="50">
        <v>109.5</v>
      </c>
      <c r="O36" s="50">
        <v>1401.7</v>
      </c>
      <c r="P36" s="48"/>
      <c r="Q36" s="64">
        <f t="shared" si="13"/>
        <v>108.39166666666667</v>
      </c>
      <c r="R36" s="65">
        <f t="shared" si="0"/>
        <v>120.51666666666667</v>
      </c>
      <c r="S36" s="65">
        <f t="shared" si="1"/>
        <v>130.52500000000001</v>
      </c>
      <c r="T36" s="65">
        <f t="shared" si="2"/>
        <v>106.29166666666667</v>
      </c>
      <c r="U36" s="65">
        <f t="shared" si="3"/>
        <v>102.90000000000002</v>
      </c>
      <c r="V36" s="65">
        <f t="shared" si="4"/>
        <v>121.72499999999998</v>
      </c>
      <c r="W36" s="65">
        <f t="shared" si="5"/>
        <v>122.55833333333334</v>
      </c>
      <c r="X36" s="65">
        <f t="shared" si="6"/>
        <v>96.816666666666649</v>
      </c>
      <c r="Y36" s="65">
        <f t="shared" si="7"/>
        <v>126.93333333333332</v>
      </c>
      <c r="Z36" s="65">
        <f t="shared" si="8"/>
        <v>124.19166666666666</v>
      </c>
      <c r="AA36" s="65">
        <f t="shared" si="9"/>
        <v>124.41666666666664</v>
      </c>
      <c r="AB36" s="66">
        <f t="shared" si="10"/>
        <v>112.01666666666667</v>
      </c>
      <c r="AC36" s="64">
        <f t="shared" si="11"/>
        <v>1397.2833333333333</v>
      </c>
      <c r="AD36" s="77">
        <f t="shared" si="14"/>
        <v>0.85880935625082011</v>
      </c>
      <c r="AE36" s="48"/>
      <c r="AF36" s="348">
        <f t="shared" si="15"/>
        <v>93.087777472953476</v>
      </c>
      <c r="AG36" s="349">
        <f t="shared" si="16"/>
        <v>103.50084091749467</v>
      </c>
      <c r="AH36" s="349">
        <f t="shared" si="17"/>
        <v>112.0960912246383</v>
      </c>
      <c r="AI36" s="349">
        <f t="shared" si="18"/>
        <v>91.284277824826759</v>
      </c>
      <c r="AJ36" s="349">
        <f t="shared" si="19"/>
        <v>88.37148275820941</v>
      </c>
      <c r="AK36" s="349">
        <f t="shared" si="20"/>
        <v>104.53856888963107</v>
      </c>
      <c r="AL36" s="349">
        <f t="shared" si="21"/>
        <v>105.25424335317344</v>
      </c>
      <c r="AM36" s="349">
        <f t="shared" si="22"/>
        <v>83.147059174350218</v>
      </c>
      <c r="AN36" s="349">
        <f t="shared" si="23"/>
        <v>109.01153428677075</v>
      </c>
      <c r="AO36" s="349">
        <f t="shared" si="24"/>
        <v>106.65696530171643</v>
      </c>
      <c r="AP36" s="349">
        <f t="shared" si="25"/>
        <v>106.85019740687285</v>
      </c>
      <c r="AQ36" s="350">
        <f t="shared" si="26"/>
        <v>96.200961389362703</v>
      </c>
      <c r="AR36" s="81">
        <f t="shared" si="27"/>
        <v>1200</v>
      </c>
    </row>
    <row r="37" spans="1:44" x14ac:dyDescent="0.55000000000000004">
      <c r="A37" s="49"/>
      <c r="B37" s="61">
        <v>2011</v>
      </c>
      <c r="C37" s="49">
        <v>103.6</v>
      </c>
      <c r="D37" s="48">
        <v>116.3</v>
      </c>
      <c r="E37" s="48">
        <v>59.2</v>
      </c>
      <c r="F37" s="48">
        <v>42.1</v>
      </c>
      <c r="G37" s="48">
        <v>68.900000000000006</v>
      </c>
      <c r="H37" s="48">
        <v>105.4</v>
      </c>
      <c r="I37" s="48">
        <v>112.4</v>
      </c>
      <c r="J37" s="48">
        <v>102.2</v>
      </c>
      <c r="K37" s="48">
        <v>127.7</v>
      </c>
      <c r="L37" s="48">
        <v>130.80000000000001</v>
      </c>
      <c r="M37" s="48">
        <v>119.1</v>
      </c>
      <c r="N37" s="50">
        <v>121.2</v>
      </c>
      <c r="O37" s="50">
        <v>1208.9000000000001</v>
      </c>
      <c r="P37" s="48"/>
      <c r="Q37" s="64">
        <f t="shared" si="13"/>
        <v>109.08333333333333</v>
      </c>
      <c r="R37" s="65">
        <f t="shared" si="0"/>
        <v>121.2</v>
      </c>
      <c r="S37" s="65">
        <f t="shared" si="1"/>
        <v>125.34166666666665</v>
      </c>
      <c r="T37" s="65">
        <f t="shared" si="2"/>
        <v>102.55833333333332</v>
      </c>
      <c r="U37" s="65">
        <f t="shared" si="3"/>
        <v>101.48333333333335</v>
      </c>
      <c r="V37" s="65">
        <f t="shared" si="4"/>
        <v>121.75833333333333</v>
      </c>
      <c r="W37" s="65">
        <f t="shared" si="5"/>
        <v>123</v>
      </c>
      <c r="X37" s="65">
        <f t="shared" si="6"/>
        <v>98.558333333333337</v>
      </c>
      <c r="Y37" s="65">
        <f t="shared" si="7"/>
        <v>127.875</v>
      </c>
      <c r="Z37" s="65">
        <f t="shared" si="8"/>
        <v>126.15833333333332</v>
      </c>
      <c r="AA37" s="65">
        <f t="shared" si="9"/>
        <v>124.95833333333331</v>
      </c>
      <c r="AB37" s="66">
        <f t="shared" si="10"/>
        <v>113.98333333333333</v>
      </c>
      <c r="AC37" s="64">
        <f t="shared" si="11"/>
        <v>1395.9583333333333</v>
      </c>
      <c r="AD37" s="77">
        <f t="shared" si="14"/>
        <v>0.85962451123779959</v>
      </c>
      <c r="AE37" s="48"/>
      <c r="AF37" s="348">
        <f t="shared" si="15"/>
        <v>93.77070710085664</v>
      </c>
      <c r="AG37" s="349">
        <f t="shared" si="16"/>
        <v>104.18649076202131</v>
      </c>
      <c r="AH37" s="349">
        <f t="shared" si="17"/>
        <v>107.74676894606452</v>
      </c>
      <c r="AI37" s="349">
        <f t="shared" si="18"/>
        <v>88.161657165029993</v>
      </c>
      <c r="AJ37" s="349">
        <f t="shared" si="19"/>
        <v>87.23756081544937</v>
      </c>
      <c r="AK37" s="349">
        <f t="shared" si="20"/>
        <v>104.66644778079574</v>
      </c>
      <c r="AL37" s="349">
        <f t="shared" si="21"/>
        <v>105.73381488224935</v>
      </c>
      <c r="AM37" s="349">
        <f t="shared" si="22"/>
        <v>84.723159120078805</v>
      </c>
      <c r="AN37" s="349">
        <f t="shared" si="23"/>
        <v>109.92448437453362</v>
      </c>
      <c r="AO37" s="349">
        <f t="shared" si="24"/>
        <v>108.44879563024206</v>
      </c>
      <c r="AP37" s="349">
        <f t="shared" si="25"/>
        <v>107.41724621675669</v>
      </c>
      <c r="AQ37" s="350">
        <f t="shared" si="26"/>
        <v>97.982867205921863</v>
      </c>
      <c r="AR37" s="81">
        <f t="shared" si="27"/>
        <v>1199.9999999999998</v>
      </c>
    </row>
    <row r="38" spans="1:44" x14ac:dyDescent="0.55000000000000004">
      <c r="A38" s="49"/>
      <c r="B38" s="61">
        <v>2012</v>
      </c>
      <c r="C38" s="49">
        <v>119.6</v>
      </c>
      <c r="D38" s="48">
        <v>135.6</v>
      </c>
      <c r="E38" s="48">
        <v>140.5</v>
      </c>
      <c r="F38" s="48">
        <v>114.5</v>
      </c>
      <c r="G38" s="48">
        <v>110</v>
      </c>
      <c r="H38" s="48">
        <v>125</v>
      </c>
      <c r="I38" s="48">
        <v>131.1</v>
      </c>
      <c r="J38" s="48">
        <v>103.9</v>
      </c>
      <c r="K38" s="48">
        <v>109</v>
      </c>
      <c r="L38" s="48">
        <v>112.4</v>
      </c>
      <c r="M38" s="48">
        <v>107.5</v>
      </c>
      <c r="N38" s="50">
        <v>99.1</v>
      </c>
      <c r="O38" s="50">
        <v>1408.2</v>
      </c>
      <c r="P38" s="48"/>
      <c r="Q38" s="64">
        <f t="shared" si="13"/>
        <v>111.175</v>
      </c>
      <c r="R38" s="65">
        <f t="shared" si="0"/>
        <v>122.8</v>
      </c>
      <c r="S38" s="65">
        <f t="shared" si="1"/>
        <v>126.35000000000002</v>
      </c>
      <c r="T38" s="65">
        <f t="shared" si="2"/>
        <v>103.77499999999998</v>
      </c>
      <c r="U38" s="65">
        <f t="shared" si="3"/>
        <v>102.75833333333334</v>
      </c>
      <c r="V38" s="65">
        <f t="shared" si="4"/>
        <v>122.45833333333333</v>
      </c>
      <c r="W38" s="65">
        <f t="shared" si="5"/>
        <v>124.54166666666667</v>
      </c>
      <c r="X38" s="65">
        <f t="shared" si="6"/>
        <v>99.883333333333326</v>
      </c>
      <c r="Y38" s="65">
        <f t="shared" si="7"/>
        <v>128.17499999999998</v>
      </c>
      <c r="Z38" s="65">
        <f t="shared" si="8"/>
        <v>126.39999999999999</v>
      </c>
      <c r="AA38" s="65">
        <f t="shared" si="9"/>
        <v>124.675</v>
      </c>
      <c r="AB38" s="66">
        <f t="shared" si="10"/>
        <v>113.69999999999999</v>
      </c>
      <c r="AC38" s="64">
        <f t="shared" si="11"/>
        <v>1406.6916666666668</v>
      </c>
      <c r="AD38" s="77">
        <f t="shared" si="14"/>
        <v>0.85306540760531502</v>
      </c>
      <c r="AE38" s="48"/>
      <c r="AF38" s="348">
        <f t="shared" si="15"/>
        <v>94.839546690520891</v>
      </c>
      <c r="AG38" s="349">
        <f t="shared" si="16"/>
        <v>104.75643205393268</v>
      </c>
      <c r="AH38" s="349">
        <f t="shared" si="17"/>
        <v>107.78481425093157</v>
      </c>
      <c r="AI38" s="349">
        <f t="shared" si="18"/>
        <v>88.526862674241542</v>
      </c>
      <c r="AJ38" s="349">
        <f t="shared" si="19"/>
        <v>87.659579509842828</v>
      </c>
      <c r="AK38" s="349">
        <f t="shared" si="20"/>
        <v>104.46496803966753</v>
      </c>
      <c r="AL38" s="349">
        <f t="shared" si="21"/>
        <v>106.24218763884528</v>
      </c>
      <c r="AM38" s="349">
        <f t="shared" si="22"/>
        <v>85.207016462977535</v>
      </c>
      <c r="AN38" s="349">
        <f t="shared" si="23"/>
        <v>109.34165861981124</v>
      </c>
      <c r="AO38" s="349">
        <f t="shared" si="24"/>
        <v>107.82746752131182</v>
      </c>
      <c r="AP38" s="349">
        <f t="shared" si="25"/>
        <v>106.35592969319265</v>
      </c>
      <c r="AQ38" s="350">
        <f t="shared" si="26"/>
        <v>96.993536844724304</v>
      </c>
      <c r="AR38" s="81">
        <f t="shared" si="27"/>
        <v>1200</v>
      </c>
    </row>
    <row r="39" spans="1:44" x14ac:dyDescent="0.55000000000000004">
      <c r="A39" s="49">
        <v>12</v>
      </c>
      <c r="B39" s="61">
        <v>2013</v>
      </c>
      <c r="C39" s="49">
        <v>108.8</v>
      </c>
      <c r="D39" s="48">
        <v>116.8</v>
      </c>
      <c r="E39" s="48">
        <v>118.4</v>
      </c>
      <c r="F39" s="48">
        <v>108.4</v>
      </c>
      <c r="G39" s="48">
        <v>105.9</v>
      </c>
      <c r="H39" s="48">
        <v>115.6</v>
      </c>
      <c r="I39" s="48">
        <v>131.5</v>
      </c>
      <c r="J39" s="48">
        <v>97.6</v>
      </c>
      <c r="K39" s="48">
        <v>127.3</v>
      </c>
      <c r="L39" s="48">
        <v>127.8</v>
      </c>
      <c r="M39" s="48">
        <v>120.5</v>
      </c>
      <c r="N39" s="50">
        <v>111.2</v>
      </c>
      <c r="O39" s="50">
        <v>1389.8</v>
      </c>
      <c r="P39" s="48"/>
      <c r="Q39" s="64">
        <f t="shared" si="13"/>
        <v>112.36666666666666</v>
      </c>
      <c r="R39" s="65">
        <f t="shared" si="0"/>
        <v>122.99166666666666</v>
      </c>
      <c r="S39" s="65">
        <f t="shared" si="1"/>
        <v>126.11666666666669</v>
      </c>
      <c r="T39" s="65">
        <f t="shared" si="2"/>
        <v>104.79166666666667</v>
      </c>
      <c r="U39" s="65">
        <f t="shared" si="3"/>
        <v>103.77500000000002</v>
      </c>
      <c r="V39" s="65">
        <f t="shared" si="4"/>
        <v>122.88333333333334</v>
      </c>
      <c r="W39" s="65">
        <f t="shared" si="5"/>
        <v>125.875</v>
      </c>
      <c r="X39" s="65">
        <f t="shared" si="6"/>
        <v>100.3</v>
      </c>
      <c r="Y39" s="65">
        <f t="shared" si="7"/>
        <v>129.78333333333333</v>
      </c>
      <c r="Z39" s="65">
        <f t="shared" si="8"/>
        <v>127.50833333333334</v>
      </c>
      <c r="AA39" s="65">
        <f t="shared" si="9"/>
        <v>125.64999999999998</v>
      </c>
      <c r="AB39" s="66">
        <f t="shared" si="10"/>
        <v>115.09166666666665</v>
      </c>
      <c r="AC39" s="64">
        <f t="shared" si="11"/>
        <v>1417.1333333333337</v>
      </c>
      <c r="AD39" s="77">
        <f t="shared" si="14"/>
        <v>0.84677988427341566</v>
      </c>
      <c r="AE39" s="48"/>
      <c r="AF39" s="348">
        <f t="shared" si="15"/>
        <v>95.149832996189474</v>
      </c>
      <c r="AG39" s="349">
        <f t="shared" si="16"/>
        <v>104.14686926659451</v>
      </c>
      <c r="AH39" s="349">
        <f t="shared" si="17"/>
        <v>106.79305640494896</v>
      </c>
      <c r="AI39" s="349">
        <f t="shared" si="18"/>
        <v>88.735475372818357</v>
      </c>
      <c r="AJ39" s="349">
        <f t="shared" si="19"/>
        <v>87.874582490473728</v>
      </c>
      <c r="AK39" s="349">
        <f t="shared" si="20"/>
        <v>104.05513477913156</v>
      </c>
      <c r="AL39" s="349">
        <f t="shared" si="21"/>
        <v>106.5884179329162</v>
      </c>
      <c r="AM39" s="349">
        <f t="shared" si="22"/>
        <v>84.932022392623594</v>
      </c>
      <c r="AN39" s="349">
        <f t="shared" si="23"/>
        <v>109.89791598061812</v>
      </c>
      <c r="AO39" s="349">
        <f t="shared" si="24"/>
        <v>107.97149174389611</v>
      </c>
      <c r="AP39" s="349">
        <f t="shared" si="25"/>
        <v>106.39789245895466</v>
      </c>
      <c r="AQ39" s="350">
        <f t="shared" si="26"/>
        <v>97.457308180834517</v>
      </c>
      <c r="AR39" s="81">
        <f t="shared" si="27"/>
        <v>1199.9999999999998</v>
      </c>
    </row>
    <row r="40" spans="1:44" x14ac:dyDescent="0.55000000000000004">
      <c r="A40" s="49">
        <v>11</v>
      </c>
      <c r="B40" s="61">
        <v>2014</v>
      </c>
      <c r="C40" s="49">
        <v>123.3</v>
      </c>
      <c r="D40" s="48">
        <v>124</v>
      </c>
      <c r="E40" s="48">
        <v>132.30000000000001</v>
      </c>
      <c r="F40" s="48">
        <v>109.6</v>
      </c>
      <c r="G40" s="48">
        <v>109.6</v>
      </c>
      <c r="H40" s="48">
        <v>122.1</v>
      </c>
      <c r="I40" s="48">
        <v>129.1</v>
      </c>
      <c r="J40" s="48">
        <v>91.2</v>
      </c>
      <c r="K40" s="48">
        <v>123.3</v>
      </c>
      <c r="L40" s="48">
        <v>116.8</v>
      </c>
      <c r="M40" s="48">
        <v>105.4</v>
      </c>
      <c r="N40" s="50">
        <v>108.4</v>
      </c>
      <c r="O40" s="50">
        <v>1395.1000000000004</v>
      </c>
      <c r="P40" s="48"/>
      <c r="Q40" s="64">
        <f t="shared" si="13"/>
        <v>114.15833333333332</v>
      </c>
      <c r="R40" s="65">
        <f t="shared" si="0"/>
        <v>123.65833333333332</v>
      </c>
      <c r="S40" s="65">
        <f t="shared" si="1"/>
        <v>126.88333333333334</v>
      </c>
      <c r="T40" s="65">
        <f t="shared" si="2"/>
        <v>105.38333333333333</v>
      </c>
      <c r="U40" s="65">
        <f t="shared" si="3"/>
        <v>104.16666666666667</v>
      </c>
      <c r="V40" s="65">
        <f t="shared" si="4"/>
        <v>124</v>
      </c>
      <c r="W40" s="65">
        <f t="shared" si="5"/>
        <v>126.59999999999998</v>
      </c>
      <c r="X40" s="65">
        <f t="shared" si="6"/>
        <v>100.18333333333332</v>
      </c>
      <c r="Y40" s="65">
        <f t="shared" si="7"/>
        <v>130.125</v>
      </c>
      <c r="Z40" s="65">
        <f t="shared" si="8"/>
        <v>127.13333333333333</v>
      </c>
      <c r="AA40" s="65">
        <f t="shared" si="9"/>
        <v>124.3</v>
      </c>
      <c r="AB40" s="66">
        <f t="shared" si="10"/>
        <v>114.93333333333334</v>
      </c>
      <c r="AC40" s="64">
        <f t="shared" si="11"/>
        <v>1421.5249999999999</v>
      </c>
      <c r="AD40" s="77">
        <f t="shared" si="14"/>
        <v>0.84416383813158413</v>
      </c>
      <c r="AE40" s="48"/>
      <c r="AF40" s="348">
        <f t="shared" si="15"/>
        <v>96.368336821371415</v>
      </c>
      <c r="AG40" s="349">
        <f t="shared" si="16"/>
        <v>104.38789328362147</v>
      </c>
      <c r="AH40" s="349">
        <f t="shared" si="17"/>
        <v>107.11032166159583</v>
      </c>
      <c r="AI40" s="349">
        <f t="shared" si="18"/>
        <v>88.960799141766771</v>
      </c>
      <c r="AJ40" s="349">
        <f t="shared" si="19"/>
        <v>87.933733138706685</v>
      </c>
      <c r="AK40" s="349">
        <f t="shared" si="20"/>
        <v>104.67631592831643</v>
      </c>
      <c r="AL40" s="349">
        <f t="shared" si="21"/>
        <v>106.87114190745854</v>
      </c>
      <c r="AM40" s="349">
        <f t="shared" si="22"/>
        <v>84.571147183482523</v>
      </c>
      <c r="AN40" s="349">
        <f t="shared" si="23"/>
        <v>109.84681943687238</v>
      </c>
      <c r="AO40" s="349">
        <f t="shared" si="24"/>
        <v>107.32136262112873</v>
      </c>
      <c r="AP40" s="349">
        <f t="shared" si="25"/>
        <v>104.9295650797559</v>
      </c>
      <c r="AQ40" s="350">
        <f t="shared" si="26"/>
        <v>97.022563795923404</v>
      </c>
      <c r="AR40" s="81">
        <f t="shared" si="27"/>
        <v>1200</v>
      </c>
    </row>
    <row r="41" spans="1:44" x14ac:dyDescent="0.55000000000000004">
      <c r="A41" s="49">
        <v>10</v>
      </c>
      <c r="B41" s="61">
        <v>2015</v>
      </c>
      <c r="C41" s="49">
        <v>110.3</v>
      </c>
      <c r="D41" s="48">
        <v>118.1</v>
      </c>
      <c r="E41" s="48">
        <v>125.5</v>
      </c>
      <c r="F41" s="48">
        <v>102.5</v>
      </c>
      <c r="G41" s="48">
        <v>94.4</v>
      </c>
      <c r="H41" s="48">
        <v>120.2</v>
      </c>
      <c r="I41" s="48">
        <v>125.5</v>
      </c>
      <c r="J41" s="48">
        <v>89.4</v>
      </c>
      <c r="K41" s="48">
        <v>123.2</v>
      </c>
      <c r="L41" s="48">
        <v>121.8</v>
      </c>
      <c r="M41" s="48">
        <v>117.6</v>
      </c>
      <c r="N41" s="50">
        <v>112.5</v>
      </c>
      <c r="O41" s="50">
        <v>1361</v>
      </c>
      <c r="P41" s="48"/>
      <c r="Q41" s="64">
        <f t="shared" si="13"/>
        <v>114.00833333333333</v>
      </c>
      <c r="R41" s="65">
        <f t="shared" si="0"/>
        <v>123.74166666666666</v>
      </c>
      <c r="S41" s="65">
        <f t="shared" si="1"/>
        <v>127.23333333333333</v>
      </c>
      <c r="T41" s="65">
        <f t="shared" si="2"/>
        <v>105.50833333333333</v>
      </c>
      <c r="U41" s="65">
        <f t="shared" si="3"/>
        <v>103.59166666666665</v>
      </c>
      <c r="V41" s="65">
        <f t="shared" si="4"/>
        <v>124.64999999999999</v>
      </c>
      <c r="W41" s="65">
        <f t="shared" si="5"/>
        <v>127.20833333333333</v>
      </c>
      <c r="X41" s="65">
        <f t="shared" si="6"/>
        <v>100.27500000000002</v>
      </c>
      <c r="Y41" s="65">
        <f t="shared" si="7"/>
        <v>130.34166666666667</v>
      </c>
      <c r="Z41" s="65">
        <f t="shared" si="8"/>
        <v>126.95</v>
      </c>
      <c r="AA41" s="65">
        <f t="shared" si="9"/>
        <v>124.59166666666665</v>
      </c>
      <c r="AB41" s="66">
        <f t="shared" si="10"/>
        <v>115.31666666666668</v>
      </c>
      <c r="AC41" s="64">
        <f t="shared" si="11"/>
        <v>1423.4166666666667</v>
      </c>
      <c r="AD41" s="77">
        <f t="shared" si="14"/>
        <v>0.84304197646507806</v>
      </c>
      <c r="AE41" s="48"/>
      <c r="AF41" s="348">
        <f t="shared" si="15"/>
        <v>96.113810666822772</v>
      </c>
      <c r="AG41" s="349">
        <f t="shared" si="16"/>
        <v>104.31941923774953</v>
      </c>
      <c r="AH41" s="349">
        <f t="shared" si="17"/>
        <v>107.26304080557344</v>
      </c>
      <c r="AI41" s="349">
        <f t="shared" si="18"/>
        <v>88.947953866869611</v>
      </c>
      <c r="AJ41" s="349">
        <f t="shared" si="19"/>
        <v>87.332123411978202</v>
      </c>
      <c r="AK41" s="349">
        <f t="shared" si="20"/>
        <v>105.08518236637197</v>
      </c>
      <c r="AL41" s="349">
        <f t="shared" si="21"/>
        <v>107.24196475616181</v>
      </c>
      <c r="AM41" s="349">
        <f t="shared" si="22"/>
        <v>84.536034190035721</v>
      </c>
      <c r="AN41" s="349">
        <f t="shared" si="23"/>
        <v>109.88349628241905</v>
      </c>
      <c r="AO41" s="349">
        <f t="shared" si="24"/>
        <v>107.02417891224167</v>
      </c>
      <c r="AP41" s="349">
        <f t="shared" si="25"/>
        <v>105.03600491774483</v>
      </c>
      <c r="AQ41" s="350">
        <f t="shared" si="26"/>
        <v>97.216790586031266</v>
      </c>
      <c r="AR41" s="81">
        <f t="shared" si="27"/>
        <v>1199.9999999999998</v>
      </c>
    </row>
    <row r="42" spans="1:44" x14ac:dyDescent="0.55000000000000004">
      <c r="A42" s="49">
        <v>9</v>
      </c>
      <c r="B42" s="61">
        <v>2016</v>
      </c>
      <c r="C42" s="49">
        <v>110.8</v>
      </c>
      <c r="D42" s="48">
        <v>113</v>
      </c>
      <c r="E42" s="48">
        <v>132.6</v>
      </c>
      <c r="F42" s="48">
        <v>97.1</v>
      </c>
      <c r="G42" s="48">
        <v>99.9</v>
      </c>
      <c r="H42" s="48">
        <v>123.5</v>
      </c>
      <c r="I42" s="48">
        <v>124.1</v>
      </c>
      <c r="J42" s="48">
        <v>100.7</v>
      </c>
      <c r="K42" s="48">
        <v>129.4</v>
      </c>
      <c r="L42" s="48">
        <v>121.2</v>
      </c>
      <c r="M42" s="48">
        <v>130.80000000000001</v>
      </c>
      <c r="N42" s="50">
        <v>119.2</v>
      </c>
      <c r="O42" s="50">
        <v>1402.3000000000002</v>
      </c>
      <c r="P42" s="48"/>
      <c r="Q42" s="64">
        <f t="shared" si="13"/>
        <v>114.09999999999998</v>
      </c>
      <c r="R42" s="65">
        <f t="shared" si="0"/>
        <v>123.07499999999999</v>
      </c>
      <c r="S42" s="65">
        <f t="shared" si="1"/>
        <v>127.02499999999998</v>
      </c>
      <c r="T42" s="65">
        <f t="shared" si="2"/>
        <v>104.175</v>
      </c>
      <c r="U42" s="65">
        <f t="shared" si="3"/>
        <v>103.67500000000001</v>
      </c>
      <c r="V42" s="65">
        <f t="shared" si="4"/>
        <v>124.59166666666665</v>
      </c>
      <c r="W42" s="65">
        <f t="shared" si="5"/>
        <v>127.33333333333333</v>
      </c>
      <c r="X42" s="65">
        <f t="shared" si="6"/>
        <v>100.93333333333334</v>
      </c>
      <c r="Y42" s="65">
        <f t="shared" si="7"/>
        <v>130.41666666666669</v>
      </c>
      <c r="Z42" s="65">
        <f t="shared" si="8"/>
        <v>127.11666666666667</v>
      </c>
      <c r="AA42" s="65">
        <f t="shared" si="9"/>
        <v>125.30000000000001</v>
      </c>
      <c r="AB42" s="66">
        <f t="shared" si="10"/>
        <v>116.46666666666668</v>
      </c>
      <c r="AC42" s="64">
        <f t="shared" si="11"/>
        <v>1424.2083333333333</v>
      </c>
      <c r="AD42" s="77">
        <f t="shared" si="14"/>
        <v>0.8425733594687107</v>
      </c>
      <c r="AE42" s="48"/>
      <c r="AF42" s="348">
        <f t="shared" si="15"/>
        <v>96.137620315379877</v>
      </c>
      <c r="AG42" s="349">
        <f t="shared" si="16"/>
        <v>103.69971621661156</v>
      </c>
      <c r="AH42" s="349">
        <f t="shared" si="17"/>
        <v>107.02788098651295</v>
      </c>
      <c r="AI42" s="349">
        <f t="shared" si="18"/>
        <v>87.775079722652933</v>
      </c>
      <c r="AJ42" s="349">
        <f t="shared" si="19"/>
        <v>87.353793042918596</v>
      </c>
      <c r="AK42" s="349">
        <f t="shared" si="20"/>
        <v>104.9776191451391</v>
      </c>
      <c r="AL42" s="349">
        <f t="shared" si="21"/>
        <v>107.28767443901583</v>
      </c>
      <c r="AM42" s="349">
        <f t="shared" si="22"/>
        <v>85.043737749041867</v>
      </c>
      <c r="AN42" s="349">
        <f t="shared" si="23"/>
        <v>109.88560896404437</v>
      </c>
      <c r="AO42" s="349">
        <f t="shared" si="24"/>
        <v>107.10511687779761</v>
      </c>
      <c r="AP42" s="349">
        <f t="shared" si="25"/>
        <v>105.57444194142946</v>
      </c>
      <c r="AQ42" s="350">
        <f t="shared" si="26"/>
        <v>98.131710599455857</v>
      </c>
      <c r="AR42" s="81">
        <f t="shared" si="27"/>
        <v>1200</v>
      </c>
    </row>
    <row r="43" spans="1:44" x14ac:dyDescent="0.55000000000000004">
      <c r="A43" s="49">
        <v>8</v>
      </c>
      <c r="B43" s="61">
        <v>2017</v>
      </c>
      <c r="C43" s="49">
        <v>113.9</v>
      </c>
      <c r="D43" s="48">
        <v>125.5</v>
      </c>
      <c r="E43" s="48">
        <v>139.1</v>
      </c>
      <c r="F43" s="48">
        <v>113.1</v>
      </c>
      <c r="G43" s="48">
        <v>104.5</v>
      </c>
      <c r="H43" s="48">
        <v>130.30000000000001</v>
      </c>
      <c r="I43" s="48">
        <v>125</v>
      </c>
      <c r="J43" s="48">
        <v>105.3</v>
      </c>
      <c r="K43" s="48">
        <v>130.5</v>
      </c>
      <c r="L43" s="48">
        <v>127.7</v>
      </c>
      <c r="M43" s="48">
        <v>130.1</v>
      </c>
      <c r="N43" s="50">
        <v>121.4</v>
      </c>
      <c r="O43" s="50">
        <v>1466.4</v>
      </c>
      <c r="P43" s="48"/>
      <c r="Q43" s="64">
        <f t="shared" si="13"/>
        <v>114.14166666666667</v>
      </c>
      <c r="R43" s="65">
        <f t="shared" si="0"/>
        <v>122.91666666666667</v>
      </c>
      <c r="S43" s="65">
        <f t="shared" si="1"/>
        <v>127.01666666666665</v>
      </c>
      <c r="T43" s="65">
        <f t="shared" si="2"/>
        <v>103.86666666666666</v>
      </c>
      <c r="U43" s="65">
        <f t="shared" si="3"/>
        <v>103.81666666666668</v>
      </c>
      <c r="V43" s="65">
        <f t="shared" si="4"/>
        <v>125.04166666666667</v>
      </c>
      <c r="W43" s="65">
        <f t="shared" si="5"/>
        <v>127.61666666666666</v>
      </c>
      <c r="X43" s="65">
        <f t="shared" si="6"/>
        <v>101.80833333333334</v>
      </c>
      <c r="Y43" s="65">
        <f t="shared" si="7"/>
        <v>130.33333333333334</v>
      </c>
      <c r="Z43" s="65">
        <f t="shared" si="8"/>
        <v>127.95833333333333</v>
      </c>
      <c r="AA43" s="65">
        <f t="shared" si="9"/>
        <v>125.23333333333331</v>
      </c>
      <c r="AB43" s="66">
        <f t="shared" si="10"/>
        <v>116.51666666666669</v>
      </c>
      <c r="AC43" s="64">
        <f t="shared" si="11"/>
        <v>1426.2666666666664</v>
      </c>
      <c r="AD43" s="77">
        <f t="shared" si="14"/>
        <v>0.84135738992240827</v>
      </c>
      <c r="AE43" s="48"/>
      <c r="AF43" s="348">
        <f t="shared" si="15"/>
        <v>96.033934748060219</v>
      </c>
      <c r="AG43" s="349">
        <f t="shared" si="16"/>
        <v>103.41684584462935</v>
      </c>
      <c r="AH43" s="349">
        <f t="shared" si="17"/>
        <v>106.86641114331121</v>
      </c>
      <c r="AI43" s="349">
        <f t="shared" si="18"/>
        <v>87.388987566607469</v>
      </c>
      <c r="AJ43" s="349">
        <f t="shared" si="19"/>
        <v>87.34691969711136</v>
      </c>
      <c r="AK43" s="349">
        <f t="shared" si="20"/>
        <v>105.20473029821447</v>
      </c>
      <c r="AL43" s="349">
        <f t="shared" si="21"/>
        <v>107.37122557726467</v>
      </c>
      <c r="AM43" s="349">
        <f t="shared" si="22"/>
        <v>85.657193605683858</v>
      </c>
      <c r="AN43" s="349">
        <f t="shared" si="23"/>
        <v>109.65691315322056</v>
      </c>
      <c r="AO43" s="349">
        <f t="shared" si="24"/>
        <v>107.65868935215482</v>
      </c>
      <c r="AP43" s="349">
        <f t="shared" si="25"/>
        <v>105.36599046461625</v>
      </c>
      <c r="AQ43" s="350">
        <f t="shared" si="26"/>
        <v>98.032158549125967</v>
      </c>
      <c r="AR43" s="81">
        <f t="shared" si="27"/>
        <v>1200.0000000000005</v>
      </c>
    </row>
    <row r="44" spans="1:44" x14ac:dyDescent="0.55000000000000004">
      <c r="A44" s="49">
        <v>7</v>
      </c>
      <c r="B44" s="61">
        <v>2018</v>
      </c>
      <c r="C44" s="49">
        <v>110.7</v>
      </c>
      <c r="D44" s="48">
        <v>130.6</v>
      </c>
      <c r="E44" s="48">
        <v>142.69999999999999</v>
      </c>
      <c r="F44" s="48">
        <v>118.1</v>
      </c>
      <c r="G44" s="48">
        <v>108.1</v>
      </c>
      <c r="H44" s="48">
        <v>123.9</v>
      </c>
      <c r="I44" s="48">
        <v>119.6</v>
      </c>
      <c r="J44" s="48">
        <v>104.7</v>
      </c>
      <c r="K44" s="48">
        <v>120.3</v>
      </c>
      <c r="L44" s="48">
        <v>133.9</v>
      </c>
      <c r="M44" s="48">
        <v>134.4</v>
      </c>
      <c r="N44" s="50">
        <v>119.6</v>
      </c>
      <c r="O44" s="50">
        <v>1466.6000000000001</v>
      </c>
      <c r="P44" s="48"/>
      <c r="Q44" s="64">
        <f t="shared" si="13"/>
        <v>113.30833333333334</v>
      </c>
      <c r="R44" s="65">
        <f t="shared" si="0"/>
        <v>122.38333333333333</v>
      </c>
      <c r="S44" s="65">
        <f t="shared" si="1"/>
        <v>126.15833333333332</v>
      </c>
      <c r="T44" s="65">
        <f t="shared" si="2"/>
        <v>103.3</v>
      </c>
      <c r="U44" s="65">
        <f t="shared" si="3"/>
        <v>103.52499999999999</v>
      </c>
      <c r="V44" s="65">
        <f t="shared" si="4"/>
        <v>123.78333333333335</v>
      </c>
      <c r="W44" s="65">
        <f t="shared" si="5"/>
        <v>126.54999999999997</v>
      </c>
      <c r="X44" s="65">
        <f t="shared" si="6"/>
        <v>101.25000000000001</v>
      </c>
      <c r="Y44" s="65">
        <f t="shared" si="7"/>
        <v>128.84166666666667</v>
      </c>
      <c r="Z44" s="65">
        <f t="shared" si="8"/>
        <v>127.35000000000002</v>
      </c>
      <c r="AA44" s="65">
        <f t="shared" si="9"/>
        <v>124.04166666666667</v>
      </c>
      <c r="AB44" s="66">
        <f t="shared" si="10"/>
        <v>114.96666666666668</v>
      </c>
      <c r="AC44" s="64">
        <f t="shared" si="11"/>
        <v>1415.4583333333333</v>
      </c>
      <c r="AD44" s="77">
        <f t="shared" si="14"/>
        <v>0.84778193164758175</v>
      </c>
      <c r="AE44" s="48"/>
      <c r="AF44" s="348">
        <f t="shared" si="15"/>
        <v>96.060757705101409</v>
      </c>
      <c r="AG44" s="349">
        <f t="shared" si="16"/>
        <v>103.75437873480321</v>
      </c>
      <c r="AH44" s="349">
        <f t="shared" si="17"/>
        <v>106.95475552677281</v>
      </c>
      <c r="AI44" s="349">
        <f t="shared" si="18"/>
        <v>87.575873539195186</v>
      </c>
      <c r="AJ44" s="349">
        <f t="shared" si="19"/>
        <v>87.766624473815895</v>
      </c>
      <c r="AK44" s="349">
        <f t="shared" si="20"/>
        <v>104.94127343910984</v>
      </c>
      <c r="AL44" s="349">
        <f t="shared" si="21"/>
        <v>107.28680345000144</v>
      </c>
      <c r="AM44" s="349">
        <f t="shared" si="22"/>
        <v>85.837920579317668</v>
      </c>
      <c r="AN44" s="349">
        <f t="shared" si="23"/>
        <v>109.22963704336051</v>
      </c>
      <c r="AO44" s="349">
        <f t="shared" si="24"/>
        <v>107.96502899531956</v>
      </c>
      <c r="AP44" s="349">
        <f t="shared" si="25"/>
        <v>105.16028377145213</v>
      </c>
      <c r="AQ44" s="350">
        <f t="shared" si="26"/>
        <v>97.466662741750326</v>
      </c>
      <c r="AR44" s="81">
        <f t="shared" si="27"/>
        <v>1200</v>
      </c>
    </row>
    <row r="45" spans="1:44" ht="14" thickBot="1" x14ac:dyDescent="0.6">
      <c r="A45" s="49">
        <v>6</v>
      </c>
      <c r="B45" s="61">
        <v>2019</v>
      </c>
      <c r="C45" s="49">
        <v>117.8</v>
      </c>
      <c r="D45" s="48">
        <v>131.9</v>
      </c>
      <c r="E45" s="48">
        <v>136.6</v>
      </c>
      <c r="F45" s="48">
        <v>123.6</v>
      </c>
      <c r="G45" s="48">
        <v>118.7</v>
      </c>
      <c r="H45" s="48">
        <v>123</v>
      </c>
      <c r="I45" s="48">
        <v>137.9</v>
      </c>
      <c r="J45" s="48">
        <v>103.1</v>
      </c>
      <c r="K45" s="48">
        <v>126.5</v>
      </c>
      <c r="L45" s="48">
        <v>118.5</v>
      </c>
      <c r="M45" s="48">
        <v>122.4</v>
      </c>
      <c r="N45" s="50">
        <v>109.7</v>
      </c>
      <c r="O45" s="50">
        <v>1469.7</v>
      </c>
      <c r="P45" s="48"/>
      <c r="Q45" s="64">
        <f t="shared" si="13"/>
        <v>112.31666666666666</v>
      </c>
      <c r="R45" s="65">
        <f t="shared" si="0"/>
        <v>121.25</v>
      </c>
      <c r="S45" s="65">
        <f t="shared" si="1"/>
        <v>124.57499999999999</v>
      </c>
      <c r="T45" s="65">
        <f t="shared" si="2"/>
        <v>102.93333333333334</v>
      </c>
      <c r="U45" s="65">
        <f t="shared" si="3"/>
        <v>102.91666666666667</v>
      </c>
      <c r="V45" s="65">
        <f t="shared" si="4"/>
        <v>121.94166666666666</v>
      </c>
      <c r="W45" s="65">
        <f t="shared" si="5"/>
        <v>127.35000000000001</v>
      </c>
      <c r="X45" s="65">
        <f t="shared" si="6"/>
        <v>99.316666666666663</v>
      </c>
      <c r="Y45" s="65">
        <f t="shared" si="7"/>
        <v>126.925</v>
      </c>
      <c r="Z45" s="65">
        <f t="shared" si="8"/>
        <v>123.64166666666667</v>
      </c>
      <c r="AA45" s="65">
        <f t="shared" si="9"/>
        <v>120.71666666666668</v>
      </c>
      <c r="AB45" s="66">
        <f t="shared" si="10"/>
        <v>112.00833333333334</v>
      </c>
      <c r="AC45" s="64">
        <f t="shared" si="11"/>
        <v>1395.8916666666669</v>
      </c>
      <c r="AD45" s="77">
        <f t="shared" si="14"/>
        <v>0.85966556621514312</v>
      </c>
      <c r="AE45" s="48"/>
      <c r="AF45" s="348">
        <f t="shared" si="15"/>
        <v>96.554770845397485</v>
      </c>
      <c r="AG45" s="349">
        <f t="shared" si="16"/>
        <v>104.2344499035861</v>
      </c>
      <c r="AH45" s="349">
        <f t="shared" si="17"/>
        <v>107.09283791125145</v>
      </c>
      <c r="AI45" s="349">
        <f t="shared" si="18"/>
        <v>88.488242282412074</v>
      </c>
      <c r="AJ45" s="349">
        <f t="shared" si="19"/>
        <v>88.47391452297515</v>
      </c>
      <c r="AK45" s="349">
        <f t="shared" si="20"/>
        <v>104.82905192021823</v>
      </c>
      <c r="AL45" s="349">
        <f t="shared" si="21"/>
        <v>109.47840985749848</v>
      </c>
      <c r="AM45" s="349">
        <f t="shared" si="22"/>
        <v>85.379118484600625</v>
      </c>
      <c r="AN45" s="349">
        <f t="shared" si="23"/>
        <v>109.11305199185703</v>
      </c>
      <c r="AO45" s="349">
        <f t="shared" si="24"/>
        <v>106.29048338278399</v>
      </c>
      <c r="AP45" s="349">
        <f t="shared" si="25"/>
        <v>103.77596160160471</v>
      </c>
      <c r="AQ45" s="350">
        <f t="shared" si="26"/>
        <v>96.289707295814495</v>
      </c>
      <c r="AR45" s="81">
        <f t="shared" si="27"/>
        <v>1199.9999999999998</v>
      </c>
    </row>
    <row r="46" spans="1:44" ht="14" thickBot="1" x14ac:dyDescent="0.6">
      <c r="A46" s="49">
        <v>5</v>
      </c>
      <c r="B46" s="67">
        <v>2020</v>
      </c>
      <c r="C46" s="51">
        <v>115.6</v>
      </c>
      <c r="D46" s="52">
        <v>116.4</v>
      </c>
      <c r="E46" s="52">
        <v>123.6</v>
      </c>
      <c r="F46" s="52">
        <v>61</v>
      </c>
      <c r="G46" s="52">
        <v>40.6</v>
      </c>
      <c r="H46" s="52">
        <v>69</v>
      </c>
      <c r="I46" s="52">
        <v>102.9</v>
      </c>
      <c r="J46" s="52">
        <v>83.5</v>
      </c>
      <c r="K46" s="52">
        <v>125.1</v>
      </c>
      <c r="L46" s="52">
        <v>128.30000000000001</v>
      </c>
      <c r="M46" s="52">
        <v>120.3</v>
      </c>
      <c r="N46" s="53">
        <v>113.7</v>
      </c>
      <c r="O46" s="53">
        <v>1200</v>
      </c>
      <c r="P46" s="48"/>
      <c r="Q46" s="68">
        <f t="shared" si="13"/>
        <v>109.9083333333333</v>
      </c>
      <c r="R46" s="69">
        <f t="shared" si="0"/>
        <v>117.48333333333335</v>
      </c>
      <c r="S46" s="69">
        <f t="shared" si="1"/>
        <v>121.43333333333332</v>
      </c>
      <c r="T46" s="69">
        <f t="shared" si="2"/>
        <v>96.708333333333329</v>
      </c>
      <c r="U46" s="69">
        <f t="shared" si="3"/>
        <v>94.97499999999998</v>
      </c>
      <c r="V46" s="69">
        <f t="shared" si="4"/>
        <v>115.05833333333335</v>
      </c>
      <c r="W46" s="69">
        <f t="shared" si="5"/>
        <v>122.65833333333335</v>
      </c>
      <c r="X46" s="69">
        <f t="shared" si="6"/>
        <v>96.958333333333329</v>
      </c>
      <c r="Y46" s="69">
        <f t="shared" si="7"/>
        <v>124.66666666666664</v>
      </c>
      <c r="Z46" s="69">
        <f t="shared" si="8"/>
        <v>122.24166666666666</v>
      </c>
      <c r="AA46" s="69">
        <f t="shared" si="9"/>
        <v>120.75833333333334</v>
      </c>
      <c r="AB46" s="70">
        <f t="shared" si="10"/>
        <v>113.25</v>
      </c>
      <c r="AC46" s="82">
        <f t="shared" si="11"/>
        <v>1356.1000000000001</v>
      </c>
      <c r="AD46" s="77">
        <f t="shared" si="14"/>
        <v>0.88489049480126825</v>
      </c>
      <c r="AE46" s="48"/>
      <c r="AF46" s="348">
        <f t="shared" si="15"/>
        <v>97.256839466116034</v>
      </c>
      <c r="AG46" s="349">
        <f t="shared" si="16"/>
        <v>103.95988496423568</v>
      </c>
      <c r="AH46" s="349">
        <f t="shared" si="17"/>
        <v>107.45520241870067</v>
      </c>
      <c r="AI46" s="349">
        <f t="shared" si="18"/>
        <v>85.576284934739306</v>
      </c>
      <c r="AJ46" s="349">
        <f t="shared" si="19"/>
        <v>84.042474743750432</v>
      </c>
      <c r="AK46" s="349">
        <f t="shared" si="20"/>
        <v>101.8140255143426</v>
      </c>
      <c r="AL46" s="349">
        <f t="shared" si="21"/>
        <v>108.53919327483224</v>
      </c>
      <c r="AM46" s="349">
        <f t="shared" si="22"/>
        <v>85.797507558439634</v>
      </c>
      <c r="AN46" s="349">
        <f t="shared" si="23"/>
        <v>110.31634835189142</v>
      </c>
      <c r="AO46" s="349">
        <f t="shared" si="24"/>
        <v>108.17048890199835</v>
      </c>
      <c r="AP46" s="349">
        <f t="shared" si="25"/>
        <v>106.85790133470982</v>
      </c>
      <c r="AQ46" s="350">
        <f t="shared" si="26"/>
        <v>100.21384853624363</v>
      </c>
      <c r="AR46" s="82">
        <f t="shared" si="27"/>
        <v>1199.9999999999998</v>
      </c>
    </row>
    <row r="47" spans="1:44" x14ac:dyDescent="0.55000000000000004">
      <c r="A47" s="49">
        <v>4</v>
      </c>
      <c r="B47" s="61">
        <v>2021</v>
      </c>
      <c r="C47" s="49">
        <v>101.3</v>
      </c>
      <c r="D47" s="48">
        <v>103.1</v>
      </c>
      <c r="E47" s="48">
        <v>128.19999999999999</v>
      </c>
      <c r="F47" s="48">
        <v>106.2</v>
      </c>
      <c r="G47" s="48">
        <v>74.900000000000006</v>
      </c>
      <c r="H47" s="48">
        <v>112</v>
      </c>
      <c r="I47" s="48">
        <v>109</v>
      </c>
      <c r="J47" s="48">
        <v>71.2</v>
      </c>
      <c r="K47" s="48">
        <v>60.1</v>
      </c>
      <c r="L47" s="48">
        <v>72.599999999999994</v>
      </c>
      <c r="M47" s="48">
        <v>113.9</v>
      </c>
      <c r="N47" s="50">
        <v>105.9</v>
      </c>
      <c r="O47" s="50">
        <v>1158.4000000000001</v>
      </c>
      <c r="P47" s="48"/>
      <c r="Q47" s="64">
        <f t="shared" si="13"/>
        <v>112.05833333333332</v>
      </c>
      <c r="R47" s="65">
        <f t="shared" si="0"/>
        <v>121.08333333333336</v>
      </c>
      <c r="S47" s="65">
        <f t="shared" si="1"/>
        <v>126.34166666666665</v>
      </c>
      <c r="T47" s="65">
        <f t="shared" si="2"/>
        <v>100.23333333333335</v>
      </c>
      <c r="U47" s="65">
        <f t="shared" si="3"/>
        <v>94.891666666666666</v>
      </c>
      <c r="V47" s="65">
        <f t="shared" si="4"/>
        <v>116.25833333333334</v>
      </c>
      <c r="W47" s="65">
        <f t="shared" si="5"/>
        <v>122.89166666666669</v>
      </c>
      <c r="X47" s="65">
        <f t="shared" si="6"/>
        <v>96.13333333333334</v>
      </c>
      <c r="Y47" s="65">
        <f t="shared" si="7"/>
        <v>119.74999999999999</v>
      </c>
      <c r="Z47" s="65">
        <f t="shared" si="8"/>
        <v>118.45833333333333</v>
      </c>
      <c r="AA47" s="65">
        <f t="shared" si="9"/>
        <v>119.95833333333336</v>
      </c>
      <c r="AB47" s="66">
        <f t="shared" si="10"/>
        <v>112.61666666666667</v>
      </c>
      <c r="AC47" s="64">
        <f t="shared" si="11"/>
        <v>1360.6749999999997</v>
      </c>
      <c r="AD47" s="77">
        <f t="shared" si="14"/>
        <v>0.88191522589891069</v>
      </c>
      <c r="AE47" s="48"/>
      <c r="AF47" s="348">
        <f t="shared" si="15"/>
        <v>98.825950355522096</v>
      </c>
      <c r="AG47" s="349">
        <f t="shared" si="16"/>
        <v>106.78523526925979</v>
      </c>
      <c r="AH47" s="349">
        <f t="shared" si="17"/>
        <v>111.4226394987782</v>
      </c>
      <c r="AI47" s="349">
        <f t="shared" si="18"/>
        <v>88.397302809267501</v>
      </c>
      <c r="AJ47" s="349">
        <f t="shared" si="19"/>
        <v>83.686405644257462</v>
      </c>
      <c r="AK47" s="349">
        <f t="shared" si="20"/>
        <v>102.52999430429753</v>
      </c>
      <c r="AL47" s="349">
        <f t="shared" si="21"/>
        <v>108.38003196942699</v>
      </c>
      <c r="AM47" s="349">
        <f t="shared" si="22"/>
        <v>84.78145038308196</v>
      </c>
      <c r="AN47" s="349">
        <f t="shared" si="23"/>
        <v>105.60934830139455</v>
      </c>
      <c r="AO47" s="349">
        <f t="shared" si="24"/>
        <v>104.47020780127512</v>
      </c>
      <c r="AP47" s="349">
        <f t="shared" si="25"/>
        <v>105.79308064012352</v>
      </c>
      <c r="AQ47" s="350">
        <f t="shared" si="26"/>
        <v>99.318353023315666</v>
      </c>
      <c r="AR47" s="81">
        <f t="shared" si="27"/>
        <v>1200.0000000000005</v>
      </c>
    </row>
    <row r="48" spans="1:44" x14ac:dyDescent="0.55000000000000004">
      <c r="A48" s="49">
        <v>3</v>
      </c>
      <c r="B48" s="61">
        <v>2022</v>
      </c>
      <c r="C48" s="49">
        <v>81</v>
      </c>
      <c r="D48" s="48">
        <v>99.4</v>
      </c>
      <c r="E48" s="48">
        <v>103.7</v>
      </c>
      <c r="F48" s="48">
        <v>84.1</v>
      </c>
      <c r="G48" s="48">
        <v>62.1</v>
      </c>
      <c r="H48" s="48">
        <v>98.5</v>
      </c>
      <c r="I48" s="48">
        <v>103.7</v>
      </c>
      <c r="J48" s="48">
        <v>86.3</v>
      </c>
      <c r="K48" s="48">
        <v>110.7</v>
      </c>
      <c r="L48" s="48">
        <v>99.3</v>
      </c>
      <c r="M48" s="48">
        <v>112.6</v>
      </c>
      <c r="N48" s="50">
        <v>100.3</v>
      </c>
      <c r="O48" s="50">
        <v>1141.7</v>
      </c>
      <c r="P48" s="48"/>
      <c r="Q48" s="64">
        <f>AVERAGE(C37:C48)</f>
        <v>109.72499999999998</v>
      </c>
      <c r="R48" s="65">
        <f t="shared" ref="R48:AB48" si="28">AVERAGE(D37:D48)</f>
        <v>119.22500000000001</v>
      </c>
      <c r="S48" s="65">
        <f t="shared" si="28"/>
        <v>123.53333333333335</v>
      </c>
      <c r="T48" s="65">
        <f t="shared" si="28"/>
        <v>98.358333333333334</v>
      </c>
      <c r="U48" s="65">
        <f t="shared" si="28"/>
        <v>91.466666666666654</v>
      </c>
      <c r="V48" s="65">
        <f t="shared" si="28"/>
        <v>114.04166666666667</v>
      </c>
      <c r="W48" s="65">
        <f t="shared" si="28"/>
        <v>120.98333333333335</v>
      </c>
      <c r="X48" s="65">
        <f t="shared" si="28"/>
        <v>94.925000000000011</v>
      </c>
      <c r="Y48" s="65">
        <f t="shared" si="28"/>
        <v>117.75833333333331</v>
      </c>
      <c r="Z48" s="65">
        <f t="shared" si="28"/>
        <v>117.59166666666665</v>
      </c>
      <c r="AA48" s="65">
        <f t="shared" si="28"/>
        <v>119.55000000000001</v>
      </c>
      <c r="AB48" s="66">
        <f t="shared" si="28"/>
        <v>111.85000000000001</v>
      </c>
      <c r="AC48" s="64">
        <f>SUM(Q48:AB48)</f>
        <v>1339.0083333333332</v>
      </c>
      <c r="AD48" s="77">
        <f t="shared" si="14"/>
        <v>0.89618560999744845</v>
      </c>
      <c r="AE48" s="48"/>
      <c r="AF48" s="348">
        <f t="shared" si="15"/>
        <v>98.333966056970013</v>
      </c>
      <c r="AG48" s="349">
        <f t="shared" si="16"/>
        <v>106.8477293519458</v>
      </c>
      <c r="AH48" s="349">
        <f t="shared" si="17"/>
        <v>110.70879568835147</v>
      </c>
      <c r="AI48" s="349">
        <f t="shared" si="18"/>
        <v>88.147322956665704</v>
      </c>
      <c r="AJ48" s="349">
        <f t="shared" si="19"/>
        <v>81.97111046109994</v>
      </c>
      <c r="AK48" s="349">
        <f t="shared" si="20"/>
        <v>102.20250060679236</v>
      </c>
      <c r="AL48" s="349">
        <f t="shared" si="21"/>
        <v>108.42352238285798</v>
      </c>
      <c r="AM48" s="349">
        <f t="shared" si="22"/>
        <v>85.070419029007809</v>
      </c>
      <c r="AN48" s="349">
        <f t="shared" si="23"/>
        <v>105.53332379061618</v>
      </c>
      <c r="AO48" s="349">
        <f t="shared" si="24"/>
        <v>105.38395952228328</v>
      </c>
      <c r="AP48" s="349">
        <f t="shared" si="25"/>
        <v>107.13898967519498</v>
      </c>
      <c r="AQ48" s="350">
        <f t="shared" si="26"/>
        <v>100.23836047821462</v>
      </c>
      <c r="AR48" s="81">
        <f t="shared" si="27"/>
        <v>1200.0000000000002</v>
      </c>
    </row>
    <row r="49" spans="1:44" x14ac:dyDescent="0.55000000000000004">
      <c r="A49" s="49">
        <v>2</v>
      </c>
      <c r="B49" s="61">
        <v>2023</v>
      </c>
      <c r="C49" s="49">
        <v>88.9</v>
      </c>
      <c r="D49" s="48">
        <v>110.8</v>
      </c>
      <c r="E49" s="48">
        <v>130.19999999999999</v>
      </c>
      <c r="F49" s="48">
        <v>109.4</v>
      </c>
      <c r="G49" s="48">
        <v>97.5</v>
      </c>
      <c r="H49" s="48">
        <v>120.5</v>
      </c>
      <c r="I49" s="48">
        <v>122.8</v>
      </c>
      <c r="J49" s="48">
        <v>94.9</v>
      </c>
      <c r="K49" s="48">
        <v>130.19999999999999</v>
      </c>
      <c r="L49" s="48">
        <v>124.8</v>
      </c>
      <c r="M49" s="48">
        <v>131.1</v>
      </c>
      <c r="N49" s="50">
        <v>114.6</v>
      </c>
      <c r="O49" s="50"/>
      <c r="P49" s="48"/>
      <c r="Q49" s="64">
        <f t="shared" ref="Q49:Q50" si="29">AVERAGE(C38:C49)</f>
        <v>108.5</v>
      </c>
      <c r="R49" s="65">
        <f t="shared" ref="R49:R50" si="30">AVERAGE(D38:D49)</f>
        <v>118.76666666666667</v>
      </c>
      <c r="S49" s="65">
        <f t="shared" ref="S49:S50" si="31">AVERAGE(E38:E49)</f>
        <v>129.45000000000002</v>
      </c>
      <c r="T49" s="65">
        <f t="shared" ref="T49:T50" si="32">AVERAGE(F38:F49)</f>
        <v>103.96666666666668</v>
      </c>
      <c r="U49" s="65">
        <f t="shared" ref="U49:U50" si="33">AVERAGE(G38:G49)</f>
        <v>93.850000000000009</v>
      </c>
      <c r="V49" s="65">
        <f t="shared" ref="V49:V50" si="34">AVERAGE(H38:H49)</f>
        <v>115.3</v>
      </c>
      <c r="W49" s="65">
        <f t="shared" ref="W49:W50" si="35">AVERAGE(I38:I49)</f>
        <v>121.85000000000001</v>
      </c>
      <c r="X49" s="65">
        <f t="shared" ref="X49:X50" si="36">AVERAGE(J38:J49)</f>
        <v>94.316666666666677</v>
      </c>
      <c r="Y49" s="65">
        <f t="shared" ref="Y49:Y50" si="37">AVERAGE(K38:K49)</f>
        <v>117.96666666666665</v>
      </c>
      <c r="Z49" s="65">
        <f t="shared" ref="Z49:Z50" si="38">AVERAGE(L38:L49)</f>
        <v>117.09166666666665</v>
      </c>
      <c r="AA49" s="65">
        <f t="shared" ref="AA49:AA50" si="39">AVERAGE(M38:M49)</f>
        <v>120.55</v>
      </c>
      <c r="AB49" s="66">
        <f t="shared" ref="AB49:AB50" si="40">AVERAGE(N38:N49)</f>
        <v>111.30000000000001</v>
      </c>
      <c r="AC49" s="64">
        <f t="shared" ref="AC49:AC50" si="41">SUM(Q49:AB49)</f>
        <v>1352.9083333333333</v>
      </c>
      <c r="AD49" s="77">
        <f t="shared" si="14"/>
        <v>0.88697805345274683</v>
      </c>
      <c r="AE49" s="48"/>
      <c r="AF49" s="348">
        <f t="shared" si="15"/>
        <v>96.237118799623033</v>
      </c>
      <c r="AG49" s="349">
        <f t="shared" si="16"/>
        <v>105.34342681507123</v>
      </c>
      <c r="AH49" s="349">
        <f t="shared" si="17"/>
        <v>114.81930901945809</v>
      </c>
      <c r="AI49" s="349">
        <f t="shared" si="18"/>
        <v>92.216151623970589</v>
      </c>
      <c r="AJ49" s="349">
        <f t="shared" si="19"/>
        <v>83.242890316540297</v>
      </c>
      <c r="AK49" s="349">
        <f t="shared" si="20"/>
        <v>102.26856956310171</v>
      </c>
      <c r="AL49" s="349">
        <f t="shared" si="21"/>
        <v>108.0782758132172</v>
      </c>
      <c r="AM49" s="349">
        <f t="shared" si="22"/>
        <v>83.656813408151578</v>
      </c>
      <c r="AN49" s="349">
        <f t="shared" si="23"/>
        <v>104.63384437230903</v>
      </c>
      <c r="AO49" s="349">
        <f t="shared" si="24"/>
        <v>103.85773857553787</v>
      </c>
      <c r="AP49" s="349">
        <f t="shared" si="25"/>
        <v>106.92520434372862</v>
      </c>
      <c r="AQ49" s="350">
        <f t="shared" si="26"/>
        <v>98.720657349290732</v>
      </c>
      <c r="AR49" s="81">
        <f t="shared" si="27"/>
        <v>1200</v>
      </c>
    </row>
    <row r="50" spans="1:44" x14ac:dyDescent="0.55000000000000004">
      <c r="A50" s="49">
        <v>1</v>
      </c>
      <c r="B50" s="61">
        <v>2024</v>
      </c>
      <c r="C50" s="49">
        <v>93</v>
      </c>
      <c r="D50" s="48">
        <v>102</v>
      </c>
      <c r="E50" s="48">
        <v>110.6</v>
      </c>
      <c r="F50" s="48">
        <v>100</v>
      </c>
      <c r="G50" s="48">
        <v>100.4</v>
      </c>
      <c r="H50" s="48">
        <v>106.1</v>
      </c>
      <c r="I50" s="48">
        <v>123.8</v>
      </c>
      <c r="J50" s="48">
        <v>80.5</v>
      </c>
      <c r="K50" s="48">
        <v>115.9</v>
      </c>
      <c r="L50" s="48">
        <v>125.6</v>
      </c>
      <c r="M50" s="48">
        <v>115.4</v>
      </c>
      <c r="N50" s="50">
        <v>105</v>
      </c>
      <c r="O50" s="50"/>
      <c r="P50" s="48"/>
      <c r="Q50" s="64">
        <f t="shared" si="29"/>
        <v>106.28333333333335</v>
      </c>
      <c r="R50" s="65">
        <f t="shared" si="30"/>
        <v>115.96666666666665</v>
      </c>
      <c r="S50" s="65">
        <f t="shared" si="31"/>
        <v>126.95833333333336</v>
      </c>
      <c r="T50" s="65">
        <f t="shared" si="32"/>
        <v>102.75833333333334</v>
      </c>
      <c r="U50" s="65">
        <f t="shared" si="33"/>
        <v>93.050000000000011</v>
      </c>
      <c r="V50" s="65">
        <f t="shared" si="34"/>
        <v>113.72499999999998</v>
      </c>
      <c r="W50" s="65">
        <f t="shared" si="35"/>
        <v>121.24166666666666</v>
      </c>
      <c r="X50" s="65">
        <f t="shared" si="36"/>
        <v>92.366666666666674</v>
      </c>
      <c r="Y50" s="65">
        <f t="shared" si="37"/>
        <v>118.54166666666669</v>
      </c>
      <c r="Z50" s="65">
        <f t="shared" si="38"/>
        <v>118.19166666666665</v>
      </c>
      <c r="AA50" s="65">
        <f t="shared" si="39"/>
        <v>121.20833333333331</v>
      </c>
      <c r="AB50" s="66">
        <f t="shared" si="40"/>
        <v>111.79166666666667</v>
      </c>
      <c r="AC50" s="64">
        <f t="shared" si="41"/>
        <v>1342.0833333333333</v>
      </c>
      <c r="AD50" s="77">
        <f t="shared" si="14"/>
        <v>0.89413225706302391</v>
      </c>
      <c r="AE50" s="48"/>
      <c r="AF50" s="348">
        <f t="shared" si="15"/>
        <v>95.031356721515067</v>
      </c>
      <c r="AG50" s="349">
        <f t="shared" si="16"/>
        <v>103.68953741074199</v>
      </c>
      <c r="AH50" s="349">
        <f t="shared" si="17"/>
        <v>113.5175411362931</v>
      </c>
      <c r="AI50" s="349">
        <f t="shared" si="18"/>
        <v>91.879540515367907</v>
      </c>
      <c r="AJ50" s="349">
        <f t="shared" si="19"/>
        <v>83.199006519714388</v>
      </c>
      <c r="AK50" s="349">
        <f t="shared" si="20"/>
        <v>101.68519093449238</v>
      </c>
      <c r="AL50" s="349">
        <f t="shared" si="21"/>
        <v>108.40608506674945</v>
      </c>
      <c r="AM50" s="349">
        <f t="shared" si="22"/>
        <v>82.588016144054649</v>
      </c>
      <c r="AN50" s="349">
        <f t="shared" si="23"/>
        <v>105.99192797267931</v>
      </c>
      <c r="AO50" s="349">
        <f t="shared" si="24"/>
        <v>105.67898168270722</v>
      </c>
      <c r="AP50" s="349">
        <f t="shared" si="25"/>
        <v>108.37628065818068</v>
      </c>
      <c r="AQ50" s="350">
        <f t="shared" si="26"/>
        <v>99.956535237503886</v>
      </c>
      <c r="AR50" s="81">
        <f t="shared" si="27"/>
        <v>1200</v>
      </c>
    </row>
    <row r="51" spans="1:44" ht="14" thickBot="1" x14ac:dyDescent="0.6">
      <c r="A51" s="54"/>
      <c r="B51" s="71">
        <v>2025</v>
      </c>
      <c r="C51" s="54">
        <v>106</v>
      </c>
      <c r="D51" s="55">
        <v>112.4</v>
      </c>
      <c r="E51" s="55">
        <v>111.7</v>
      </c>
      <c r="F51" s="55">
        <v>103</v>
      </c>
      <c r="G51" s="55">
        <v>96.2</v>
      </c>
      <c r="H51" s="55"/>
      <c r="I51" s="55"/>
      <c r="J51" s="55"/>
      <c r="K51" s="55"/>
      <c r="L51" s="55"/>
      <c r="M51" s="55"/>
      <c r="N51" s="56"/>
      <c r="O51" s="56"/>
      <c r="P51" s="48"/>
      <c r="Q51" s="72"/>
      <c r="R51" s="73"/>
      <c r="S51" s="73"/>
      <c r="T51" s="73"/>
      <c r="U51" s="73"/>
      <c r="V51" s="73"/>
      <c r="W51" s="73"/>
      <c r="X51" s="73"/>
      <c r="Y51" s="73"/>
      <c r="Z51" s="73"/>
      <c r="AA51" s="73"/>
      <c r="AB51" s="74"/>
      <c r="AC51" s="72"/>
      <c r="AD51" s="78"/>
      <c r="AE51" s="48"/>
      <c r="AF51" s="72"/>
      <c r="AG51" s="73"/>
      <c r="AH51" s="73"/>
      <c r="AI51" s="73"/>
      <c r="AJ51" s="73"/>
      <c r="AK51" s="73"/>
      <c r="AL51" s="73"/>
      <c r="AM51" s="73"/>
      <c r="AN51" s="73"/>
      <c r="AO51" s="73"/>
      <c r="AP51" s="73"/>
      <c r="AQ51" s="74"/>
      <c r="AR51" s="83"/>
    </row>
    <row r="52" spans="1:44" x14ac:dyDescent="0.55000000000000004">
      <c r="A52" s="75"/>
      <c r="B52" s="76"/>
      <c r="C52" s="75"/>
      <c r="D52" s="75"/>
      <c r="E52" s="75"/>
      <c r="F52" s="75"/>
      <c r="G52" s="75"/>
      <c r="H52" s="75"/>
      <c r="I52" s="75"/>
      <c r="J52" s="75"/>
      <c r="K52" s="75"/>
      <c r="L52" s="75"/>
      <c r="M52" s="75"/>
      <c r="N52" s="75"/>
      <c r="O52" s="75"/>
      <c r="P52" s="48"/>
      <c r="Q52" s="75"/>
      <c r="R52" s="75"/>
      <c r="S52" s="75"/>
      <c r="T52" s="75"/>
      <c r="U52" s="75"/>
      <c r="V52" s="75"/>
      <c r="W52" s="75"/>
      <c r="X52" s="75"/>
      <c r="Y52" s="75"/>
      <c r="Z52" s="75"/>
      <c r="AA52" s="75"/>
      <c r="AB52" s="75"/>
      <c r="AC52" s="75"/>
      <c r="AD52" s="75"/>
      <c r="AE52" s="48"/>
      <c r="AF52" s="75"/>
      <c r="AG52" s="75"/>
      <c r="AH52" s="75"/>
      <c r="AI52" s="75"/>
      <c r="AJ52" s="75"/>
      <c r="AK52" s="75"/>
      <c r="AL52" s="75"/>
      <c r="AM52" s="75"/>
      <c r="AN52" s="75"/>
      <c r="AO52" s="75"/>
      <c r="AP52" s="75"/>
      <c r="AQ52" s="75"/>
      <c r="AR52" s="75"/>
    </row>
    <row r="53" spans="1:44" x14ac:dyDescent="0.55000000000000004">
      <c r="A53" s="75"/>
      <c r="B53" s="76"/>
      <c r="C53" s="75"/>
      <c r="D53" s="75"/>
      <c r="E53" s="75"/>
      <c r="F53" s="75"/>
      <c r="G53" s="75"/>
      <c r="H53" s="75"/>
      <c r="I53" s="75"/>
      <c r="J53" s="75"/>
      <c r="K53" s="75"/>
      <c r="L53" s="75"/>
      <c r="M53" s="75"/>
      <c r="N53" s="75"/>
      <c r="O53" s="75"/>
      <c r="P53" s="48"/>
      <c r="Q53" s="75"/>
      <c r="R53" s="75"/>
      <c r="S53" s="75"/>
      <c r="T53" s="75"/>
      <c r="U53" s="75"/>
      <c r="V53" s="75"/>
      <c r="W53" s="75"/>
      <c r="X53" s="75"/>
      <c r="Y53" s="75"/>
      <c r="Z53" s="75"/>
      <c r="AA53" s="75"/>
      <c r="AB53" s="75"/>
      <c r="AC53" s="75"/>
      <c r="AD53" s="75"/>
      <c r="AE53" s="48"/>
      <c r="AF53" s="75"/>
      <c r="AG53" s="75"/>
      <c r="AH53" s="75"/>
      <c r="AI53" s="75"/>
      <c r="AJ53" s="75"/>
      <c r="AK53" s="75"/>
      <c r="AL53" s="75"/>
      <c r="AM53" s="75"/>
      <c r="AN53" s="75"/>
      <c r="AO53" s="75"/>
      <c r="AP53" s="75"/>
      <c r="AQ53" s="75"/>
      <c r="AR53" s="75"/>
    </row>
    <row r="54" spans="1:44" s="60" customFormat="1" ht="28.5" customHeight="1" thickBot="1" x14ac:dyDescent="0.45">
      <c r="B54" s="79"/>
      <c r="C54" s="60" t="s">
        <v>30</v>
      </c>
      <c r="P54" s="80"/>
      <c r="Q54" s="60" t="s">
        <v>38</v>
      </c>
      <c r="AE54" s="80"/>
      <c r="AF54" s="60" t="s">
        <v>31</v>
      </c>
    </row>
    <row r="55" spans="1:44" ht="24" customHeight="1" thickBot="1" x14ac:dyDescent="0.6">
      <c r="A55" s="51"/>
      <c r="B55" s="47"/>
      <c r="C55" s="45">
        <v>1</v>
      </c>
      <c r="D55" s="46">
        <v>2</v>
      </c>
      <c r="E55" s="46">
        <v>3</v>
      </c>
      <c r="F55" s="46">
        <v>4</v>
      </c>
      <c r="G55" s="46">
        <v>5</v>
      </c>
      <c r="H55" s="46">
        <v>6</v>
      </c>
      <c r="I55" s="46">
        <v>7</v>
      </c>
      <c r="J55" s="46">
        <v>8</v>
      </c>
      <c r="K55" s="46">
        <v>9</v>
      </c>
      <c r="L55" s="46">
        <v>10</v>
      </c>
      <c r="M55" s="46">
        <v>11</v>
      </c>
      <c r="N55" s="47">
        <v>12</v>
      </c>
      <c r="O55" s="47" t="s">
        <v>10</v>
      </c>
      <c r="P55" s="48"/>
      <c r="Q55" s="45">
        <v>1</v>
      </c>
      <c r="R55" s="46">
        <v>2</v>
      </c>
      <c r="S55" s="46">
        <v>3</v>
      </c>
      <c r="T55" s="46">
        <v>4</v>
      </c>
      <c r="U55" s="46">
        <v>5</v>
      </c>
      <c r="V55" s="46">
        <v>6</v>
      </c>
      <c r="W55" s="46">
        <v>7</v>
      </c>
      <c r="X55" s="46">
        <v>8</v>
      </c>
      <c r="Y55" s="46">
        <v>9</v>
      </c>
      <c r="Z55" s="46">
        <v>10</v>
      </c>
      <c r="AA55" s="46">
        <v>11</v>
      </c>
      <c r="AB55" s="47">
        <v>12</v>
      </c>
      <c r="AC55" s="52"/>
      <c r="AD55" s="53"/>
      <c r="AE55" s="48"/>
      <c r="AF55" s="45">
        <v>1</v>
      </c>
      <c r="AG55" s="46">
        <v>2</v>
      </c>
      <c r="AH55" s="46">
        <v>3</v>
      </c>
      <c r="AI55" s="46">
        <v>4</v>
      </c>
      <c r="AJ55" s="46">
        <v>5</v>
      </c>
      <c r="AK55" s="46">
        <v>6</v>
      </c>
      <c r="AL55" s="46">
        <v>7</v>
      </c>
      <c r="AM55" s="46">
        <v>8</v>
      </c>
      <c r="AN55" s="46">
        <v>9</v>
      </c>
      <c r="AO55" s="46">
        <v>10</v>
      </c>
      <c r="AP55" s="46">
        <v>11</v>
      </c>
      <c r="AQ55" s="47">
        <v>12</v>
      </c>
      <c r="AR55" s="84"/>
    </row>
    <row r="56" spans="1:44" x14ac:dyDescent="0.55000000000000004">
      <c r="A56" s="49"/>
      <c r="B56" s="61">
        <v>1978</v>
      </c>
      <c r="C56" s="49">
        <v>48.4</v>
      </c>
      <c r="D56" s="48">
        <v>49.9</v>
      </c>
      <c r="E56" s="48">
        <v>60.2</v>
      </c>
      <c r="F56" s="48">
        <v>54.7</v>
      </c>
      <c r="G56" s="48">
        <v>56</v>
      </c>
      <c r="H56" s="48">
        <v>59.2</v>
      </c>
      <c r="I56" s="48">
        <v>55.8</v>
      </c>
      <c r="J56" s="48">
        <v>45.9</v>
      </c>
      <c r="K56" s="48">
        <v>57.5</v>
      </c>
      <c r="L56" s="48">
        <v>58.5</v>
      </c>
      <c r="M56" s="48">
        <v>59.2</v>
      </c>
      <c r="N56" s="50">
        <v>54.1</v>
      </c>
      <c r="O56" s="50">
        <v>659.4</v>
      </c>
      <c r="P56" s="48"/>
      <c r="Q56" s="64"/>
      <c r="R56" s="65"/>
      <c r="S56" s="65"/>
      <c r="T56" s="65"/>
      <c r="U56" s="65"/>
      <c r="V56" s="65"/>
      <c r="W56" s="65"/>
      <c r="X56" s="65"/>
      <c r="Y56" s="65"/>
      <c r="Z56" s="65"/>
      <c r="AA56" s="65"/>
      <c r="AB56" s="66"/>
      <c r="AC56" s="65"/>
      <c r="AD56" s="50"/>
      <c r="AE56" s="48"/>
      <c r="AF56" s="64"/>
      <c r="AG56" s="65"/>
      <c r="AH56" s="65"/>
      <c r="AI56" s="65"/>
      <c r="AJ56" s="65"/>
      <c r="AK56" s="65"/>
      <c r="AL56" s="65"/>
      <c r="AM56" s="65"/>
      <c r="AN56" s="65"/>
      <c r="AO56" s="65"/>
      <c r="AP56" s="65"/>
      <c r="AQ56" s="66"/>
      <c r="AR56" s="81"/>
    </row>
    <row r="57" spans="1:44" x14ac:dyDescent="0.55000000000000004">
      <c r="A57" s="49"/>
      <c r="B57" s="61">
        <v>1979</v>
      </c>
      <c r="C57" s="49">
        <v>50</v>
      </c>
      <c r="D57" s="48">
        <v>54.2</v>
      </c>
      <c r="E57" s="48">
        <v>58.6</v>
      </c>
      <c r="F57" s="48">
        <v>56.5</v>
      </c>
      <c r="G57" s="48">
        <v>61.5</v>
      </c>
      <c r="H57" s="48">
        <v>61.9</v>
      </c>
      <c r="I57" s="48">
        <v>62</v>
      </c>
      <c r="J57" s="48">
        <v>49.9</v>
      </c>
      <c r="K57" s="48">
        <v>59.4</v>
      </c>
      <c r="L57" s="48">
        <v>67.7</v>
      </c>
      <c r="M57" s="48">
        <v>67.3</v>
      </c>
      <c r="N57" s="50">
        <v>62</v>
      </c>
      <c r="O57" s="50">
        <v>711</v>
      </c>
      <c r="P57" s="48"/>
      <c r="Q57" s="64"/>
      <c r="R57" s="65"/>
      <c r="S57" s="65"/>
      <c r="T57" s="65"/>
      <c r="U57" s="65"/>
      <c r="V57" s="65"/>
      <c r="W57" s="65"/>
      <c r="X57" s="65"/>
      <c r="Y57" s="65"/>
      <c r="Z57" s="65"/>
      <c r="AA57" s="65"/>
      <c r="AB57" s="66"/>
      <c r="AC57" s="65"/>
      <c r="AD57" s="50"/>
      <c r="AE57" s="48"/>
      <c r="AF57" s="64"/>
      <c r="AG57" s="65"/>
      <c r="AH57" s="65"/>
      <c r="AI57" s="65"/>
      <c r="AJ57" s="65"/>
      <c r="AK57" s="65"/>
      <c r="AL57" s="65"/>
      <c r="AM57" s="65"/>
      <c r="AN57" s="65"/>
      <c r="AO57" s="65"/>
      <c r="AP57" s="65"/>
      <c r="AQ57" s="66"/>
      <c r="AR57" s="81"/>
    </row>
    <row r="58" spans="1:44" x14ac:dyDescent="0.55000000000000004">
      <c r="A58" s="49"/>
      <c r="B58" s="61">
        <v>1980</v>
      </c>
      <c r="C58" s="49">
        <v>56.8</v>
      </c>
      <c r="D58" s="48">
        <v>66.7</v>
      </c>
      <c r="E58" s="48">
        <v>67.400000000000006</v>
      </c>
      <c r="F58" s="48">
        <v>70.7</v>
      </c>
      <c r="G58" s="48">
        <v>66.5</v>
      </c>
      <c r="H58" s="48">
        <v>71.400000000000006</v>
      </c>
      <c r="I58" s="48">
        <v>76</v>
      </c>
      <c r="J58" s="48">
        <v>51.6</v>
      </c>
      <c r="K58" s="48">
        <v>74.099999999999994</v>
      </c>
      <c r="L58" s="48">
        <v>73.400000000000006</v>
      </c>
      <c r="M58" s="48">
        <v>64.8</v>
      </c>
      <c r="N58" s="50">
        <v>67.5</v>
      </c>
      <c r="O58" s="50">
        <v>806.9</v>
      </c>
      <c r="P58" s="48"/>
      <c r="Q58" s="64"/>
      <c r="R58" s="65"/>
      <c r="S58" s="65"/>
      <c r="T58" s="65"/>
      <c r="U58" s="65"/>
      <c r="V58" s="65"/>
      <c r="W58" s="65"/>
      <c r="X58" s="65"/>
      <c r="Y58" s="65"/>
      <c r="Z58" s="65"/>
      <c r="AA58" s="65"/>
      <c r="AB58" s="66"/>
      <c r="AC58" s="65"/>
      <c r="AD58" s="50"/>
      <c r="AE58" s="48"/>
      <c r="AF58" s="64"/>
      <c r="AG58" s="65"/>
      <c r="AH58" s="65"/>
      <c r="AI58" s="65"/>
      <c r="AJ58" s="65"/>
      <c r="AK58" s="65"/>
      <c r="AL58" s="65"/>
      <c r="AM58" s="65"/>
      <c r="AN58" s="65"/>
      <c r="AO58" s="65"/>
      <c r="AP58" s="65"/>
      <c r="AQ58" s="66"/>
      <c r="AR58" s="81"/>
    </row>
    <row r="59" spans="1:44" x14ac:dyDescent="0.55000000000000004">
      <c r="A59" s="49"/>
      <c r="B59" s="61">
        <v>1981</v>
      </c>
      <c r="C59" s="49">
        <v>61.9</v>
      </c>
      <c r="D59" s="48">
        <v>64</v>
      </c>
      <c r="E59" s="48">
        <v>71.099999999999994</v>
      </c>
      <c r="F59" s="48">
        <v>72.3</v>
      </c>
      <c r="G59" s="48">
        <v>65.7</v>
      </c>
      <c r="H59" s="48">
        <v>72.8</v>
      </c>
      <c r="I59" s="48">
        <v>72.8</v>
      </c>
      <c r="J59" s="48">
        <v>47.3</v>
      </c>
      <c r="K59" s="48">
        <v>69.8</v>
      </c>
      <c r="L59" s="48">
        <v>70.8</v>
      </c>
      <c r="M59" s="48">
        <v>68.900000000000006</v>
      </c>
      <c r="N59" s="50">
        <v>67.3</v>
      </c>
      <c r="O59" s="50">
        <v>804.69999999999982</v>
      </c>
      <c r="P59" s="48"/>
      <c r="Q59" s="64"/>
      <c r="R59" s="65"/>
      <c r="S59" s="65"/>
      <c r="T59" s="65"/>
      <c r="U59" s="65"/>
      <c r="V59" s="65"/>
      <c r="W59" s="65"/>
      <c r="X59" s="65"/>
      <c r="Y59" s="65"/>
      <c r="Z59" s="65"/>
      <c r="AA59" s="65"/>
      <c r="AB59" s="66"/>
      <c r="AC59" s="65"/>
      <c r="AD59" s="50"/>
      <c r="AE59" s="48"/>
      <c r="AF59" s="64"/>
      <c r="AG59" s="65"/>
      <c r="AH59" s="65"/>
      <c r="AI59" s="65"/>
      <c r="AJ59" s="65"/>
      <c r="AK59" s="65"/>
      <c r="AL59" s="65"/>
      <c r="AM59" s="65"/>
      <c r="AN59" s="65"/>
      <c r="AO59" s="65"/>
      <c r="AP59" s="65"/>
      <c r="AQ59" s="66"/>
      <c r="AR59" s="81"/>
    </row>
    <row r="60" spans="1:44" x14ac:dyDescent="0.55000000000000004">
      <c r="A60" s="49">
        <v>8</v>
      </c>
      <c r="B60" s="61">
        <v>1982</v>
      </c>
      <c r="C60" s="49">
        <v>58.5</v>
      </c>
      <c r="D60" s="48">
        <v>65.099999999999994</v>
      </c>
      <c r="E60" s="48">
        <v>74</v>
      </c>
      <c r="F60" s="48">
        <v>69.900000000000006</v>
      </c>
      <c r="G60" s="48">
        <v>64</v>
      </c>
      <c r="H60" s="48">
        <v>72.7</v>
      </c>
      <c r="I60" s="48">
        <v>72.5</v>
      </c>
      <c r="J60" s="48">
        <v>49.8</v>
      </c>
      <c r="K60" s="48">
        <v>70.599999999999994</v>
      </c>
      <c r="L60" s="48">
        <v>66.900000000000006</v>
      </c>
      <c r="M60" s="48">
        <v>68.900000000000006</v>
      </c>
      <c r="N60" s="50">
        <v>63.4</v>
      </c>
      <c r="O60" s="50">
        <v>796.3</v>
      </c>
      <c r="P60" s="48"/>
      <c r="Q60" s="64"/>
      <c r="R60" s="65"/>
      <c r="S60" s="65"/>
      <c r="T60" s="65"/>
      <c r="U60" s="65"/>
      <c r="V60" s="65"/>
      <c r="W60" s="65"/>
      <c r="X60" s="65"/>
      <c r="Y60" s="65"/>
      <c r="Z60" s="65"/>
      <c r="AA60" s="65"/>
      <c r="AB60" s="66"/>
      <c r="AC60" s="65"/>
      <c r="AD60" s="50"/>
      <c r="AE60" s="48"/>
      <c r="AF60" s="64"/>
      <c r="AG60" s="65"/>
      <c r="AH60" s="65"/>
      <c r="AI60" s="65"/>
      <c r="AJ60" s="65"/>
      <c r="AK60" s="65"/>
      <c r="AL60" s="65"/>
      <c r="AM60" s="65"/>
      <c r="AN60" s="65"/>
      <c r="AO60" s="65"/>
      <c r="AP60" s="65"/>
      <c r="AQ60" s="66"/>
      <c r="AR60" s="81"/>
    </row>
    <row r="61" spans="1:44" x14ac:dyDescent="0.55000000000000004">
      <c r="A61" s="49">
        <v>7</v>
      </c>
      <c r="B61" s="61">
        <v>1983</v>
      </c>
      <c r="C61" s="49">
        <v>61.1</v>
      </c>
      <c r="D61" s="48">
        <v>67.599999999999994</v>
      </c>
      <c r="E61" s="48">
        <v>77.5</v>
      </c>
      <c r="F61" s="48">
        <v>68.7</v>
      </c>
      <c r="G61" s="48">
        <v>67.3</v>
      </c>
      <c r="H61" s="48">
        <v>74.2</v>
      </c>
      <c r="I61" s="48">
        <v>74.900000000000006</v>
      </c>
      <c r="J61" s="48">
        <v>54.4</v>
      </c>
      <c r="K61" s="48">
        <v>75.900000000000006</v>
      </c>
      <c r="L61" s="48">
        <v>68.7</v>
      </c>
      <c r="M61" s="48">
        <v>75.5</v>
      </c>
      <c r="N61" s="50">
        <v>69.8</v>
      </c>
      <c r="O61" s="50">
        <v>835.59999999999991</v>
      </c>
      <c r="P61" s="48"/>
      <c r="Q61" s="64"/>
      <c r="R61" s="65"/>
      <c r="S61" s="65"/>
      <c r="T61" s="65"/>
      <c r="U61" s="65"/>
      <c r="V61" s="65"/>
      <c r="W61" s="65"/>
      <c r="X61" s="65"/>
      <c r="Y61" s="65"/>
      <c r="Z61" s="65"/>
      <c r="AA61" s="65"/>
      <c r="AB61" s="66"/>
      <c r="AC61" s="65"/>
      <c r="AD61" s="50"/>
      <c r="AE61" s="48"/>
      <c r="AF61" s="64"/>
      <c r="AG61" s="65"/>
      <c r="AH61" s="65"/>
      <c r="AI61" s="65"/>
      <c r="AJ61" s="65"/>
      <c r="AK61" s="65"/>
      <c r="AL61" s="65"/>
      <c r="AM61" s="65"/>
      <c r="AN61" s="65"/>
      <c r="AO61" s="65"/>
      <c r="AP61" s="65"/>
      <c r="AQ61" s="66"/>
      <c r="AR61" s="81"/>
    </row>
    <row r="62" spans="1:44" x14ac:dyDescent="0.55000000000000004">
      <c r="A62" s="49">
        <v>6</v>
      </c>
      <c r="B62" s="61">
        <v>1984</v>
      </c>
      <c r="C62" s="49">
        <v>62.6</v>
      </c>
      <c r="D62" s="48">
        <v>71</v>
      </c>
      <c r="E62" s="48">
        <v>72.8</v>
      </c>
      <c r="F62" s="48">
        <v>69.099999999999994</v>
      </c>
      <c r="G62" s="48">
        <v>72.7</v>
      </c>
      <c r="H62" s="48">
        <v>73.599999999999994</v>
      </c>
      <c r="I62" s="48">
        <v>73.5</v>
      </c>
      <c r="J62" s="48">
        <v>55.2</v>
      </c>
      <c r="K62" s="48">
        <v>66.900000000000006</v>
      </c>
      <c r="L62" s="48">
        <v>71.599999999999994</v>
      </c>
      <c r="M62" s="48">
        <v>71.5</v>
      </c>
      <c r="N62" s="50">
        <v>66</v>
      </c>
      <c r="O62" s="50">
        <v>826.5</v>
      </c>
      <c r="P62" s="48"/>
      <c r="Q62" s="64"/>
      <c r="R62" s="65"/>
      <c r="S62" s="65"/>
      <c r="T62" s="65"/>
      <c r="U62" s="65"/>
      <c r="V62" s="65"/>
      <c r="W62" s="65"/>
      <c r="X62" s="65"/>
      <c r="Y62" s="65"/>
      <c r="Z62" s="65"/>
      <c r="AA62" s="65"/>
      <c r="AB62" s="66"/>
      <c r="AC62" s="65"/>
      <c r="AD62" s="50"/>
      <c r="AE62" s="48"/>
      <c r="AF62" s="64"/>
      <c r="AG62" s="65"/>
      <c r="AH62" s="65"/>
      <c r="AI62" s="65"/>
      <c r="AJ62" s="65"/>
      <c r="AK62" s="65"/>
      <c r="AL62" s="65"/>
      <c r="AM62" s="65"/>
      <c r="AN62" s="65"/>
      <c r="AO62" s="65"/>
      <c r="AP62" s="65"/>
      <c r="AQ62" s="66"/>
      <c r="AR62" s="81"/>
    </row>
    <row r="63" spans="1:44" x14ac:dyDescent="0.55000000000000004">
      <c r="A63" s="49">
        <v>5</v>
      </c>
      <c r="B63" s="61">
        <v>1985</v>
      </c>
      <c r="C63" s="49">
        <v>65.099999999999994</v>
      </c>
      <c r="D63" s="48">
        <v>71.8</v>
      </c>
      <c r="E63" s="48">
        <v>77.7</v>
      </c>
      <c r="F63" s="48">
        <v>77.7</v>
      </c>
      <c r="G63" s="48">
        <v>74.900000000000006</v>
      </c>
      <c r="H63" s="48">
        <v>75.8</v>
      </c>
      <c r="I63" s="48">
        <v>80.2</v>
      </c>
      <c r="J63" s="48">
        <v>59.2</v>
      </c>
      <c r="K63" s="48">
        <v>74.099999999999994</v>
      </c>
      <c r="L63" s="48">
        <v>83.6</v>
      </c>
      <c r="M63" s="48">
        <v>79.099999999999994</v>
      </c>
      <c r="N63" s="50">
        <v>74.8</v>
      </c>
      <c r="O63" s="50">
        <v>894</v>
      </c>
      <c r="P63" s="48"/>
      <c r="Q63" s="64"/>
      <c r="R63" s="65"/>
      <c r="S63" s="65"/>
      <c r="T63" s="65"/>
      <c r="U63" s="65"/>
      <c r="V63" s="65"/>
      <c r="W63" s="65"/>
      <c r="X63" s="65"/>
      <c r="Y63" s="65"/>
      <c r="Z63" s="65"/>
      <c r="AA63" s="65"/>
      <c r="AB63" s="66"/>
      <c r="AC63" s="65"/>
      <c r="AD63" s="50"/>
      <c r="AE63" s="48"/>
      <c r="AF63" s="64"/>
      <c r="AG63" s="65"/>
      <c r="AH63" s="65"/>
      <c r="AI63" s="65"/>
      <c r="AJ63" s="65"/>
      <c r="AK63" s="65"/>
      <c r="AL63" s="65"/>
      <c r="AM63" s="65"/>
      <c r="AN63" s="65"/>
      <c r="AO63" s="65"/>
      <c r="AP63" s="65"/>
      <c r="AQ63" s="66"/>
      <c r="AR63" s="81"/>
    </row>
    <row r="64" spans="1:44" x14ac:dyDescent="0.55000000000000004">
      <c r="A64" s="49">
        <v>4</v>
      </c>
      <c r="B64" s="61">
        <v>1986</v>
      </c>
      <c r="C64" s="49">
        <v>71.7</v>
      </c>
      <c r="D64" s="48">
        <v>76</v>
      </c>
      <c r="E64" s="48">
        <v>79.5</v>
      </c>
      <c r="F64" s="48">
        <v>79.7</v>
      </c>
      <c r="G64" s="48">
        <v>75.8</v>
      </c>
      <c r="H64" s="48">
        <v>80.3</v>
      </c>
      <c r="I64" s="48">
        <v>86.9</v>
      </c>
      <c r="J64" s="48">
        <v>58</v>
      </c>
      <c r="K64" s="48">
        <v>79.7</v>
      </c>
      <c r="L64" s="48">
        <v>80.3</v>
      </c>
      <c r="M64" s="48">
        <v>71.900000000000006</v>
      </c>
      <c r="N64" s="50">
        <v>73.599999999999994</v>
      </c>
      <c r="O64" s="50">
        <v>913.4</v>
      </c>
      <c r="P64" s="48"/>
      <c r="Q64" s="64"/>
      <c r="R64" s="65"/>
      <c r="S64" s="65"/>
      <c r="T64" s="65"/>
      <c r="U64" s="65"/>
      <c r="V64" s="65"/>
      <c r="W64" s="65"/>
      <c r="X64" s="65"/>
      <c r="Y64" s="65"/>
      <c r="Z64" s="65"/>
      <c r="AA64" s="65"/>
      <c r="AB64" s="66"/>
      <c r="AC64" s="65"/>
      <c r="AD64" s="50"/>
      <c r="AE64" s="48"/>
      <c r="AF64" s="64"/>
      <c r="AG64" s="65"/>
      <c r="AH64" s="65"/>
      <c r="AI64" s="65"/>
      <c r="AJ64" s="65"/>
      <c r="AK64" s="65"/>
      <c r="AL64" s="65"/>
      <c r="AM64" s="65"/>
      <c r="AN64" s="65"/>
      <c r="AO64" s="65"/>
      <c r="AP64" s="65"/>
      <c r="AQ64" s="66"/>
      <c r="AR64" s="81"/>
    </row>
    <row r="65" spans="1:44" x14ac:dyDescent="0.55000000000000004">
      <c r="A65" s="49">
        <v>3</v>
      </c>
      <c r="B65" s="61">
        <v>1987</v>
      </c>
      <c r="C65" s="49">
        <v>69.3</v>
      </c>
      <c r="D65" s="48">
        <v>75.7</v>
      </c>
      <c r="E65" s="48">
        <v>83.1</v>
      </c>
      <c r="F65" s="48">
        <v>76</v>
      </c>
      <c r="G65" s="48">
        <v>67.599999999999994</v>
      </c>
      <c r="H65" s="48">
        <v>81.900000000000006</v>
      </c>
      <c r="I65" s="48">
        <v>85.9</v>
      </c>
      <c r="J65" s="48">
        <v>62</v>
      </c>
      <c r="K65" s="48">
        <v>86.9</v>
      </c>
      <c r="L65" s="48">
        <v>86</v>
      </c>
      <c r="M65" s="48">
        <v>78.7</v>
      </c>
      <c r="N65" s="50">
        <v>77.400000000000006</v>
      </c>
      <c r="O65" s="50">
        <v>930.5</v>
      </c>
      <c r="P65" s="48"/>
      <c r="Q65" s="64"/>
      <c r="R65" s="65"/>
      <c r="S65" s="65"/>
      <c r="T65" s="65"/>
      <c r="U65" s="65"/>
      <c r="V65" s="65"/>
      <c r="W65" s="65"/>
      <c r="X65" s="65"/>
      <c r="Y65" s="65"/>
      <c r="Z65" s="65"/>
      <c r="AA65" s="65"/>
      <c r="AB65" s="66"/>
      <c r="AC65" s="65"/>
      <c r="AD65" s="50"/>
      <c r="AE65" s="48"/>
      <c r="AF65" s="64"/>
      <c r="AG65" s="65"/>
      <c r="AH65" s="65"/>
      <c r="AI65" s="65"/>
      <c r="AJ65" s="65"/>
      <c r="AK65" s="65"/>
      <c r="AL65" s="65"/>
      <c r="AM65" s="65"/>
      <c r="AN65" s="65"/>
      <c r="AO65" s="65"/>
      <c r="AP65" s="65"/>
      <c r="AQ65" s="66"/>
      <c r="AR65" s="81"/>
    </row>
    <row r="66" spans="1:44" ht="14" thickBot="1" x14ac:dyDescent="0.6">
      <c r="A66" s="49">
        <v>2</v>
      </c>
      <c r="B66" s="61">
        <v>1988</v>
      </c>
      <c r="C66" s="49">
        <v>71.400000000000006</v>
      </c>
      <c r="D66" s="48">
        <v>82.9</v>
      </c>
      <c r="E66" s="48">
        <v>89.7</v>
      </c>
      <c r="F66" s="48">
        <v>82.1</v>
      </c>
      <c r="G66" s="48">
        <v>70.599999999999994</v>
      </c>
      <c r="H66" s="48">
        <v>85.6</v>
      </c>
      <c r="I66" s="48">
        <v>84.4</v>
      </c>
      <c r="J66" s="48">
        <v>61</v>
      </c>
      <c r="K66" s="48">
        <v>91</v>
      </c>
      <c r="L66" s="48">
        <v>86.9</v>
      </c>
      <c r="M66" s="48">
        <v>89.6</v>
      </c>
      <c r="N66" s="50">
        <v>82.6</v>
      </c>
      <c r="O66" s="50">
        <v>977.80000000000007</v>
      </c>
      <c r="P66" s="48"/>
      <c r="Q66" s="64"/>
      <c r="R66" s="65"/>
      <c r="S66" s="65"/>
      <c r="T66" s="65"/>
      <c r="U66" s="65"/>
      <c r="V66" s="65"/>
      <c r="W66" s="65"/>
      <c r="X66" s="65"/>
      <c r="Y66" s="65"/>
      <c r="Z66" s="65"/>
      <c r="AA66" s="65"/>
      <c r="AB66" s="66"/>
      <c r="AC66" s="65"/>
      <c r="AD66" s="50"/>
      <c r="AE66" s="48"/>
      <c r="AF66" s="64"/>
      <c r="AG66" s="65"/>
      <c r="AH66" s="65"/>
      <c r="AI66" s="65"/>
      <c r="AJ66" s="65"/>
      <c r="AK66" s="65"/>
      <c r="AL66" s="65"/>
      <c r="AM66" s="65"/>
      <c r="AN66" s="65"/>
      <c r="AO66" s="65"/>
      <c r="AP66" s="65"/>
      <c r="AQ66" s="66"/>
      <c r="AR66" s="81"/>
    </row>
    <row r="67" spans="1:44" ht="14" thickBot="1" x14ac:dyDescent="0.6">
      <c r="A67" s="49">
        <v>1</v>
      </c>
      <c r="B67" s="67">
        <v>1989</v>
      </c>
      <c r="C67" s="49">
        <v>81.7</v>
      </c>
      <c r="D67" s="48">
        <v>84.6</v>
      </c>
      <c r="E67" s="48">
        <v>103</v>
      </c>
      <c r="F67" s="48">
        <v>91.1</v>
      </c>
      <c r="G67" s="48">
        <v>83.6</v>
      </c>
      <c r="H67" s="48">
        <v>101</v>
      </c>
      <c r="I67" s="48">
        <v>95.9</v>
      </c>
      <c r="J67" s="48">
        <v>80.8</v>
      </c>
      <c r="K67" s="48">
        <v>100.8</v>
      </c>
      <c r="L67" s="48">
        <v>100.3</v>
      </c>
      <c r="M67" s="48">
        <v>102</v>
      </c>
      <c r="N67" s="50">
        <v>96.1</v>
      </c>
      <c r="O67" s="50">
        <v>1120.8999999999996</v>
      </c>
      <c r="P67" s="48"/>
      <c r="Q67" s="64">
        <f>AVERAGE(C60:C67)</f>
        <v>67.675000000000011</v>
      </c>
      <c r="R67" s="65">
        <f t="shared" ref="R67:AB67" si="42">AVERAGE(D60:D67)</f>
        <v>74.337500000000006</v>
      </c>
      <c r="S67" s="65">
        <f t="shared" si="42"/>
        <v>82.162500000000009</v>
      </c>
      <c r="T67" s="65">
        <f t="shared" si="42"/>
        <v>76.787500000000009</v>
      </c>
      <c r="U67" s="65">
        <f t="shared" si="42"/>
        <v>72.0625</v>
      </c>
      <c r="V67" s="65">
        <f t="shared" si="42"/>
        <v>80.637500000000003</v>
      </c>
      <c r="W67" s="65">
        <f t="shared" si="42"/>
        <v>81.774999999999991</v>
      </c>
      <c r="X67" s="65">
        <f t="shared" si="42"/>
        <v>60.05</v>
      </c>
      <c r="Y67" s="65">
        <f t="shared" si="42"/>
        <v>80.737499999999997</v>
      </c>
      <c r="Z67" s="65">
        <f t="shared" si="42"/>
        <v>80.537499999999994</v>
      </c>
      <c r="AA67" s="65">
        <f t="shared" si="42"/>
        <v>79.649999999999991</v>
      </c>
      <c r="AB67" s="66">
        <f t="shared" si="42"/>
        <v>75.462500000000006</v>
      </c>
      <c r="AC67" s="65">
        <f t="shared" ref="AC67:AC99" si="43">SUM(Q67:AB67)</f>
        <v>911.87499999999989</v>
      </c>
      <c r="AD67" s="77">
        <f>1200/AC67</f>
        <v>1.3159698423577795</v>
      </c>
      <c r="AE67" s="48"/>
      <c r="AF67" s="348">
        <f>+Q67*$AD67</f>
        <v>89.058259081562738</v>
      </c>
      <c r="AG67" s="349">
        <f t="shared" ref="AG67:AG102" si="44">+R67*$AD67</f>
        <v>97.825908156271439</v>
      </c>
      <c r="AH67" s="349">
        <f t="shared" ref="AH67:AH102" si="45">+S67*$AD67</f>
        <v>108.12337217272106</v>
      </c>
      <c r="AI67" s="349">
        <f t="shared" ref="AI67:AI102" si="46">+T67*$AD67</f>
        <v>101.050034270048</v>
      </c>
      <c r="AJ67" s="349">
        <f t="shared" ref="AJ67:AJ102" si="47">+U67*$AD67</f>
        <v>94.832076764907484</v>
      </c>
      <c r="AK67" s="349">
        <f t="shared" ref="AK67:AK102" si="48">+V67*$AD67</f>
        <v>106.11651816312545</v>
      </c>
      <c r="AL67" s="349">
        <f t="shared" ref="AL67:AL102" si="49">+W67*$AD67</f>
        <v>107.61343385880741</v>
      </c>
      <c r="AM67" s="349">
        <f t="shared" ref="AM67:AM102" si="50">+X67*$AD67</f>
        <v>79.023989033584655</v>
      </c>
      <c r="AN67" s="349">
        <f t="shared" ref="AN67:AN102" si="51">+Y67*$AD67</f>
        <v>106.24811514736122</v>
      </c>
      <c r="AO67" s="349">
        <f t="shared" ref="AO67:AO102" si="52">+Z67*$AD67</f>
        <v>105.98492117888966</v>
      </c>
      <c r="AP67" s="349">
        <f t="shared" ref="AP67:AP102" si="53">+AA67*$AD67</f>
        <v>104.81699794379712</v>
      </c>
      <c r="AQ67" s="350">
        <f t="shared" ref="AQ67:AQ102" si="54">+AB67*$AD67</f>
        <v>99.306374228923943</v>
      </c>
      <c r="AR67" s="81">
        <f>SUM(AF67:AQ67)</f>
        <v>1200</v>
      </c>
    </row>
    <row r="68" spans="1:44" x14ac:dyDescent="0.55000000000000004">
      <c r="A68" s="49"/>
      <c r="B68" s="61">
        <v>1990</v>
      </c>
      <c r="C68" s="49">
        <v>86.7</v>
      </c>
      <c r="D68" s="48">
        <v>103.1</v>
      </c>
      <c r="E68" s="48">
        <v>112.6</v>
      </c>
      <c r="F68" s="48">
        <v>101.2</v>
      </c>
      <c r="G68" s="48">
        <v>98.8</v>
      </c>
      <c r="H68" s="48">
        <v>107</v>
      </c>
      <c r="I68" s="48">
        <v>110.6</v>
      </c>
      <c r="J68" s="48">
        <v>90.1</v>
      </c>
      <c r="K68" s="48">
        <v>105</v>
      </c>
      <c r="L68" s="48">
        <v>118.3</v>
      </c>
      <c r="M68" s="48">
        <v>109</v>
      </c>
      <c r="N68" s="50">
        <v>103</v>
      </c>
      <c r="O68" s="50">
        <v>1245.4000000000001</v>
      </c>
      <c r="P68" s="48"/>
      <c r="Q68" s="64">
        <f t="shared" ref="Q68:Q102" si="55">AVERAGE(C61:C68)</f>
        <v>71.2</v>
      </c>
      <c r="R68" s="65">
        <f t="shared" ref="R68:R102" si="56">AVERAGE(D61:D68)</f>
        <v>79.087500000000006</v>
      </c>
      <c r="S68" s="65">
        <f t="shared" ref="S68:S102" si="57">AVERAGE(E61:E68)</f>
        <v>86.987499999999997</v>
      </c>
      <c r="T68" s="65">
        <f t="shared" ref="T68:T102" si="58">AVERAGE(F61:F68)</f>
        <v>80.7</v>
      </c>
      <c r="U68" s="65">
        <f t="shared" ref="U68:U102" si="59">AVERAGE(G61:G68)</f>
        <v>76.412499999999994</v>
      </c>
      <c r="V68" s="65">
        <f t="shared" ref="V68:V102" si="60">AVERAGE(H61:H68)</f>
        <v>84.925000000000011</v>
      </c>
      <c r="W68" s="65">
        <f t="shared" ref="W68:W102" si="61">AVERAGE(I61:I68)</f>
        <v>86.537499999999994</v>
      </c>
      <c r="X68" s="65">
        <f t="shared" ref="X68:X102" si="62">AVERAGE(J61:J68)</f>
        <v>65.087500000000006</v>
      </c>
      <c r="Y68" s="65">
        <f t="shared" ref="Y68:Y102" si="63">AVERAGE(K61:K68)</f>
        <v>85.037499999999994</v>
      </c>
      <c r="Z68" s="65">
        <f t="shared" ref="Z68:Z102" si="64">AVERAGE(L61:L68)</f>
        <v>86.962499999999991</v>
      </c>
      <c r="AA68" s="65">
        <f t="shared" ref="AA68:AA102" si="65">AVERAGE(M61:M68)</f>
        <v>84.662499999999994</v>
      </c>
      <c r="AB68" s="66">
        <f t="shared" ref="AB68:AB102" si="66">AVERAGE(N61:N68)</f>
        <v>80.412500000000009</v>
      </c>
      <c r="AC68" s="65">
        <f t="shared" si="43"/>
        <v>968.01250000000005</v>
      </c>
      <c r="AD68" s="77">
        <f t="shared" ref="AD68:AD102" si="67">1200/AC68</f>
        <v>1.239653413566457</v>
      </c>
      <c r="AE68" s="48"/>
      <c r="AF68" s="348">
        <f t="shared" ref="AF68:AF102" si="68">+Q68*$AD68</f>
        <v>88.263323045931742</v>
      </c>
      <c r="AG68" s="349">
        <f t="shared" si="44"/>
        <v>98.041089345437172</v>
      </c>
      <c r="AH68" s="349">
        <f t="shared" si="45"/>
        <v>107.83435131261217</v>
      </c>
      <c r="AI68" s="349">
        <f t="shared" si="46"/>
        <v>100.04003047481308</v>
      </c>
      <c r="AJ68" s="349">
        <f t="shared" si="47"/>
        <v>94.72501646414689</v>
      </c>
      <c r="AK68" s="349">
        <f t="shared" si="48"/>
        <v>105.27756614713137</v>
      </c>
      <c r="AL68" s="349">
        <f t="shared" si="49"/>
        <v>107.27650727650726</v>
      </c>
      <c r="AM68" s="349">
        <f t="shared" si="50"/>
        <v>80.685941555506773</v>
      </c>
      <c r="AN68" s="349">
        <f t="shared" si="51"/>
        <v>105.41702715615757</v>
      </c>
      <c r="AO68" s="349">
        <f t="shared" si="52"/>
        <v>107.803359977273</v>
      </c>
      <c r="AP68" s="349">
        <f t="shared" si="53"/>
        <v>104.95215712607016</v>
      </c>
      <c r="AQ68" s="350">
        <f t="shared" si="54"/>
        <v>99.683630118412736</v>
      </c>
      <c r="AR68" s="81">
        <f t="shared" ref="AR68:AR102" si="69">SUM(AF68:AQ68)</f>
        <v>1200</v>
      </c>
    </row>
    <row r="69" spans="1:44" x14ac:dyDescent="0.55000000000000004">
      <c r="A69" s="49"/>
      <c r="B69" s="61">
        <v>1991</v>
      </c>
      <c r="C69" s="49">
        <v>99.3</v>
      </c>
      <c r="D69" s="48">
        <v>105.8</v>
      </c>
      <c r="E69" s="48">
        <v>106.7</v>
      </c>
      <c r="F69" s="48">
        <v>95.3</v>
      </c>
      <c r="G69" s="48">
        <v>95.3</v>
      </c>
      <c r="H69" s="48">
        <v>99</v>
      </c>
      <c r="I69" s="48">
        <v>117.7</v>
      </c>
      <c r="J69" s="48">
        <v>87.9</v>
      </c>
      <c r="K69" s="48">
        <v>106.4</v>
      </c>
      <c r="L69" s="48">
        <v>117.4</v>
      </c>
      <c r="M69" s="48">
        <v>117.4</v>
      </c>
      <c r="N69" s="50">
        <v>108.8</v>
      </c>
      <c r="O69" s="50">
        <v>1257.0000000000002</v>
      </c>
      <c r="P69" s="48"/>
      <c r="Q69" s="64">
        <f t="shared" si="55"/>
        <v>75.974999999999994</v>
      </c>
      <c r="R69" s="65">
        <f t="shared" si="56"/>
        <v>83.862499999999997</v>
      </c>
      <c r="S69" s="65">
        <f t="shared" si="57"/>
        <v>90.637500000000003</v>
      </c>
      <c r="T69" s="65">
        <f t="shared" si="58"/>
        <v>84.025000000000006</v>
      </c>
      <c r="U69" s="65">
        <f t="shared" si="59"/>
        <v>79.912499999999994</v>
      </c>
      <c r="V69" s="65">
        <f t="shared" si="60"/>
        <v>88.025000000000006</v>
      </c>
      <c r="W69" s="65">
        <f t="shared" si="61"/>
        <v>91.887500000000003</v>
      </c>
      <c r="X69" s="65">
        <f t="shared" si="62"/>
        <v>69.274999999999991</v>
      </c>
      <c r="Y69" s="65">
        <f t="shared" si="63"/>
        <v>88.850000000000009</v>
      </c>
      <c r="Z69" s="65">
        <f t="shared" si="64"/>
        <v>93.05</v>
      </c>
      <c r="AA69" s="65">
        <f t="shared" si="65"/>
        <v>89.899999999999991</v>
      </c>
      <c r="AB69" s="66">
        <f t="shared" si="66"/>
        <v>85.287499999999994</v>
      </c>
      <c r="AC69" s="65">
        <f t="shared" si="43"/>
        <v>1020.6875</v>
      </c>
      <c r="AD69" s="77">
        <f t="shared" si="67"/>
        <v>1.1756781581042191</v>
      </c>
      <c r="AE69" s="48"/>
      <c r="AF69" s="348">
        <f t="shared" si="68"/>
        <v>89.322148061968036</v>
      </c>
      <c r="AG69" s="349">
        <f t="shared" si="44"/>
        <v>98.595309534015072</v>
      </c>
      <c r="AH69" s="349">
        <f t="shared" si="45"/>
        <v>106.56052905517116</v>
      </c>
      <c r="AI69" s="349">
        <f t="shared" si="46"/>
        <v>98.786357234707012</v>
      </c>
      <c r="AJ69" s="349">
        <f t="shared" si="47"/>
        <v>93.951380809503405</v>
      </c>
      <c r="AK69" s="349">
        <f t="shared" si="48"/>
        <v>103.48906986712389</v>
      </c>
      <c r="AL69" s="349">
        <f t="shared" si="49"/>
        <v>108.03012675280144</v>
      </c>
      <c r="AM69" s="349">
        <f t="shared" si="50"/>
        <v>81.44510440266977</v>
      </c>
      <c r="AN69" s="349">
        <f t="shared" si="51"/>
        <v>104.45900434755987</v>
      </c>
      <c r="AO69" s="349">
        <f t="shared" si="52"/>
        <v>109.39685261159758</v>
      </c>
      <c r="AP69" s="349">
        <f t="shared" si="53"/>
        <v>105.69346641356928</v>
      </c>
      <c r="AQ69" s="350">
        <f t="shared" si="54"/>
        <v>100.27065090931357</v>
      </c>
      <c r="AR69" s="81">
        <f t="shared" si="69"/>
        <v>1200</v>
      </c>
    </row>
    <row r="70" spans="1:44" x14ac:dyDescent="0.55000000000000004">
      <c r="A70" s="49"/>
      <c r="B70" s="61">
        <v>1992</v>
      </c>
      <c r="C70" s="49">
        <v>104.6</v>
      </c>
      <c r="D70" s="48">
        <v>105.8</v>
      </c>
      <c r="E70" s="48">
        <v>117.5</v>
      </c>
      <c r="F70" s="48">
        <v>102.1</v>
      </c>
      <c r="G70" s="48">
        <v>93.6</v>
      </c>
      <c r="H70" s="48">
        <v>108.7</v>
      </c>
      <c r="I70" s="48">
        <v>115.7</v>
      </c>
      <c r="J70" s="48">
        <v>80.3</v>
      </c>
      <c r="K70" s="48">
        <v>114.5</v>
      </c>
      <c r="L70" s="48">
        <v>106.6</v>
      </c>
      <c r="M70" s="48">
        <v>109.8</v>
      </c>
      <c r="N70" s="50">
        <v>100.4</v>
      </c>
      <c r="O70" s="50">
        <v>1259.6000000000001</v>
      </c>
      <c r="P70" s="48"/>
      <c r="Q70" s="64">
        <f t="shared" si="55"/>
        <v>81.224999999999994</v>
      </c>
      <c r="R70" s="65">
        <f t="shared" si="56"/>
        <v>88.212499999999991</v>
      </c>
      <c r="S70" s="65">
        <f t="shared" si="57"/>
        <v>96.225000000000009</v>
      </c>
      <c r="T70" s="65">
        <f t="shared" si="58"/>
        <v>88.15</v>
      </c>
      <c r="U70" s="65">
        <f t="shared" si="59"/>
        <v>82.525000000000006</v>
      </c>
      <c r="V70" s="65">
        <f t="shared" si="60"/>
        <v>92.412500000000009</v>
      </c>
      <c r="W70" s="65">
        <f t="shared" si="61"/>
        <v>97.162500000000023</v>
      </c>
      <c r="X70" s="65">
        <f t="shared" si="62"/>
        <v>72.412499999999994</v>
      </c>
      <c r="Y70" s="65">
        <f t="shared" si="63"/>
        <v>94.8</v>
      </c>
      <c r="Z70" s="65">
        <f t="shared" si="64"/>
        <v>97.424999999999997</v>
      </c>
      <c r="AA70" s="65">
        <f t="shared" si="65"/>
        <v>94.687499999999986</v>
      </c>
      <c r="AB70" s="66">
        <f t="shared" si="66"/>
        <v>89.587499999999991</v>
      </c>
      <c r="AC70" s="65">
        <f t="shared" si="43"/>
        <v>1074.825</v>
      </c>
      <c r="AD70" s="77">
        <f t="shared" si="67"/>
        <v>1.116460819203126</v>
      </c>
      <c r="AE70" s="48"/>
      <c r="AF70" s="348">
        <f t="shared" si="68"/>
        <v>90.684530039773904</v>
      </c>
      <c r="AG70" s="349">
        <f t="shared" si="44"/>
        <v>98.485800013955739</v>
      </c>
      <c r="AH70" s="349">
        <f t="shared" si="45"/>
        <v>107.4314423278208</v>
      </c>
      <c r="AI70" s="349">
        <f t="shared" si="46"/>
        <v>98.416021212755567</v>
      </c>
      <c r="AJ70" s="349">
        <f t="shared" si="47"/>
        <v>92.135929104737983</v>
      </c>
      <c r="AK70" s="349">
        <f t="shared" si="48"/>
        <v>103.17493545460889</v>
      </c>
      <c r="AL70" s="349">
        <f t="shared" si="49"/>
        <v>108.47812434582376</v>
      </c>
      <c r="AM70" s="349">
        <f t="shared" si="50"/>
        <v>80.845719070546352</v>
      </c>
      <c r="AN70" s="349">
        <f t="shared" si="51"/>
        <v>105.84048566045634</v>
      </c>
      <c r="AO70" s="349">
        <f t="shared" si="52"/>
        <v>108.77119531086454</v>
      </c>
      <c r="AP70" s="349">
        <f t="shared" si="53"/>
        <v>105.71488381829597</v>
      </c>
      <c r="AQ70" s="350">
        <f t="shared" si="54"/>
        <v>100.02093364036004</v>
      </c>
      <c r="AR70" s="81">
        <f t="shared" si="69"/>
        <v>1199.9999999999998</v>
      </c>
    </row>
    <row r="71" spans="1:44" x14ac:dyDescent="0.55000000000000004">
      <c r="A71" s="49"/>
      <c r="B71" s="61">
        <v>1993</v>
      </c>
      <c r="C71" s="49">
        <v>95.9</v>
      </c>
      <c r="D71" s="48">
        <v>112.2</v>
      </c>
      <c r="E71" s="48">
        <v>125.1</v>
      </c>
      <c r="F71" s="48">
        <v>97.1</v>
      </c>
      <c r="G71" s="48">
        <v>90.4</v>
      </c>
      <c r="H71" s="48">
        <v>102.9</v>
      </c>
      <c r="I71" s="48">
        <v>107.5</v>
      </c>
      <c r="J71" s="48">
        <v>79.400000000000006</v>
      </c>
      <c r="K71" s="48">
        <v>109.6</v>
      </c>
      <c r="L71" s="48">
        <v>100.3</v>
      </c>
      <c r="M71" s="48">
        <v>105</v>
      </c>
      <c r="N71" s="50">
        <v>88.9</v>
      </c>
      <c r="O71" s="50">
        <v>1214.3000000000002</v>
      </c>
      <c r="P71" s="48"/>
      <c r="Q71" s="64">
        <f t="shared" si="55"/>
        <v>85.075000000000003</v>
      </c>
      <c r="R71" s="65">
        <f t="shared" si="56"/>
        <v>93.262499999999989</v>
      </c>
      <c r="S71" s="65">
        <f t="shared" si="57"/>
        <v>102.15</v>
      </c>
      <c r="T71" s="65">
        <f t="shared" si="58"/>
        <v>90.575000000000003</v>
      </c>
      <c r="U71" s="65">
        <f t="shared" si="59"/>
        <v>84.462499999999991</v>
      </c>
      <c r="V71" s="65">
        <f t="shared" si="60"/>
        <v>95.8</v>
      </c>
      <c r="W71" s="65">
        <f t="shared" si="61"/>
        <v>100.57500000000002</v>
      </c>
      <c r="X71" s="65">
        <f t="shared" si="62"/>
        <v>74.937499999999986</v>
      </c>
      <c r="Y71" s="65">
        <f t="shared" si="63"/>
        <v>99.237500000000011</v>
      </c>
      <c r="Z71" s="65">
        <f t="shared" si="64"/>
        <v>99.512500000000003</v>
      </c>
      <c r="AA71" s="65">
        <f t="shared" si="65"/>
        <v>97.924999999999997</v>
      </c>
      <c r="AB71" s="66">
        <f t="shared" si="66"/>
        <v>91.35</v>
      </c>
      <c r="AC71" s="65">
        <f t="shared" si="43"/>
        <v>1114.8625</v>
      </c>
      <c r="AD71" s="77">
        <f t="shared" si="67"/>
        <v>1.0763659195640718</v>
      </c>
      <c r="AE71" s="48"/>
      <c r="AF71" s="348">
        <f t="shared" si="68"/>
        <v>91.571830606913409</v>
      </c>
      <c r="AG71" s="349">
        <f t="shared" si="44"/>
        <v>100.38457657334423</v>
      </c>
      <c r="AH71" s="349">
        <f t="shared" si="45"/>
        <v>109.95077868346993</v>
      </c>
      <c r="AI71" s="349">
        <f t="shared" si="46"/>
        <v>97.491843164515799</v>
      </c>
      <c r="AJ71" s="349">
        <f t="shared" si="47"/>
        <v>90.912556481180403</v>
      </c>
      <c r="AK71" s="349">
        <f t="shared" si="48"/>
        <v>103.11585509423807</v>
      </c>
      <c r="AL71" s="349">
        <f t="shared" si="49"/>
        <v>108.25550236015654</v>
      </c>
      <c r="AM71" s="349">
        <f t="shared" si="50"/>
        <v>80.660171097332608</v>
      </c>
      <c r="AN71" s="349">
        <f t="shared" si="51"/>
        <v>106.81586294273959</v>
      </c>
      <c r="AO71" s="349">
        <f t="shared" si="52"/>
        <v>107.1118635706197</v>
      </c>
      <c r="AP71" s="349">
        <f t="shared" si="53"/>
        <v>105.40313267331173</v>
      </c>
      <c r="AQ71" s="350">
        <f t="shared" si="54"/>
        <v>98.326026752177953</v>
      </c>
      <c r="AR71" s="81">
        <f t="shared" si="69"/>
        <v>1200</v>
      </c>
    </row>
    <row r="72" spans="1:44" x14ac:dyDescent="0.55000000000000004">
      <c r="A72" s="49"/>
      <c r="B72" s="61">
        <v>1994</v>
      </c>
      <c r="C72" s="49">
        <v>86.9</v>
      </c>
      <c r="D72" s="48">
        <v>98.7</v>
      </c>
      <c r="E72" s="48">
        <v>115.4</v>
      </c>
      <c r="F72" s="48">
        <v>88.4</v>
      </c>
      <c r="G72" s="48">
        <v>78</v>
      </c>
      <c r="H72" s="48">
        <v>102.8</v>
      </c>
      <c r="I72" s="48">
        <v>98</v>
      </c>
      <c r="J72" s="48">
        <v>74.400000000000006</v>
      </c>
      <c r="K72" s="48">
        <v>101.8</v>
      </c>
      <c r="L72" s="48">
        <v>96.3</v>
      </c>
      <c r="M72" s="48">
        <v>101.9</v>
      </c>
      <c r="N72" s="50">
        <v>93.4</v>
      </c>
      <c r="O72" s="50">
        <v>1136</v>
      </c>
      <c r="P72" s="48"/>
      <c r="Q72" s="64">
        <f t="shared" si="55"/>
        <v>86.974999999999994</v>
      </c>
      <c r="R72" s="65">
        <f t="shared" si="56"/>
        <v>96.100000000000009</v>
      </c>
      <c r="S72" s="65">
        <f t="shared" si="57"/>
        <v>106.63749999999999</v>
      </c>
      <c r="T72" s="65">
        <f t="shared" si="58"/>
        <v>91.662499999999994</v>
      </c>
      <c r="U72" s="65">
        <f t="shared" si="59"/>
        <v>84.737499999999997</v>
      </c>
      <c r="V72" s="65">
        <f t="shared" si="60"/>
        <v>98.612499999999997</v>
      </c>
      <c r="W72" s="65">
        <f t="shared" si="61"/>
        <v>101.96250000000001</v>
      </c>
      <c r="X72" s="65">
        <f t="shared" si="62"/>
        <v>76.987499999999997</v>
      </c>
      <c r="Y72" s="65">
        <f t="shared" si="63"/>
        <v>102</v>
      </c>
      <c r="Z72" s="65">
        <f t="shared" si="64"/>
        <v>101.51249999999999</v>
      </c>
      <c r="AA72" s="65">
        <f t="shared" si="65"/>
        <v>101.675</v>
      </c>
      <c r="AB72" s="66">
        <f t="shared" si="66"/>
        <v>93.825000000000003</v>
      </c>
      <c r="AC72" s="65">
        <f t="shared" si="43"/>
        <v>1142.6875</v>
      </c>
      <c r="AD72" s="77">
        <f t="shared" si="67"/>
        <v>1.0501558825138106</v>
      </c>
      <c r="AE72" s="48"/>
      <c r="AF72" s="348">
        <f t="shared" si="68"/>
        <v>91.337307881638679</v>
      </c>
      <c r="AG72" s="349">
        <f t="shared" si="44"/>
        <v>100.91998030957721</v>
      </c>
      <c r="AH72" s="349">
        <f t="shared" si="45"/>
        <v>111.98599792156647</v>
      </c>
      <c r="AI72" s="349">
        <f t="shared" si="46"/>
        <v>96.259913580922159</v>
      </c>
      <c r="AJ72" s="349">
        <f t="shared" si="47"/>
        <v>88.98758409451402</v>
      </c>
      <c r="AK72" s="349">
        <f t="shared" si="48"/>
        <v>103.55849696439314</v>
      </c>
      <c r="AL72" s="349">
        <f t="shared" si="49"/>
        <v>107.07651917081442</v>
      </c>
      <c r="AM72" s="349">
        <f t="shared" si="50"/>
        <v>80.848876005031997</v>
      </c>
      <c r="AN72" s="349">
        <f t="shared" si="51"/>
        <v>107.11590001640869</v>
      </c>
      <c r="AO72" s="349">
        <f t="shared" si="52"/>
        <v>106.60394902368319</v>
      </c>
      <c r="AP72" s="349">
        <f t="shared" si="53"/>
        <v>106.7745993545917</v>
      </c>
      <c r="AQ72" s="350">
        <f t="shared" si="54"/>
        <v>98.530875676858287</v>
      </c>
      <c r="AR72" s="81">
        <f t="shared" si="69"/>
        <v>1200</v>
      </c>
    </row>
    <row r="73" spans="1:44" x14ac:dyDescent="0.55000000000000004">
      <c r="A73" s="49"/>
      <c r="B73" s="61">
        <v>1995</v>
      </c>
      <c r="C73" s="49">
        <v>82.4</v>
      </c>
      <c r="D73" s="48">
        <v>103.5</v>
      </c>
      <c r="E73" s="48">
        <v>117.3</v>
      </c>
      <c r="F73" s="48">
        <v>95.7</v>
      </c>
      <c r="G73" s="48">
        <v>81.400000000000006</v>
      </c>
      <c r="H73" s="48">
        <v>96.5</v>
      </c>
      <c r="I73" s="48">
        <v>93.4</v>
      </c>
      <c r="J73" s="48">
        <v>72.8</v>
      </c>
      <c r="K73" s="48">
        <v>93.4</v>
      </c>
      <c r="L73" s="48">
        <v>90.7</v>
      </c>
      <c r="M73" s="48">
        <v>94.8</v>
      </c>
      <c r="N73" s="50">
        <v>86.1</v>
      </c>
      <c r="O73" s="50">
        <v>1107.9999999999998</v>
      </c>
      <c r="P73" s="48"/>
      <c r="Q73" s="64">
        <f t="shared" si="55"/>
        <v>88.612499999999997</v>
      </c>
      <c r="R73" s="65">
        <f t="shared" si="56"/>
        <v>99.575000000000017</v>
      </c>
      <c r="S73" s="65">
        <f t="shared" si="57"/>
        <v>110.91249999999999</v>
      </c>
      <c r="T73" s="65">
        <f t="shared" si="58"/>
        <v>94.125</v>
      </c>
      <c r="U73" s="65">
        <f t="shared" si="59"/>
        <v>86.462499999999991</v>
      </c>
      <c r="V73" s="65">
        <f t="shared" si="60"/>
        <v>100.4375</v>
      </c>
      <c r="W73" s="65">
        <f t="shared" si="61"/>
        <v>102.89999999999999</v>
      </c>
      <c r="X73" s="65">
        <f t="shared" si="62"/>
        <v>78.337499999999991</v>
      </c>
      <c r="Y73" s="65">
        <f t="shared" si="63"/>
        <v>102.8125</v>
      </c>
      <c r="Z73" s="65">
        <f t="shared" si="64"/>
        <v>102.1</v>
      </c>
      <c r="AA73" s="65">
        <f t="shared" si="65"/>
        <v>103.68749999999999</v>
      </c>
      <c r="AB73" s="66">
        <f t="shared" si="66"/>
        <v>94.912499999999994</v>
      </c>
      <c r="AC73" s="65">
        <f t="shared" si="43"/>
        <v>1164.8749999999998</v>
      </c>
      <c r="AD73" s="77">
        <f t="shared" si="67"/>
        <v>1.030153449940981</v>
      </c>
      <c r="AE73" s="48"/>
      <c r="AF73" s="348">
        <f t="shared" si="68"/>
        <v>91.284472582895177</v>
      </c>
      <c r="AG73" s="349">
        <f t="shared" si="44"/>
        <v>102.5775297778732</v>
      </c>
      <c r="AH73" s="349">
        <f t="shared" si="45"/>
        <v>114.25689451657905</v>
      </c>
      <c r="AI73" s="349">
        <f t="shared" si="46"/>
        <v>96.963193475694837</v>
      </c>
      <c r="AJ73" s="349">
        <f t="shared" si="47"/>
        <v>89.069642665522068</v>
      </c>
      <c r="AK73" s="349">
        <f t="shared" si="48"/>
        <v>103.46603712844728</v>
      </c>
      <c r="AL73" s="349">
        <f t="shared" si="49"/>
        <v>106.00278999892694</v>
      </c>
      <c r="AM73" s="349">
        <f t="shared" si="50"/>
        <v>80.69964588475159</v>
      </c>
      <c r="AN73" s="349">
        <f t="shared" si="51"/>
        <v>105.91265157205711</v>
      </c>
      <c r="AO73" s="349">
        <f t="shared" si="52"/>
        <v>105.17866723897416</v>
      </c>
      <c r="AP73" s="349">
        <f t="shared" si="53"/>
        <v>106.81403584075545</v>
      </c>
      <c r="AQ73" s="350">
        <f t="shared" si="54"/>
        <v>97.77443931752336</v>
      </c>
      <c r="AR73" s="81">
        <f t="shared" si="69"/>
        <v>1200.0000000000002</v>
      </c>
    </row>
    <row r="74" spans="1:44" x14ac:dyDescent="0.55000000000000004">
      <c r="A74" s="49"/>
      <c r="B74" s="61">
        <v>1996</v>
      </c>
      <c r="C74" s="49">
        <v>84.1</v>
      </c>
      <c r="D74" s="48">
        <v>103.8</v>
      </c>
      <c r="E74" s="48">
        <v>104.8</v>
      </c>
      <c r="F74" s="48">
        <v>85.4</v>
      </c>
      <c r="G74" s="48">
        <v>84.1</v>
      </c>
      <c r="H74" s="48">
        <v>89.8</v>
      </c>
      <c r="I74" s="48">
        <v>104.1</v>
      </c>
      <c r="J74" s="48">
        <v>70.599999999999994</v>
      </c>
      <c r="K74" s="48">
        <v>103.9</v>
      </c>
      <c r="L74" s="48">
        <v>109.1</v>
      </c>
      <c r="M74" s="48">
        <v>106.6</v>
      </c>
      <c r="N74" s="50">
        <v>95.1</v>
      </c>
      <c r="O74" s="50">
        <v>1141.3999999999999</v>
      </c>
      <c r="P74" s="48"/>
      <c r="Q74" s="64">
        <f t="shared" si="55"/>
        <v>90.199999999999989</v>
      </c>
      <c r="R74" s="65">
        <f t="shared" si="56"/>
        <v>102.1875</v>
      </c>
      <c r="S74" s="65">
        <f t="shared" si="57"/>
        <v>112.79999999999998</v>
      </c>
      <c r="T74" s="65">
        <f t="shared" si="58"/>
        <v>94.537500000000009</v>
      </c>
      <c r="U74" s="65">
        <f t="shared" si="59"/>
        <v>88.149999999999991</v>
      </c>
      <c r="V74" s="65">
        <f t="shared" si="60"/>
        <v>100.96249999999999</v>
      </c>
      <c r="W74" s="65">
        <f t="shared" si="61"/>
        <v>105.3625</v>
      </c>
      <c r="X74" s="65">
        <f t="shared" si="62"/>
        <v>79.537499999999994</v>
      </c>
      <c r="Y74" s="65">
        <f t="shared" si="63"/>
        <v>104.425</v>
      </c>
      <c r="Z74" s="65">
        <f t="shared" si="64"/>
        <v>104.875</v>
      </c>
      <c r="AA74" s="65">
        <f t="shared" si="65"/>
        <v>105.8125</v>
      </c>
      <c r="AB74" s="66">
        <f t="shared" si="66"/>
        <v>96.474999999999994</v>
      </c>
      <c r="AC74" s="65">
        <f t="shared" si="43"/>
        <v>1185.3249999999998</v>
      </c>
      <c r="AD74" s="77">
        <f t="shared" si="67"/>
        <v>1.012380570729547</v>
      </c>
      <c r="AE74" s="48"/>
      <c r="AF74" s="348">
        <f t="shared" si="68"/>
        <v>91.316727479805124</v>
      </c>
      <c r="AG74" s="349">
        <f t="shared" si="44"/>
        <v>103.45263957142558</v>
      </c>
      <c r="AH74" s="349">
        <f t="shared" si="45"/>
        <v>114.19652837829288</v>
      </c>
      <c r="AI74" s="349">
        <f t="shared" si="46"/>
        <v>95.707928205344558</v>
      </c>
      <c r="AJ74" s="349">
        <f t="shared" si="47"/>
        <v>89.241347309809555</v>
      </c>
      <c r="AK74" s="349">
        <f t="shared" si="48"/>
        <v>102.21247337228188</v>
      </c>
      <c r="AL74" s="349">
        <f t="shared" si="49"/>
        <v>106.6669478834919</v>
      </c>
      <c r="AM74" s="349">
        <f t="shared" si="50"/>
        <v>80.522219644401346</v>
      </c>
      <c r="AN74" s="349">
        <f t="shared" si="51"/>
        <v>105.71784109843294</v>
      </c>
      <c r="AO74" s="349">
        <f t="shared" si="52"/>
        <v>106.17341235526125</v>
      </c>
      <c r="AP74" s="349">
        <f t="shared" si="53"/>
        <v>107.12251914032019</v>
      </c>
      <c r="AQ74" s="350">
        <f t="shared" si="54"/>
        <v>97.669415561133036</v>
      </c>
      <c r="AR74" s="81">
        <f t="shared" si="69"/>
        <v>1200.0000000000002</v>
      </c>
    </row>
    <row r="75" spans="1:44" x14ac:dyDescent="0.55000000000000004">
      <c r="A75" s="49"/>
      <c r="B75" s="61">
        <v>1997</v>
      </c>
      <c r="C75" s="49">
        <v>105</v>
      </c>
      <c r="D75" s="48">
        <v>106.1</v>
      </c>
      <c r="E75" s="48">
        <v>124.9</v>
      </c>
      <c r="F75" s="48">
        <v>102.9</v>
      </c>
      <c r="G75" s="48">
        <v>103.7</v>
      </c>
      <c r="H75" s="48">
        <v>114.5</v>
      </c>
      <c r="I75" s="48">
        <v>119.3</v>
      </c>
      <c r="J75" s="48">
        <v>77.599999999999994</v>
      </c>
      <c r="K75" s="48">
        <v>109.4</v>
      </c>
      <c r="L75" s="48">
        <v>109</v>
      </c>
      <c r="M75" s="48">
        <v>99.1</v>
      </c>
      <c r="N75" s="50">
        <v>98.1</v>
      </c>
      <c r="O75" s="50">
        <v>1269.5999999999999</v>
      </c>
      <c r="P75" s="48"/>
      <c r="Q75" s="64">
        <f t="shared" si="55"/>
        <v>93.112499999999997</v>
      </c>
      <c r="R75" s="65">
        <f t="shared" si="56"/>
        <v>104.875</v>
      </c>
      <c r="S75" s="65">
        <f t="shared" si="57"/>
        <v>115.53749999999998</v>
      </c>
      <c r="T75" s="65">
        <f t="shared" si="58"/>
        <v>96.012500000000003</v>
      </c>
      <c r="U75" s="65">
        <f t="shared" si="59"/>
        <v>90.662500000000009</v>
      </c>
      <c r="V75" s="65">
        <f t="shared" si="60"/>
        <v>102.64999999999999</v>
      </c>
      <c r="W75" s="65">
        <f t="shared" si="61"/>
        <v>108.28749999999999</v>
      </c>
      <c r="X75" s="65">
        <f t="shared" si="62"/>
        <v>79.137500000000003</v>
      </c>
      <c r="Y75" s="65">
        <f t="shared" si="63"/>
        <v>105.49999999999999</v>
      </c>
      <c r="Z75" s="65">
        <f t="shared" si="64"/>
        <v>105.96250000000001</v>
      </c>
      <c r="AA75" s="65">
        <f t="shared" si="65"/>
        <v>105.45</v>
      </c>
      <c r="AB75" s="66">
        <f t="shared" si="66"/>
        <v>96.725000000000009</v>
      </c>
      <c r="AC75" s="65">
        <f t="shared" si="43"/>
        <v>1203.9124999999999</v>
      </c>
      <c r="AD75" s="77">
        <f t="shared" si="67"/>
        <v>0.99675017910354791</v>
      </c>
      <c r="AE75" s="48"/>
      <c r="AF75" s="348">
        <f t="shared" si="68"/>
        <v>92.809901051779107</v>
      </c>
      <c r="AG75" s="349">
        <f t="shared" si="44"/>
        <v>104.53417503348459</v>
      </c>
      <c r="AH75" s="349">
        <f t="shared" si="45"/>
        <v>115.16202381817615</v>
      </c>
      <c r="AI75" s="349">
        <f t="shared" si="46"/>
        <v>95.700476571179394</v>
      </c>
      <c r="AJ75" s="349">
        <f t="shared" si="47"/>
        <v>90.367863112975414</v>
      </c>
      <c r="AK75" s="349">
        <f t="shared" si="48"/>
        <v>102.31640588497919</v>
      </c>
      <c r="AL75" s="349">
        <f t="shared" si="49"/>
        <v>107.93558501967544</v>
      </c>
      <c r="AM75" s="349">
        <f t="shared" si="50"/>
        <v>78.880317298807029</v>
      </c>
      <c r="AN75" s="349">
        <f t="shared" si="51"/>
        <v>105.15714389542428</v>
      </c>
      <c r="AO75" s="349">
        <f t="shared" si="52"/>
        <v>105.6181408532597</v>
      </c>
      <c r="AP75" s="349">
        <f t="shared" si="53"/>
        <v>105.10730638646913</v>
      </c>
      <c r="AQ75" s="350">
        <f t="shared" si="54"/>
        <v>96.410661073790678</v>
      </c>
      <c r="AR75" s="81">
        <f t="shared" si="69"/>
        <v>1200</v>
      </c>
    </row>
    <row r="76" spans="1:44" x14ac:dyDescent="0.55000000000000004">
      <c r="A76" s="49"/>
      <c r="B76" s="61">
        <v>1998</v>
      </c>
      <c r="C76" s="49">
        <v>98.2</v>
      </c>
      <c r="D76" s="48">
        <v>109.4</v>
      </c>
      <c r="E76" s="48">
        <v>114.7</v>
      </c>
      <c r="F76" s="48">
        <v>90.2</v>
      </c>
      <c r="G76" s="48">
        <v>84.9</v>
      </c>
      <c r="H76" s="48">
        <v>105.5</v>
      </c>
      <c r="I76" s="48">
        <v>110.6</v>
      </c>
      <c r="J76" s="48">
        <v>73.5</v>
      </c>
      <c r="K76" s="48">
        <v>105.9</v>
      </c>
      <c r="L76" s="48">
        <v>113.7</v>
      </c>
      <c r="M76" s="48">
        <v>105.3</v>
      </c>
      <c r="N76" s="50">
        <v>97.6</v>
      </c>
      <c r="O76" s="50">
        <v>1209.5</v>
      </c>
      <c r="P76" s="48"/>
      <c r="Q76" s="64">
        <f t="shared" si="55"/>
        <v>94.55</v>
      </c>
      <c r="R76" s="65">
        <f t="shared" si="56"/>
        <v>105.66249999999999</v>
      </c>
      <c r="S76" s="65">
        <f t="shared" si="57"/>
        <v>115.79999999999998</v>
      </c>
      <c r="T76" s="65">
        <f t="shared" si="58"/>
        <v>94.637500000000003</v>
      </c>
      <c r="U76" s="65">
        <f t="shared" si="59"/>
        <v>88.924999999999997</v>
      </c>
      <c r="V76" s="65">
        <f t="shared" si="60"/>
        <v>102.46250000000001</v>
      </c>
      <c r="W76" s="65">
        <f t="shared" si="61"/>
        <v>108.28749999999999</v>
      </c>
      <c r="X76" s="65">
        <f t="shared" si="62"/>
        <v>77.0625</v>
      </c>
      <c r="Y76" s="65">
        <f t="shared" si="63"/>
        <v>105.6125</v>
      </c>
      <c r="Z76" s="65">
        <f t="shared" si="64"/>
        <v>105.3875</v>
      </c>
      <c r="AA76" s="65">
        <f t="shared" si="65"/>
        <v>104.9875</v>
      </c>
      <c r="AB76" s="66">
        <f t="shared" si="66"/>
        <v>96.050000000000011</v>
      </c>
      <c r="AC76" s="65">
        <f t="shared" si="43"/>
        <v>1199.425</v>
      </c>
      <c r="AD76" s="77">
        <f t="shared" si="67"/>
        <v>1.000479396377431</v>
      </c>
      <c r="AE76" s="48"/>
      <c r="AF76" s="348">
        <f t="shared" si="68"/>
        <v>94.595326927486099</v>
      </c>
      <c r="AG76" s="349">
        <f t="shared" si="44"/>
        <v>105.7131542197303</v>
      </c>
      <c r="AH76" s="349">
        <f t="shared" si="45"/>
        <v>115.8555141005065</v>
      </c>
      <c r="AI76" s="349">
        <f t="shared" si="46"/>
        <v>94.682868874669126</v>
      </c>
      <c r="AJ76" s="349">
        <f t="shared" si="47"/>
        <v>88.967630322863045</v>
      </c>
      <c r="AK76" s="349">
        <f t="shared" si="48"/>
        <v>102.51162015132253</v>
      </c>
      <c r="AL76" s="349">
        <f t="shared" si="49"/>
        <v>108.33941263522105</v>
      </c>
      <c r="AM76" s="349">
        <f t="shared" si="50"/>
        <v>77.099443483335776</v>
      </c>
      <c r="AN76" s="349">
        <f t="shared" si="51"/>
        <v>105.66313024991143</v>
      </c>
      <c r="AO76" s="349">
        <f t="shared" si="52"/>
        <v>105.43802238572651</v>
      </c>
      <c r="AP76" s="349">
        <f t="shared" si="53"/>
        <v>105.03783062717554</v>
      </c>
      <c r="AQ76" s="350">
        <f t="shared" si="54"/>
        <v>96.096046022052263</v>
      </c>
      <c r="AR76" s="81">
        <f t="shared" si="69"/>
        <v>1200.0000000000002</v>
      </c>
    </row>
    <row r="77" spans="1:44" x14ac:dyDescent="0.55000000000000004">
      <c r="A77" s="49"/>
      <c r="B77" s="61">
        <v>1999</v>
      </c>
      <c r="C77" s="49">
        <v>95.3</v>
      </c>
      <c r="D77" s="48">
        <v>108.1</v>
      </c>
      <c r="E77" s="48">
        <v>121.4</v>
      </c>
      <c r="F77" s="48">
        <v>86.9</v>
      </c>
      <c r="G77" s="48">
        <v>85.9</v>
      </c>
      <c r="H77" s="48">
        <v>105</v>
      </c>
      <c r="I77" s="48">
        <v>107.1</v>
      </c>
      <c r="J77" s="48">
        <v>81.3</v>
      </c>
      <c r="K77" s="48">
        <v>116.4</v>
      </c>
      <c r="L77" s="48">
        <v>107.2</v>
      </c>
      <c r="M77" s="48">
        <v>112.6</v>
      </c>
      <c r="N77" s="50">
        <v>97.6</v>
      </c>
      <c r="O77" s="50">
        <v>1224.7999999999997</v>
      </c>
      <c r="P77" s="48"/>
      <c r="Q77" s="64">
        <f t="shared" si="55"/>
        <v>94.05</v>
      </c>
      <c r="R77" s="65">
        <f t="shared" si="56"/>
        <v>105.95</v>
      </c>
      <c r="S77" s="65">
        <f t="shared" si="57"/>
        <v>117.6375</v>
      </c>
      <c r="T77" s="65">
        <f t="shared" si="58"/>
        <v>93.587500000000006</v>
      </c>
      <c r="U77" s="65">
        <f t="shared" si="59"/>
        <v>87.75</v>
      </c>
      <c r="V77" s="65">
        <f t="shared" si="60"/>
        <v>103.21250000000001</v>
      </c>
      <c r="W77" s="65">
        <f t="shared" si="61"/>
        <v>106.96250000000001</v>
      </c>
      <c r="X77" s="65">
        <f t="shared" si="62"/>
        <v>76.237499999999997</v>
      </c>
      <c r="Y77" s="65">
        <f t="shared" si="63"/>
        <v>106.86249999999998</v>
      </c>
      <c r="Z77" s="65">
        <f t="shared" si="64"/>
        <v>104.11250000000001</v>
      </c>
      <c r="AA77" s="65">
        <f t="shared" si="65"/>
        <v>104.3875</v>
      </c>
      <c r="AB77" s="66">
        <f t="shared" si="66"/>
        <v>94.65000000000002</v>
      </c>
      <c r="AC77" s="65">
        <f t="shared" si="43"/>
        <v>1195.4000000000001</v>
      </c>
      <c r="AD77" s="77">
        <f t="shared" si="67"/>
        <v>1.0038480843232389</v>
      </c>
      <c r="AE77" s="48"/>
      <c r="AF77" s="348">
        <f t="shared" si="68"/>
        <v>94.411912330600614</v>
      </c>
      <c r="AG77" s="349">
        <f t="shared" si="44"/>
        <v>106.35770453404716</v>
      </c>
      <c r="AH77" s="349">
        <f t="shared" si="45"/>
        <v>118.09017901957502</v>
      </c>
      <c r="AI77" s="349">
        <f t="shared" si="46"/>
        <v>93.947632591601121</v>
      </c>
      <c r="AJ77" s="349">
        <f t="shared" si="47"/>
        <v>88.087669399364216</v>
      </c>
      <c r="AK77" s="349">
        <f t="shared" si="48"/>
        <v>103.60967040321231</v>
      </c>
      <c r="AL77" s="349">
        <f t="shared" si="49"/>
        <v>107.37410071942445</v>
      </c>
      <c r="AM77" s="349">
        <f t="shared" si="50"/>
        <v>76.530868328592931</v>
      </c>
      <c r="AN77" s="349">
        <f t="shared" si="51"/>
        <v>107.2737159109921</v>
      </c>
      <c r="AO77" s="349">
        <f t="shared" si="52"/>
        <v>104.51313367910322</v>
      </c>
      <c r="AP77" s="349">
        <f t="shared" si="53"/>
        <v>104.7891919022921</v>
      </c>
      <c r="AQ77" s="350">
        <f t="shared" si="54"/>
        <v>95.014221181194586</v>
      </c>
      <c r="AR77" s="81">
        <f t="shared" si="69"/>
        <v>1200</v>
      </c>
    </row>
    <row r="78" spans="1:44" x14ac:dyDescent="0.55000000000000004">
      <c r="A78" s="49"/>
      <c r="B78" s="61">
        <v>2000</v>
      </c>
      <c r="C78" s="49">
        <v>94.5</v>
      </c>
      <c r="D78" s="48">
        <v>116.4</v>
      </c>
      <c r="E78" s="48">
        <v>128.4</v>
      </c>
      <c r="F78" s="48">
        <v>99.9</v>
      </c>
      <c r="G78" s="48">
        <v>94.7</v>
      </c>
      <c r="H78" s="48">
        <v>116.6</v>
      </c>
      <c r="I78" s="48">
        <v>112.6</v>
      </c>
      <c r="J78" s="48">
        <v>88</v>
      </c>
      <c r="K78" s="48">
        <v>105.4</v>
      </c>
      <c r="L78" s="48">
        <v>109.5</v>
      </c>
      <c r="M78" s="48">
        <v>110.9</v>
      </c>
      <c r="N78" s="50">
        <v>102.5</v>
      </c>
      <c r="O78" s="50">
        <v>1279.4000000000001</v>
      </c>
      <c r="P78" s="48"/>
      <c r="Q78" s="64">
        <f t="shared" si="55"/>
        <v>92.787500000000009</v>
      </c>
      <c r="R78" s="65">
        <f t="shared" si="56"/>
        <v>107.27499999999999</v>
      </c>
      <c r="S78" s="65">
        <f t="shared" si="57"/>
        <v>119</v>
      </c>
      <c r="T78" s="65">
        <f t="shared" si="58"/>
        <v>93.3125</v>
      </c>
      <c r="U78" s="65">
        <f t="shared" si="59"/>
        <v>87.887500000000003</v>
      </c>
      <c r="V78" s="65">
        <f t="shared" si="60"/>
        <v>104.2</v>
      </c>
      <c r="W78" s="65">
        <f t="shared" si="61"/>
        <v>106.575</v>
      </c>
      <c r="X78" s="65">
        <f t="shared" si="62"/>
        <v>77.2</v>
      </c>
      <c r="Y78" s="65">
        <f t="shared" si="63"/>
        <v>105.72499999999998</v>
      </c>
      <c r="Z78" s="65">
        <f t="shared" si="64"/>
        <v>104.47500000000001</v>
      </c>
      <c r="AA78" s="65">
        <f t="shared" si="65"/>
        <v>104.52499999999999</v>
      </c>
      <c r="AB78" s="66">
        <f t="shared" si="66"/>
        <v>94.912500000000009</v>
      </c>
      <c r="AC78" s="65">
        <f t="shared" si="43"/>
        <v>1197.875</v>
      </c>
      <c r="AD78" s="77">
        <f t="shared" si="67"/>
        <v>1.0017739747469476</v>
      </c>
      <c r="AE78" s="48"/>
      <c r="AF78" s="348">
        <f t="shared" si="68"/>
        <v>92.952102681832415</v>
      </c>
      <c r="AG78" s="349">
        <f t="shared" si="44"/>
        <v>107.4653031409788</v>
      </c>
      <c r="AH78" s="349">
        <f t="shared" si="45"/>
        <v>119.21110299488677</v>
      </c>
      <c r="AI78" s="349">
        <f t="shared" si="46"/>
        <v>93.478034018574547</v>
      </c>
      <c r="AJ78" s="349">
        <f t="shared" si="47"/>
        <v>88.043410205572357</v>
      </c>
      <c r="AK78" s="349">
        <f t="shared" si="48"/>
        <v>104.38484816863195</v>
      </c>
      <c r="AL78" s="349">
        <f t="shared" si="49"/>
        <v>106.76406135865595</v>
      </c>
      <c r="AM78" s="349">
        <f t="shared" si="50"/>
        <v>77.336950850464362</v>
      </c>
      <c r="AN78" s="349">
        <f t="shared" si="51"/>
        <v>105.91255348012102</v>
      </c>
      <c r="AO78" s="349">
        <f t="shared" si="52"/>
        <v>104.66033601168736</v>
      </c>
      <c r="AP78" s="349">
        <f t="shared" si="53"/>
        <v>104.71042471042469</v>
      </c>
      <c r="AQ78" s="350">
        <f t="shared" si="54"/>
        <v>95.080872378169673</v>
      </c>
      <c r="AR78" s="81">
        <f t="shared" si="69"/>
        <v>1200</v>
      </c>
    </row>
    <row r="79" spans="1:44" x14ac:dyDescent="0.55000000000000004">
      <c r="A79" s="49"/>
      <c r="B79" s="61">
        <v>2001</v>
      </c>
      <c r="C79" s="49">
        <v>94.5</v>
      </c>
      <c r="D79" s="48">
        <v>114.5</v>
      </c>
      <c r="E79" s="48">
        <v>121.2</v>
      </c>
      <c r="F79" s="48">
        <v>96.2</v>
      </c>
      <c r="G79" s="48">
        <v>93.7</v>
      </c>
      <c r="H79" s="48">
        <v>110.5</v>
      </c>
      <c r="I79" s="48">
        <v>115.5</v>
      </c>
      <c r="J79" s="48">
        <v>92.6</v>
      </c>
      <c r="K79" s="48">
        <v>108</v>
      </c>
      <c r="L79" s="48">
        <v>114.5</v>
      </c>
      <c r="M79" s="48">
        <v>108.8</v>
      </c>
      <c r="N79" s="50">
        <v>94.5</v>
      </c>
      <c r="O79" s="50">
        <v>1264.5</v>
      </c>
      <c r="P79" s="48"/>
      <c r="Q79" s="64">
        <f t="shared" si="55"/>
        <v>92.612499999999997</v>
      </c>
      <c r="R79" s="65">
        <f t="shared" si="56"/>
        <v>107.5625</v>
      </c>
      <c r="S79" s="65">
        <f t="shared" si="57"/>
        <v>118.5125</v>
      </c>
      <c r="T79" s="65">
        <f t="shared" si="58"/>
        <v>93.2</v>
      </c>
      <c r="U79" s="65">
        <f t="shared" si="59"/>
        <v>88.300000000000011</v>
      </c>
      <c r="V79" s="65">
        <f t="shared" si="60"/>
        <v>105.15</v>
      </c>
      <c r="W79" s="65">
        <f t="shared" si="61"/>
        <v>107.575</v>
      </c>
      <c r="X79" s="65">
        <f t="shared" si="62"/>
        <v>78.850000000000009</v>
      </c>
      <c r="Y79" s="65">
        <f t="shared" si="63"/>
        <v>105.52499999999999</v>
      </c>
      <c r="Z79" s="65">
        <f t="shared" si="64"/>
        <v>106.25000000000001</v>
      </c>
      <c r="AA79" s="65">
        <f t="shared" si="65"/>
        <v>104.99999999999999</v>
      </c>
      <c r="AB79" s="66">
        <f t="shared" si="66"/>
        <v>95.612500000000011</v>
      </c>
      <c r="AC79" s="65">
        <f t="shared" si="43"/>
        <v>1204.1499999999999</v>
      </c>
      <c r="AD79" s="77">
        <f t="shared" si="67"/>
        <v>0.99655358551675466</v>
      </c>
      <c r="AE79" s="48"/>
      <c r="AF79" s="348">
        <f t="shared" si="68"/>
        <v>92.293318938670438</v>
      </c>
      <c r="AG79" s="349">
        <f t="shared" si="44"/>
        <v>107.19179504214593</v>
      </c>
      <c r="AH79" s="349">
        <f t="shared" si="45"/>
        <v>118.10405680355439</v>
      </c>
      <c r="AI79" s="349">
        <f t="shared" si="46"/>
        <v>92.878794170161541</v>
      </c>
      <c r="AJ79" s="349">
        <f t="shared" si="47"/>
        <v>87.995681601129448</v>
      </c>
      <c r="AK79" s="349">
        <f t="shared" si="48"/>
        <v>104.78760951708676</v>
      </c>
      <c r="AL79" s="349">
        <f t="shared" si="49"/>
        <v>107.20425196196489</v>
      </c>
      <c r="AM79" s="349">
        <f t="shared" si="50"/>
        <v>78.578250217996114</v>
      </c>
      <c r="AN79" s="349">
        <f t="shared" si="51"/>
        <v>105.16131711165552</v>
      </c>
      <c r="AO79" s="349">
        <f t="shared" si="52"/>
        <v>105.8838184611552</v>
      </c>
      <c r="AP79" s="349">
        <f t="shared" si="53"/>
        <v>104.63812647925923</v>
      </c>
      <c r="AQ79" s="350">
        <f t="shared" si="54"/>
        <v>95.282979695220718</v>
      </c>
      <c r="AR79" s="81">
        <f t="shared" si="69"/>
        <v>1200.0000000000002</v>
      </c>
    </row>
    <row r="80" spans="1:44" x14ac:dyDescent="0.55000000000000004">
      <c r="A80" s="49"/>
      <c r="B80" s="61">
        <v>2002</v>
      </c>
      <c r="C80" s="49">
        <v>101.8</v>
      </c>
      <c r="D80" s="48">
        <v>116</v>
      </c>
      <c r="E80" s="48">
        <v>123.1</v>
      </c>
      <c r="F80" s="48">
        <v>102.5</v>
      </c>
      <c r="G80" s="48">
        <v>104.9</v>
      </c>
      <c r="H80" s="48">
        <v>108.7</v>
      </c>
      <c r="I80" s="48">
        <v>120.4</v>
      </c>
      <c r="J80" s="48">
        <v>92.6</v>
      </c>
      <c r="K80" s="48">
        <v>119.2</v>
      </c>
      <c r="L80" s="48">
        <v>121.3</v>
      </c>
      <c r="M80" s="48">
        <v>121.6</v>
      </c>
      <c r="N80" s="50">
        <v>110.3</v>
      </c>
      <c r="O80" s="50">
        <v>1342.3999999999999</v>
      </c>
      <c r="P80" s="48"/>
      <c r="Q80" s="64">
        <f t="shared" si="55"/>
        <v>94.474999999999994</v>
      </c>
      <c r="R80" s="65">
        <f t="shared" si="56"/>
        <v>109.72499999999999</v>
      </c>
      <c r="S80" s="65">
        <f t="shared" si="57"/>
        <v>119.47500000000001</v>
      </c>
      <c r="T80" s="65">
        <f t="shared" si="58"/>
        <v>94.962500000000006</v>
      </c>
      <c r="U80" s="65">
        <f t="shared" si="59"/>
        <v>91.662500000000009</v>
      </c>
      <c r="V80" s="65">
        <f t="shared" si="60"/>
        <v>105.8875</v>
      </c>
      <c r="W80" s="65">
        <f t="shared" si="61"/>
        <v>110.375</v>
      </c>
      <c r="X80" s="65">
        <f t="shared" si="62"/>
        <v>81.125</v>
      </c>
      <c r="Y80" s="65">
        <f t="shared" si="63"/>
        <v>107.7</v>
      </c>
      <c r="Z80" s="65">
        <f t="shared" si="64"/>
        <v>109.375</v>
      </c>
      <c r="AA80" s="65">
        <f t="shared" si="65"/>
        <v>107.46249999999999</v>
      </c>
      <c r="AB80" s="66">
        <f t="shared" si="66"/>
        <v>97.724999999999994</v>
      </c>
      <c r="AC80" s="65">
        <f t="shared" si="43"/>
        <v>1229.9500000000003</v>
      </c>
      <c r="AD80" s="77">
        <f t="shared" si="67"/>
        <v>0.97564941664295279</v>
      </c>
      <c r="AE80" s="48"/>
      <c r="AF80" s="348">
        <f t="shared" si="68"/>
        <v>92.174478637342958</v>
      </c>
      <c r="AG80" s="349">
        <f t="shared" si="44"/>
        <v>107.05313224114799</v>
      </c>
      <c r="AH80" s="349">
        <f t="shared" si="45"/>
        <v>116.5657140534168</v>
      </c>
      <c r="AI80" s="349">
        <f t="shared" si="46"/>
        <v>92.65010772795641</v>
      </c>
      <c r="AJ80" s="349">
        <f t="shared" si="47"/>
        <v>89.430464653034676</v>
      </c>
      <c r="AK80" s="349">
        <f t="shared" si="48"/>
        <v>103.30907760478067</v>
      </c>
      <c r="AL80" s="349">
        <f t="shared" si="49"/>
        <v>107.68730436196591</v>
      </c>
      <c r="AM80" s="349">
        <f t="shared" si="50"/>
        <v>79.149558925159539</v>
      </c>
      <c r="AN80" s="349">
        <f t="shared" si="51"/>
        <v>105.07744217244601</v>
      </c>
      <c r="AO80" s="349">
        <f t="shared" si="52"/>
        <v>106.71165494532296</v>
      </c>
      <c r="AP80" s="349">
        <f t="shared" si="53"/>
        <v>104.8457254359933</v>
      </c>
      <c r="AQ80" s="350">
        <f t="shared" si="54"/>
        <v>95.345339241432555</v>
      </c>
      <c r="AR80" s="81">
        <f t="shared" si="69"/>
        <v>1200</v>
      </c>
    </row>
    <row r="81" spans="1:44" x14ac:dyDescent="0.55000000000000004">
      <c r="A81" s="49"/>
      <c r="B81" s="61">
        <v>2003</v>
      </c>
      <c r="C81" s="49">
        <v>112.1</v>
      </c>
      <c r="D81" s="48">
        <v>117.1</v>
      </c>
      <c r="E81" s="48">
        <v>121.3</v>
      </c>
      <c r="F81" s="48">
        <v>101</v>
      </c>
      <c r="G81" s="48">
        <v>101.3</v>
      </c>
      <c r="H81" s="48">
        <v>112.4</v>
      </c>
      <c r="I81" s="48">
        <v>118.2</v>
      </c>
      <c r="J81" s="48">
        <v>88.3</v>
      </c>
      <c r="K81" s="48">
        <v>120.6</v>
      </c>
      <c r="L81" s="48">
        <v>124</v>
      </c>
      <c r="M81" s="48">
        <v>114.1</v>
      </c>
      <c r="N81" s="50">
        <v>107.9</v>
      </c>
      <c r="O81" s="50">
        <v>1338.3</v>
      </c>
      <c r="P81" s="48"/>
      <c r="Q81" s="64">
        <f t="shared" si="55"/>
        <v>98.1875</v>
      </c>
      <c r="R81" s="65">
        <f t="shared" si="56"/>
        <v>111.425</v>
      </c>
      <c r="S81" s="65">
        <f t="shared" si="57"/>
        <v>119.97499999999999</v>
      </c>
      <c r="T81" s="65">
        <f t="shared" si="58"/>
        <v>95.625</v>
      </c>
      <c r="U81" s="65">
        <f t="shared" si="59"/>
        <v>94.149999999999991</v>
      </c>
      <c r="V81" s="65">
        <f t="shared" si="60"/>
        <v>107.875</v>
      </c>
      <c r="W81" s="65">
        <f t="shared" si="61"/>
        <v>113.47500000000001</v>
      </c>
      <c r="X81" s="65">
        <f t="shared" si="62"/>
        <v>83.0625</v>
      </c>
      <c r="Y81" s="65">
        <f t="shared" si="63"/>
        <v>111.10000000000001</v>
      </c>
      <c r="Z81" s="65">
        <f t="shared" si="64"/>
        <v>113.53749999999999</v>
      </c>
      <c r="AA81" s="65">
        <f t="shared" si="65"/>
        <v>109.875</v>
      </c>
      <c r="AB81" s="66">
        <f t="shared" si="66"/>
        <v>100.44999999999999</v>
      </c>
      <c r="AC81" s="65">
        <f t="shared" si="43"/>
        <v>1258.7375</v>
      </c>
      <c r="AD81" s="77">
        <f t="shared" si="67"/>
        <v>0.95333618010109344</v>
      </c>
      <c r="AE81" s="48"/>
      <c r="AF81" s="348">
        <f t="shared" si="68"/>
        <v>93.605696183676116</v>
      </c>
      <c r="AG81" s="349">
        <f t="shared" si="44"/>
        <v>106.22548386776434</v>
      </c>
      <c r="AH81" s="349">
        <f t="shared" si="45"/>
        <v>114.37650820762867</v>
      </c>
      <c r="AI81" s="349">
        <f t="shared" si="46"/>
        <v>91.162772222167064</v>
      </c>
      <c r="AJ81" s="349">
        <f t="shared" si="47"/>
        <v>89.756601356517933</v>
      </c>
      <c r="AK81" s="349">
        <f t="shared" si="48"/>
        <v>102.84114042840545</v>
      </c>
      <c r="AL81" s="349">
        <f t="shared" si="49"/>
        <v>108.17982303697158</v>
      </c>
      <c r="AM81" s="349">
        <f t="shared" si="50"/>
        <v>79.186486459647071</v>
      </c>
      <c r="AN81" s="349">
        <f t="shared" si="51"/>
        <v>105.91564960923149</v>
      </c>
      <c r="AO81" s="349">
        <f t="shared" si="52"/>
        <v>108.23940654822789</v>
      </c>
      <c r="AP81" s="349">
        <f t="shared" si="53"/>
        <v>104.74781278860765</v>
      </c>
      <c r="AQ81" s="350">
        <f t="shared" si="54"/>
        <v>95.76261929115482</v>
      </c>
      <c r="AR81" s="81">
        <f t="shared" si="69"/>
        <v>1200</v>
      </c>
    </row>
    <row r="82" spans="1:44" x14ac:dyDescent="0.55000000000000004">
      <c r="A82" s="49"/>
      <c r="B82" s="61">
        <v>2004</v>
      </c>
      <c r="C82" s="49">
        <v>109.7</v>
      </c>
      <c r="D82" s="48">
        <v>121</v>
      </c>
      <c r="E82" s="48">
        <v>135.1</v>
      </c>
      <c r="F82" s="48">
        <v>113.1</v>
      </c>
      <c r="G82" s="48">
        <v>98.9</v>
      </c>
      <c r="H82" s="48">
        <v>124.2</v>
      </c>
      <c r="I82" s="48">
        <v>122.6</v>
      </c>
      <c r="J82" s="48">
        <v>92.8</v>
      </c>
      <c r="K82" s="48">
        <v>128.5</v>
      </c>
      <c r="L82" s="48">
        <v>119.2</v>
      </c>
      <c r="M82" s="48">
        <v>122.3</v>
      </c>
      <c r="N82" s="50">
        <v>105.4</v>
      </c>
      <c r="O82" s="50">
        <v>1392.8000000000002</v>
      </c>
      <c r="P82" s="48"/>
      <c r="Q82" s="64">
        <f t="shared" si="55"/>
        <v>101.3875</v>
      </c>
      <c r="R82" s="65">
        <f t="shared" si="56"/>
        <v>113.575</v>
      </c>
      <c r="S82" s="65">
        <f t="shared" si="57"/>
        <v>123.7625</v>
      </c>
      <c r="T82" s="65">
        <f t="shared" si="58"/>
        <v>99.087499999999991</v>
      </c>
      <c r="U82" s="65">
        <f t="shared" si="59"/>
        <v>95.999999999999986</v>
      </c>
      <c r="V82" s="65">
        <f t="shared" si="60"/>
        <v>112.17500000000001</v>
      </c>
      <c r="W82" s="65">
        <f t="shared" si="61"/>
        <v>115.78750000000001</v>
      </c>
      <c r="X82" s="65">
        <f t="shared" si="62"/>
        <v>85.837499999999991</v>
      </c>
      <c r="Y82" s="65">
        <f t="shared" si="63"/>
        <v>114.17500000000001</v>
      </c>
      <c r="Z82" s="65">
        <f t="shared" si="64"/>
        <v>114.8</v>
      </c>
      <c r="AA82" s="65">
        <f t="shared" si="65"/>
        <v>111.83749999999999</v>
      </c>
      <c r="AB82" s="66">
        <f t="shared" si="66"/>
        <v>101.73749999999998</v>
      </c>
      <c r="AC82" s="65">
        <f t="shared" si="43"/>
        <v>1290.1624999999999</v>
      </c>
      <c r="AD82" s="77">
        <f t="shared" si="67"/>
        <v>0.93011539244087471</v>
      </c>
      <c r="AE82" s="48"/>
      <c r="AF82" s="348">
        <f t="shared" si="68"/>
        <v>94.302074351099193</v>
      </c>
      <c r="AG82" s="349">
        <f t="shared" si="44"/>
        <v>105.63785569647234</v>
      </c>
      <c r="AH82" s="349">
        <f t="shared" si="45"/>
        <v>115.11340625696376</v>
      </c>
      <c r="AI82" s="349">
        <f t="shared" si="46"/>
        <v>92.162808948485164</v>
      </c>
      <c r="AJ82" s="349">
        <f t="shared" si="47"/>
        <v>89.291077674323958</v>
      </c>
      <c r="AK82" s="349">
        <f t="shared" si="48"/>
        <v>104.33569414705514</v>
      </c>
      <c r="AL82" s="349">
        <f t="shared" si="49"/>
        <v>107.69573600224778</v>
      </c>
      <c r="AM82" s="349">
        <f t="shared" si="50"/>
        <v>79.838779998643574</v>
      </c>
      <c r="AN82" s="349">
        <f t="shared" si="51"/>
        <v>106.19592493193689</v>
      </c>
      <c r="AO82" s="349">
        <f t="shared" si="52"/>
        <v>106.77724705221242</v>
      </c>
      <c r="AP82" s="349">
        <f t="shared" si="53"/>
        <v>104.02178020210631</v>
      </c>
      <c r="AQ82" s="350">
        <f t="shared" si="54"/>
        <v>94.627614738453474</v>
      </c>
      <c r="AR82" s="81">
        <f t="shared" si="69"/>
        <v>1200</v>
      </c>
    </row>
    <row r="83" spans="1:44" x14ac:dyDescent="0.55000000000000004">
      <c r="A83" s="49"/>
      <c r="B83" s="61">
        <v>2005</v>
      </c>
      <c r="C83" s="49">
        <v>113.4</v>
      </c>
      <c r="D83" s="48">
        <v>127.4</v>
      </c>
      <c r="E83" s="48">
        <v>139.19999999999999</v>
      </c>
      <c r="F83" s="48">
        <v>116.8</v>
      </c>
      <c r="G83" s="48">
        <v>102.8</v>
      </c>
      <c r="H83" s="48">
        <v>124.9</v>
      </c>
      <c r="I83" s="48">
        <v>121.6</v>
      </c>
      <c r="J83" s="48">
        <v>94.8</v>
      </c>
      <c r="K83" s="48">
        <v>131.5</v>
      </c>
      <c r="L83" s="48">
        <v>117.6</v>
      </c>
      <c r="M83" s="48">
        <v>130.9</v>
      </c>
      <c r="N83" s="50">
        <v>120.8</v>
      </c>
      <c r="O83" s="50">
        <v>1441.7</v>
      </c>
      <c r="P83" s="48"/>
      <c r="Q83" s="64">
        <f t="shared" si="55"/>
        <v>102.4375</v>
      </c>
      <c r="R83" s="65">
        <f t="shared" si="56"/>
        <v>116.2375</v>
      </c>
      <c r="S83" s="65">
        <f t="shared" si="57"/>
        <v>125.54999999999998</v>
      </c>
      <c r="T83" s="65">
        <f t="shared" si="58"/>
        <v>100.825</v>
      </c>
      <c r="U83" s="65">
        <f t="shared" si="59"/>
        <v>95.887499999999989</v>
      </c>
      <c r="V83" s="65">
        <f t="shared" si="60"/>
        <v>113.47500000000001</v>
      </c>
      <c r="W83" s="65">
        <f t="shared" si="61"/>
        <v>116.075</v>
      </c>
      <c r="X83" s="65">
        <f t="shared" si="62"/>
        <v>87.987499999999983</v>
      </c>
      <c r="Y83" s="65">
        <f t="shared" si="63"/>
        <v>116.93750000000001</v>
      </c>
      <c r="Z83" s="65">
        <f t="shared" si="64"/>
        <v>115.875</v>
      </c>
      <c r="AA83" s="65">
        <f t="shared" si="65"/>
        <v>115.81249999999999</v>
      </c>
      <c r="AB83" s="66">
        <f t="shared" si="66"/>
        <v>104.57499999999999</v>
      </c>
      <c r="AC83" s="65">
        <f t="shared" si="43"/>
        <v>1311.675</v>
      </c>
      <c r="AD83" s="77">
        <f t="shared" si="67"/>
        <v>0.91486076962662244</v>
      </c>
      <c r="AE83" s="48"/>
      <c r="AF83" s="348">
        <f t="shared" si="68"/>
        <v>93.716050088627142</v>
      </c>
      <c r="AG83" s="349">
        <f t="shared" si="44"/>
        <v>106.34112870947452</v>
      </c>
      <c r="AH83" s="349">
        <f t="shared" si="45"/>
        <v>114.86076962662243</v>
      </c>
      <c r="AI83" s="349">
        <f t="shared" si="46"/>
        <v>92.240837097604214</v>
      </c>
      <c r="AJ83" s="349">
        <f t="shared" si="47"/>
        <v>87.723712047572747</v>
      </c>
      <c r="AK83" s="349">
        <f t="shared" si="48"/>
        <v>103.81382583338099</v>
      </c>
      <c r="AL83" s="349">
        <f t="shared" si="49"/>
        <v>106.1924638344102</v>
      </c>
      <c r="AM83" s="349">
        <f t="shared" si="50"/>
        <v>80.496311967522431</v>
      </c>
      <c r="AN83" s="349">
        <f t="shared" si="51"/>
        <v>106.98153124821317</v>
      </c>
      <c r="AO83" s="349">
        <f t="shared" si="52"/>
        <v>106.00949168048487</v>
      </c>
      <c r="AP83" s="349">
        <f t="shared" si="53"/>
        <v>105.9523128823832</v>
      </c>
      <c r="AQ83" s="350">
        <f t="shared" si="54"/>
        <v>95.67156498370403</v>
      </c>
      <c r="AR83" s="81">
        <f t="shared" si="69"/>
        <v>1200</v>
      </c>
    </row>
    <row r="84" spans="1:44" x14ac:dyDescent="0.55000000000000004">
      <c r="A84" s="49"/>
      <c r="B84" s="61">
        <v>2006</v>
      </c>
      <c r="C84" s="49">
        <v>120.7</v>
      </c>
      <c r="D84" s="48">
        <v>137</v>
      </c>
      <c r="E84" s="48">
        <v>153</v>
      </c>
      <c r="F84" s="48">
        <v>124.9</v>
      </c>
      <c r="G84" s="48">
        <v>111.6</v>
      </c>
      <c r="H84" s="48">
        <v>139</v>
      </c>
      <c r="I84" s="48">
        <v>132.4</v>
      </c>
      <c r="J84" s="48">
        <v>111.4</v>
      </c>
      <c r="K84" s="48">
        <v>138.19999999999999</v>
      </c>
      <c r="L84" s="48">
        <v>141.19999999999999</v>
      </c>
      <c r="M84" s="48">
        <v>148.69999999999999</v>
      </c>
      <c r="N84" s="50">
        <v>138.19999999999999</v>
      </c>
      <c r="O84" s="50">
        <v>1596.3000000000002</v>
      </c>
      <c r="P84" s="48"/>
      <c r="Q84" s="64">
        <f t="shared" si="55"/>
        <v>105.25000000000001</v>
      </c>
      <c r="R84" s="65">
        <f t="shared" si="56"/>
        <v>119.6875</v>
      </c>
      <c r="S84" s="65">
        <f t="shared" si="57"/>
        <v>130.33750000000001</v>
      </c>
      <c r="T84" s="65">
        <f t="shared" si="58"/>
        <v>105.16249999999999</v>
      </c>
      <c r="U84" s="65">
        <f t="shared" si="59"/>
        <v>99.225000000000009</v>
      </c>
      <c r="V84" s="65">
        <f t="shared" si="60"/>
        <v>117.66250000000001</v>
      </c>
      <c r="W84" s="65">
        <f t="shared" si="61"/>
        <v>118.80000000000001</v>
      </c>
      <c r="X84" s="65">
        <f t="shared" si="62"/>
        <v>92.724999999999994</v>
      </c>
      <c r="Y84" s="65">
        <f t="shared" si="63"/>
        <v>120.97499999999999</v>
      </c>
      <c r="Z84" s="65">
        <f t="shared" si="64"/>
        <v>119.3125</v>
      </c>
      <c r="AA84" s="65">
        <f t="shared" si="65"/>
        <v>121.23749999999998</v>
      </c>
      <c r="AB84" s="66">
        <f t="shared" si="66"/>
        <v>109.65</v>
      </c>
      <c r="AC84" s="65">
        <f t="shared" si="43"/>
        <v>1360.0250000000001</v>
      </c>
      <c r="AD84" s="77">
        <f t="shared" si="67"/>
        <v>0.88233672175143829</v>
      </c>
      <c r="AE84" s="48"/>
      <c r="AF84" s="348">
        <f t="shared" si="68"/>
        <v>92.865939964338892</v>
      </c>
      <c r="AG84" s="349">
        <f t="shared" si="44"/>
        <v>105.60467638462526</v>
      </c>
      <c r="AH84" s="349">
        <f t="shared" si="45"/>
        <v>115.00156247127809</v>
      </c>
      <c r="AI84" s="349">
        <f t="shared" si="46"/>
        <v>92.788735501185627</v>
      </c>
      <c r="AJ84" s="349">
        <f t="shared" si="47"/>
        <v>87.549861215786478</v>
      </c>
      <c r="AK84" s="349">
        <f t="shared" si="48"/>
        <v>103.81794452307861</v>
      </c>
      <c r="AL84" s="349">
        <f t="shared" si="49"/>
        <v>104.82160254407088</v>
      </c>
      <c r="AM84" s="349">
        <f t="shared" si="50"/>
        <v>81.814672524402113</v>
      </c>
      <c r="AN84" s="349">
        <f t="shared" si="51"/>
        <v>106.74068491388024</v>
      </c>
      <c r="AO84" s="349">
        <f t="shared" si="52"/>
        <v>105.27380011396848</v>
      </c>
      <c r="AP84" s="349">
        <f t="shared" si="53"/>
        <v>106.97229830333998</v>
      </c>
      <c r="AQ84" s="350">
        <f t="shared" si="54"/>
        <v>96.748221540045208</v>
      </c>
      <c r="AR84" s="81">
        <f t="shared" si="69"/>
        <v>1200</v>
      </c>
    </row>
    <row r="85" spans="1:44" x14ac:dyDescent="0.55000000000000004">
      <c r="A85" s="49"/>
      <c r="B85" s="61">
        <v>2007</v>
      </c>
      <c r="C85" s="49">
        <v>129.69999999999999</v>
      </c>
      <c r="D85" s="48">
        <v>145.5</v>
      </c>
      <c r="E85" s="48">
        <v>155.6</v>
      </c>
      <c r="F85" s="48">
        <v>128</v>
      </c>
      <c r="G85" s="48">
        <v>126</v>
      </c>
      <c r="H85" s="48">
        <v>145.1</v>
      </c>
      <c r="I85" s="48">
        <v>128.30000000000001</v>
      </c>
      <c r="J85" s="48">
        <v>126.3</v>
      </c>
      <c r="K85" s="48">
        <v>149.5</v>
      </c>
      <c r="L85" s="48">
        <v>163</v>
      </c>
      <c r="M85" s="48">
        <v>162.30000000000001</v>
      </c>
      <c r="N85" s="50">
        <v>145.19999999999999</v>
      </c>
      <c r="O85" s="50">
        <v>1704.5</v>
      </c>
      <c r="P85" s="48"/>
      <c r="Q85" s="64">
        <f t="shared" si="55"/>
        <v>109.55000000000001</v>
      </c>
      <c r="R85" s="65">
        <f t="shared" si="56"/>
        <v>124.3625</v>
      </c>
      <c r="S85" s="65">
        <f t="shared" si="57"/>
        <v>134.61249999999998</v>
      </c>
      <c r="T85" s="65">
        <f t="shared" si="58"/>
        <v>110.3</v>
      </c>
      <c r="U85" s="65">
        <f t="shared" si="59"/>
        <v>104.2375</v>
      </c>
      <c r="V85" s="65">
        <f t="shared" si="60"/>
        <v>122.67500000000001</v>
      </c>
      <c r="W85" s="65">
        <f t="shared" si="61"/>
        <v>121.44999999999999</v>
      </c>
      <c r="X85" s="65">
        <f t="shared" si="62"/>
        <v>98.35</v>
      </c>
      <c r="Y85" s="65">
        <f t="shared" si="63"/>
        <v>125.11250000000001</v>
      </c>
      <c r="Z85" s="65">
        <f t="shared" si="64"/>
        <v>126.28749999999999</v>
      </c>
      <c r="AA85" s="65">
        <f t="shared" si="65"/>
        <v>127.44999999999999</v>
      </c>
      <c r="AB85" s="66">
        <f t="shared" si="66"/>
        <v>115.6</v>
      </c>
      <c r="AC85" s="65">
        <f t="shared" si="43"/>
        <v>1419.9875</v>
      </c>
      <c r="AD85" s="77">
        <f t="shared" si="67"/>
        <v>0.84507786160089438</v>
      </c>
      <c r="AE85" s="48"/>
      <c r="AF85" s="348">
        <f t="shared" si="68"/>
        <v>92.578279738377987</v>
      </c>
      <c r="AG85" s="349">
        <f t="shared" si="44"/>
        <v>105.09599556334122</v>
      </c>
      <c r="AH85" s="349">
        <f t="shared" si="45"/>
        <v>113.75804364475037</v>
      </c>
      <c r="AI85" s="349">
        <f t="shared" si="46"/>
        <v>93.21208813457865</v>
      </c>
      <c r="AJ85" s="349">
        <f t="shared" si="47"/>
        <v>88.08880359862323</v>
      </c>
      <c r="AK85" s="349">
        <f t="shared" si="48"/>
        <v>103.66992667188973</v>
      </c>
      <c r="AL85" s="349">
        <f t="shared" si="49"/>
        <v>102.63470629142861</v>
      </c>
      <c r="AM85" s="349">
        <f t="shared" si="50"/>
        <v>83.113407688447964</v>
      </c>
      <c r="AN85" s="349">
        <f t="shared" si="51"/>
        <v>105.72980395954191</v>
      </c>
      <c r="AO85" s="349">
        <f t="shared" si="52"/>
        <v>106.72277044692294</v>
      </c>
      <c r="AP85" s="349">
        <f t="shared" si="53"/>
        <v>107.70517346103398</v>
      </c>
      <c r="AQ85" s="350">
        <f t="shared" si="54"/>
        <v>97.691000801063382</v>
      </c>
      <c r="AR85" s="81">
        <f t="shared" si="69"/>
        <v>1200</v>
      </c>
    </row>
    <row r="86" spans="1:44" x14ac:dyDescent="0.55000000000000004">
      <c r="A86" s="49"/>
      <c r="B86" s="61">
        <v>2008</v>
      </c>
      <c r="C86" s="49">
        <v>144.5</v>
      </c>
      <c r="D86" s="48">
        <v>161.6</v>
      </c>
      <c r="E86" s="48">
        <v>161.30000000000001</v>
      </c>
      <c r="F86" s="48">
        <v>135.69999999999999</v>
      </c>
      <c r="G86" s="48">
        <v>135.9</v>
      </c>
      <c r="H86" s="48">
        <v>151.6</v>
      </c>
      <c r="I86" s="48">
        <v>159.19999999999999</v>
      </c>
      <c r="J86" s="48">
        <v>111.8</v>
      </c>
      <c r="K86" s="48">
        <v>152.19999999999999</v>
      </c>
      <c r="L86" s="48">
        <v>145.1</v>
      </c>
      <c r="M86" s="48">
        <v>119.8</v>
      </c>
      <c r="N86" s="50">
        <v>98.8</v>
      </c>
      <c r="O86" s="50">
        <v>1677.4999999999998</v>
      </c>
      <c r="P86" s="48"/>
      <c r="Q86" s="64">
        <f t="shared" si="55"/>
        <v>115.80000000000001</v>
      </c>
      <c r="R86" s="65">
        <f t="shared" si="56"/>
        <v>130.01249999999999</v>
      </c>
      <c r="S86" s="65">
        <f t="shared" si="57"/>
        <v>138.72500000000002</v>
      </c>
      <c r="T86" s="65">
        <f t="shared" si="58"/>
        <v>114.77499999999998</v>
      </c>
      <c r="U86" s="65">
        <f t="shared" si="59"/>
        <v>109.3875</v>
      </c>
      <c r="V86" s="65">
        <f t="shared" si="60"/>
        <v>127.05000000000001</v>
      </c>
      <c r="W86" s="65">
        <f t="shared" si="61"/>
        <v>127.27500000000001</v>
      </c>
      <c r="X86" s="65">
        <f t="shared" si="62"/>
        <v>101.32499999999999</v>
      </c>
      <c r="Y86" s="65">
        <f t="shared" si="63"/>
        <v>130.96250000000001</v>
      </c>
      <c r="Z86" s="65">
        <f t="shared" si="64"/>
        <v>130.73749999999998</v>
      </c>
      <c r="AA86" s="65">
        <f t="shared" si="65"/>
        <v>128.5625</v>
      </c>
      <c r="AB86" s="66">
        <f t="shared" si="66"/>
        <v>115.13749999999999</v>
      </c>
      <c r="AC86" s="65">
        <f t="shared" si="43"/>
        <v>1469.75</v>
      </c>
      <c r="AD86" s="77">
        <f t="shared" si="67"/>
        <v>0.81646538526960366</v>
      </c>
      <c r="AE86" s="48"/>
      <c r="AF86" s="348">
        <f t="shared" si="68"/>
        <v>94.546691614220109</v>
      </c>
      <c r="AG86" s="349">
        <f t="shared" si="44"/>
        <v>106.15070590236434</v>
      </c>
      <c r="AH86" s="349">
        <f t="shared" si="45"/>
        <v>113.26416057152579</v>
      </c>
      <c r="AI86" s="349">
        <f t="shared" si="46"/>
        <v>93.709814594318743</v>
      </c>
      <c r="AJ86" s="349">
        <f t="shared" si="47"/>
        <v>89.311107331178775</v>
      </c>
      <c r="AK86" s="349">
        <f t="shared" si="48"/>
        <v>103.73192719850316</v>
      </c>
      <c r="AL86" s="349">
        <f t="shared" si="49"/>
        <v>103.91563191018881</v>
      </c>
      <c r="AM86" s="349">
        <f t="shared" si="50"/>
        <v>82.728355162442583</v>
      </c>
      <c r="AN86" s="349">
        <f t="shared" si="51"/>
        <v>106.92634801837048</v>
      </c>
      <c r="AO86" s="349">
        <f t="shared" si="52"/>
        <v>106.7426433066848</v>
      </c>
      <c r="AP86" s="349">
        <f t="shared" si="53"/>
        <v>104.96683109372341</v>
      </c>
      <c r="AQ86" s="350">
        <f t="shared" si="54"/>
        <v>94.005783296478981</v>
      </c>
      <c r="AR86" s="81">
        <f t="shared" si="69"/>
        <v>1200</v>
      </c>
    </row>
    <row r="87" spans="1:44" x14ac:dyDescent="0.55000000000000004">
      <c r="A87" s="49"/>
      <c r="B87" s="61">
        <v>2009</v>
      </c>
      <c r="C87" s="49">
        <v>75.5</v>
      </c>
      <c r="D87" s="48">
        <v>59.9</v>
      </c>
      <c r="E87" s="48">
        <v>69.3</v>
      </c>
      <c r="F87" s="48">
        <v>63.9</v>
      </c>
      <c r="G87" s="48">
        <v>75.900000000000006</v>
      </c>
      <c r="H87" s="48">
        <v>97.6</v>
      </c>
      <c r="I87" s="48">
        <v>106.2</v>
      </c>
      <c r="J87" s="48">
        <v>81.099999999999994</v>
      </c>
      <c r="K87" s="48">
        <v>119.1</v>
      </c>
      <c r="L87" s="48">
        <v>118</v>
      </c>
      <c r="M87" s="48">
        <v>123.5</v>
      </c>
      <c r="N87" s="50">
        <v>113.5</v>
      </c>
      <c r="O87" s="50">
        <v>1103.5</v>
      </c>
      <c r="P87" s="48"/>
      <c r="Q87" s="64">
        <f t="shared" si="55"/>
        <v>113.42500000000001</v>
      </c>
      <c r="R87" s="65">
        <f t="shared" si="56"/>
        <v>123.1875</v>
      </c>
      <c r="S87" s="65">
        <f t="shared" si="57"/>
        <v>132.23750000000001</v>
      </c>
      <c r="T87" s="65">
        <f t="shared" si="58"/>
        <v>110.7375</v>
      </c>
      <c r="U87" s="65">
        <f t="shared" si="59"/>
        <v>107.16249999999999</v>
      </c>
      <c r="V87" s="65">
        <f t="shared" si="60"/>
        <v>125.43750000000001</v>
      </c>
      <c r="W87" s="65">
        <f t="shared" si="61"/>
        <v>126.11250000000001</v>
      </c>
      <c r="X87" s="65">
        <f t="shared" si="62"/>
        <v>99.887499999999989</v>
      </c>
      <c r="Y87" s="65">
        <f t="shared" si="63"/>
        <v>132.35</v>
      </c>
      <c r="Z87" s="65">
        <f t="shared" si="64"/>
        <v>131.17500000000001</v>
      </c>
      <c r="AA87" s="65">
        <f t="shared" si="65"/>
        <v>130.39999999999998</v>
      </c>
      <c r="AB87" s="66">
        <f t="shared" si="66"/>
        <v>117.51249999999999</v>
      </c>
      <c r="AC87" s="65">
        <f t="shared" si="43"/>
        <v>1449.6249999999998</v>
      </c>
      <c r="AD87" s="77">
        <f t="shared" si="67"/>
        <v>0.82780029317927062</v>
      </c>
      <c r="AE87" s="48"/>
      <c r="AF87" s="348">
        <f t="shared" si="68"/>
        <v>93.893248253858786</v>
      </c>
      <c r="AG87" s="349">
        <f t="shared" si="44"/>
        <v>101.9746486160214</v>
      </c>
      <c r="AH87" s="349">
        <f t="shared" si="45"/>
        <v>109.4662412692938</v>
      </c>
      <c r="AI87" s="349">
        <f t="shared" si="46"/>
        <v>91.668534965939472</v>
      </c>
      <c r="AJ87" s="349">
        <f t="shared" si="47"/>
        <v>88.709148917823583</v>
      </c>
      <c r="AK87" s="349">
        <f t="shared" si="48"/>
        <v>103.83719927567476</v>
      </c>
      <c r="AL87" s="349">
        <f t="shared" si="49"/>
        <v>104.39596447357077</v>
      </c>
      <c r="AM87" s="349">
        <f t="shared" si="50"/>
        <v>82.686901784944382</v>
      </c>
      <c r="AN87" s="349">
        <f t="shared" si="51"/>
        <v>109.55936880227647</v>
      </c>
      <c r="AO87" s="349">
        <f t="shared" si="52"/>
        <v>108.58670345779083</v>
      </c>
      <c r="AP87" s="349">
        <f t="shared" si="53"/>
        <v>107.94515823057687</v>
      </c>
      <c r="AQ87" s="350">
        <f t="shared" si="54"/>
        <v>97.276881952229033</v>
      </c>
      <c r="AR87" s="81">
        <f t="shared" si="69"/>
        <v>1200.0000000000002</v>
      </c>
    </row>
    <row r="88" spans="1:44" x14ac:dyDescent="0.55000000000000004">
      <c r="A88" s="49"/>
      <c r="B88" s="61">
        <v>2010</v>
      </c>
      <c r="C88" s="49">
        <v>109</v>
      </c>
      <c r="D88" s="48">
        <v>121.7</v>
      </c>
      <c r="E88" s="48">
        <v>137.4</v>
      </c>
      <c r="F88" s="48">
        <v>106.6</v>
      </c>
      <c r="G88" s="48">
        <v>103.2</v>
      </c>
      <c r="H88" s="48">
        <v>125.1</v>
      </c>
      <c r="I88" s="48">
        <v>126.6</v>
      </c>
      <c r="J88" s="48">
        <v>100.8</v>
      </c>
      <c r="K88" s="48">
        <v>134.6</v>
      </c>
      <c r="L88" s="48">
        <v>109.7</v>
      </c>
      <c r="M88" s="48">
        <v>117.5</v>
      </c>
      <c r="N88" s="50">
        <v>109.5</v>
      </c>
      <c r="O88" s="50">
        <v>1401.7</v>
      </c>
      <c r="P88" s="48"/>
      <c r="Q88" s="64">
        <f t="shared" si="55"/>
        <v>114.325</v>
      </c>
      <c r="R88" s="65">
        <f t="shared" si="56"/>
        <v>123.9</v>
      </c>
      <c r="S88" s="65">
        <f t="shared" si="57"/>
        <v>134.02500000000001</v>
      </c>
      <c r="T88" s="65">
        <f t="shared" si="58"/>
        <v>111.25</v>
      </c>
      <c r="U88" s="65">
        <f t="shared" si="59"/>
        <v>106.95</v>
      </c>
      <c r="V88" s="65">
        <f t="shared" si="60"/>
        <v>127.48750000000001</v>
      </c>
      <c r="W88" s="65">
        <f t="shared" si="61"/>
        <v>126.8875</v>
      </c>
      <c r="X88" s="65">
        <f t="shared" si="62"/>
        <v>100.91249999999998</v>
      </c>
      <c r="Y88" s="65">
        <f t="shared" si="63"/>
        <v>134.27500000000001</v>
      </c>
      <c r="Z88" s="65">
        <f t="shared" si="64"/>
        <v>129.72499999999999</v>
      </c>
      <c r="AA88" s="65">
        <f t="shared" si="65"/>
        <v>129.88749999999999</v>
      </c>
      <c r="AB88" s="66">
        <f t="shared" si="66"/>
        <v>117.41249999999999</v>
      </c>
      <c r="AC88" s="65">
        <f t="shared" si="43"/>
        <v>1457.0374999999999</v>
      </c>
      <c r="AD88" s="77">
        <f t="shared" si="67"/>
        <v>0.82358896047630903</v>
      </c>
      <c r="AE88" s="48"/>
      <c r="AF88" s="348">
        <f t="shared" si="68"/>
        <v>94.156807906454034</v>
      </c>
      <c r="AG88" s="349">
        <f t="shared" si="44"/>
        <v>102.04267220301469</v>
      </c>
      <c r="AH88" s="349">
        <f t="shared" si="45"/>
        <v>110.38151042783733</v>
      </c>
      <c r="AI88" s="349">
        <f t="shared" si="46"/>
        <v>91.624271852989381</v>
      </c>
      <c r="AJ88" s="349">
        <f t="shared" si="47"/>
        <v>88.082839322941254</v>
      </c>
      <c r="AK88" s="349">
        <f t="shared" si="48"/>
        <v>104.99729759872346</v>
      </c>
      <c r="AL88" s="349">
        <f t="shared" si="49"/>
        <v>104.50314422243767</v>
      </c>
      <c r="AM88" s="349">
        <f t="shared" si="50"/>
        <v>83.110420974065519</v>
      </c>
      <c r="AN88" s="349">
        <f t="shared" si="51"/>
        <v>110.5874076679564</v>
      </c>
      <c r="AO88" s="349">
        <f t="shared" si="52"/>
        <v>106.84007789778919</v>
      </c>
      <c r="AP88" s="349">
        <f t="shared" si="53"/>
        <v>106.97391110386658</v>
      </c>
      <c r="AQ88" s="350">
        <f t="shared" si="54"/>
        <v>96.699638821924623</v>
      </c>
      <c r="AR88" s="81">
        <f t="shared" si="69"/>
        <v>1200</v>
      </c>
    </row>
    <row r="89" spans="1:44" x14ac:dyDescent="0.55000000000000004">
      <c r="A89" s="49"/>
      <c r="B89" s="61">
        <v>2011</v>
      </c>
      <c r="C89" s="49">
        <v>103.6</v>
      </c>
      <c r="D89" s="48">
        <v>116.3</v>
      </c>
      <c r="E89" s="48">
        <v>59.2</v>
      </c>
      <c r="F89" s="48">
        <v>42.1</v>
      </c>
      <c r="G89" s="48">
        <v>68.900000000000006</v>
      </c>
      <c r="H89" s="48">
        <v>105.4</v>
      </c>
      <c r="I89" s="48">
        <v>112.4</v>
      </c>
      <c r="J89" s="48">
        <v>102.2</v>
      </c>
      <c r="K89" s="48">
        <v>127.7</v>
      </c>
      <c r="L89" s="48">
        <v>130.80000000000001</v>
      </c>
      <c r="M89" s="48">
        <v>119.1</v>
      </c>
      <c r="N89" s="50">
        <v>121.2</v>
      </c>
      <c r="O89" s="50">
        <v>1208.9000000000001</v>
      </c>
      <c r="P89" s="48"/>
      <c r="Q89" s="64">
        <f t="shared" si="55"/>
        <v>113.2625</v>
      </c>
      <c r="R89" s="65">
        <f t="shared" si="56"/>
        <v>123.8</v>
      </c>
      <c r="S89" s="65">
        <f t="shared" si="57"/>
        <v>126.2625</v>
      </c>
      <c r="T89" s="65">
        <f t="shared" si="58"/>
        <v>103.8875</v>
      </c>
      <c r="U89" s="65">
        <f t="shared" si="59"/>
        <v>102.89999999999999</v>
      </c>
      <c r="V89" s="65">
        <f t="shared" si="60"/>
        <v>126.61250000000001</v>
      </c>
      <c r="W89" s="65">
        <f t="shared" si="61"/>
        <v>126.16250000000001</v>
      </c>
      <c r="X89" s="65">
        <f t="shared" si="62"/>
        <v>102.65</v>
      </c>
      <c r="Y89" s="65">
        <f t="shared" si="63"/>
        <v>135.16250000000002</v>
      </c>
      <c r="Z89" s="65">
        <f t="shared" si="64"/>
        <v>130.57500000000002</v>
      </c>
      <c r="AA89" s="65">
        <f t="shared" si="65"/>
        <v>130.51249999999999</v>
      </c>
      <c r="AB89" s="66">
        <f t="shared" si="66"/>
        <v>119.075</v>
      </c>
      <c r="AC89" s="65">
        <f t="shared" si="43"/>
        <v>1440.8625</v>
      </c>
      <c r="AD89" s="77">
        <f t="shared" si="67"/>
        <v>0.83283450016916949</v>
      </c>
      <c r="AE89" s="48"/>
      <c r="AF89" s="348">
        <f t="shared" si="68"/>
        <v>94.328917575410557</v>
      </c>
      <c r="AG89" s="349">
        <f t="shared" si="44"/>
        <v>103.10491112094319</v>
      </c>
      <c r="AH89" s="349">
        <f t="shared" si="45"/>
        <v>105.15576607760977</v>
      </c>
      <c r="AI89" s="349">
        <f t="shared" si="46"/>
        <v>86.521094136324592</v>
      </c>
      <c r="AJ89" s="349">
        <f t="shared" si="47"/>
        <v>85.698670067407534</v>
      </c>
      <c r="AK89" s="349">
        <f t="shared" si="48"/>
        <v>105.44725815266898</v>
      </c>
      <c r="AL89" s="349">
        <f t="shared" si="49"/>
        <v>105.07248262759285</v>
      </c>
      <c r="AM89" s="349">
        <f t="shared" si="50"/>
        <v>85.490461442365259</v>
      </c>
      <c r="AN89" s="349">
        <f t="shared" si="51"/>
        <v>112.56799312911539</v>
      </c>
      <c r="AO89" s="349">
        <f t="shared" si="52"/>
        <v>108.74736485958933</v>
      </c>
      <c r="AP89" s="349">
        <f t="shared" si="53"/>
        <v>108.69531270332872</v>
      </c>
      <c r="AQ89" s="350">
        <f t="shared" si="54"/>
        <v>99.169768107643861</v>
      </c>
      <c r="AR89" s="81">
        <f t="shared" si="69"/>
        <v>1200</v>
      </c>
    </row>
    <row r="90" spans="1:44" x14ac:dyDescent="0.55000000000000004">
      <c r="A90" s="49"/>
      <c r="B90" s="61">
        <v>2012</v>
      </c>
      <c r="C90" s="49">
        <v>119.6</v>
      </c>
      <c r="D90" s="48">
        <v>135.6</v>
      </c>
      <c r="E90" s="48">
        <v>140.5</v>
      </c>
      <c r="F90" s="48">
        <v>114.5</v>
      </c>
      <c r="G90" s="48">
        <v>110</v>
      </c>
      <c r="H90" s="48">
        <v>125</v>
      </c>
      <c r="I90" s="48">
        <v>131.1</v>
      </c>
      <c r="J90" s="48">
        <v>103.9</v>
      </c>
      <c r="K90" s="48">
        <v>109</v>
      </c>
      <c r="L90" s="48">
        <v>112.4</v>
      </c>
      <c r="M90" s="48">
        <v>107.5</v>
      </c>
      <c r="N90" s="50">
        <v>99.1</v>
      </c>
      <c r="O90" s="50">
        <v>1408.2</v>
      </c>
      <c r="P90" s="48"/>
      <c r="Q90" s="64">
        <f t="shared" si="55"/>
        <v>114.5</v>
      </c>
      <c r="R90" s="65">
        <f t="shared" si="56"/>
        <v>125.625</v>
      </c>
      <c r="S90" s="65">
        <f t="shared" si="57"/>
        <v>126.93749999999999</v>
      </c>
      <c r="T90" s="65">
        <f t="shared" si="58"/>
        <v>104.0625</v>
      </c>
      <c r="U90" s="65">
        <f t="shared" si="59"/>
        <v>104.28749999999999</v>
      </c>
      <c r="V90" s="65">
        <f t="shared" si="60"/>
        <v>126.71250000000001</v>
      </c>
      <c r="W90" s="65">
        <f t="shared" si="61"/>
        <v>127.22500000000001</v>
      </c>
      <c r="X90" s="65">
        <f t="shared" si="62"/>
        <v>104.03749999999999</v>
      </c>
      <c r="Y90" s="65">
        <f t="shared" si="63"/>
        <v>132.72500000000002</v>
      </c>
      <c r="Z90" s="65">
        <f t="shared" si="64"/>
        <v>129.72500000000002</v>
      </c>
      <c r="AA90" s="65">
        <f t="shared" si="65"/>
        <v>128.66250000000002</v>
      </c>
      <c r="AB90" s="66">
        <f t="shared" si="66"/>
        <v>118.28750000000001</v>
      </c>
      <c r="AC90" s="65">
        <f t="shared" si="43"/>
        <v>1442.7874999999999</v>
      </c>
      <c r="AD90" s="77">
        <f t="shared" si="67"/>
        <v>0.83172331337774974</v>
      </c>
      <c r="AE90" s="48"/>
      <c r="AF90" s="348">
        <f t="shared" si="68"/>
        <v>95.232319381752347</v>
      </c>
      <c r="AG90" s="349">
        <f t="shared" si="44"/>
        <v>104.48524124307981</v>
      </c>
      <c r="AH90" s="349">
        <f t="shared" si="45"/>
        <v>105.57687809188809</v>
      </c>
      <c r="AI90" s="349">
        <f t="shared" si="46"/>
        <v>86.551207298372077</v>
      </c>
      <c r="AJ90" s="349">
        <f t="shared" si="47"/>
        <v>86.738345043882077</v>
      </c>
      <c r="AK90" s="349">
        <f t="shared" si="48"/>
        <v>105.38974034637812</v>
      </c>
      <c r="AL90" s="349">
        <f t="shared" si="49"/>
        <v>105.81599854448422</v>
      </c>
      <c r="AM90" s="349">
        <f t="shared" si="50"/>
        <v>86.530414215537633</v>
      </c>
      <c r="AN90" s="349">
        <f t="shared" si="51"/>
        <v>110.39047676806186</v>
      </c>
      <c r="AO90" s="349">
        <f t="shared" si="52"/>
        <v>107.89530682792861</v>
      </c>
      <c r="AP90" s="349">
        <f t="shared" si="53"/>
        <v>107.01160080746475</v>
      </c>
      <c r="AQ90" s="350">
        <f t="shared" si="54"/>
        <v>98.382471431170586</v>
      </c>
      <c r="AR90" s="81">
        <f t="shared" si="69"/>
        <v>1200.0000000000002</v>
      </c>
    </row>
    <row r="91" spans="1:44" x14ac:dyDescent="0.55000000000000004">
      <c r="A91" s="49"/>
      <c r="B91" s="61">
        <v>2013</v>
      </c>
      <c r="C91" s="49">
        <v>108.8</v>
      </c>
      <c r="D91" s="48">
        <v>116.8</v>
      </c>
      <c r="E91" s="48">
        <v>118.4</v>
      </c>
      <c r="F91" s="48">
        <v>108.4</v>
      </c>
      <c r="G91" s="48">
        <v>105.9</v>
      </c>
      <c r="H91" s="48">
        <v>115.6</v>
      </c>
      <c r="I91" s="48">
        <v>131.5</v>
      </c>
      <c r="J91" s="48">
        <v>97.6</v>
      </c>
      <c r="K91" s="48">
        <v>127.3</v>
      </c>
      <c r="L91" s="48">
        <v>127.8</v>
      </c>
      <c r="M91" s="48">
        <v>120.5</v>
      </c>
      <c r="N91" s="50">
        <v>111.2</v>
      </c>
      <c r="O91" s="50">
        <v>1389.8</v>
      </c>
      <c r="P91" s="48"/>
      <c r="Q91" s="64">
        <f t="shared" si="55"/>
        <v>113.925</v>
      </c>
      <c r="R91" s="65">
        <f t="shared" si="56"/>
        <v>124.3</v>
      </c>
      <c r="S91" s="65">
        <f t="shared" si="57"/>
        <v>124.33750000000001</v>
      </c>
      <c r="T91" s="65">
        <f t="shared" si="58"/>
        <v>103.0125</v>
      </c>
      <c r="U91" s="65">
        <f t="shared" si="59"/>
        <v>104.675</v>
      </c>
      <c r="V91" s="65">
        <f t="shared" si="60"/>
        <v>125.55000000000001</v>
      </c>
      <c r="W91" s="65">
        <f t="shared" si="61"/>
        <v>128.46250000000001</v>
      </c>
      <c r="X91" s="65">
        <f t="shared" si="62"/>
        <v>104.3875</v>
      </c>
      <c r="Y91" s="65">
        <f t="shared" si="63"/>
        <v>132.20000000000002</v>
      </c>
      <c r="Z91" s="65">
        <f t="shared" si="64"/>
        <v>131</v>
      </c>
      <c r="AA91" s="65">
        <f t="shared" si="65"/>
        <v>127.3625</v>
      </c>
      <c r="AB91" s="66">
        <f t="shared" si="66"/>
        <v>117.08750000000002</v>
      </c>
      <c r="AC91" s="65">
        <f t="shared" si="43"/>
        <v>1436.3</v>
      </c>
      <c r="AD91" s="77">
        <f t="shared" si="67"/>
        <v>0.83548005291373673</v>
      </c>
      <c r="AE91" s="48"/>
      <c r="AF91" s="348">
        <f t="shared" si="68"/>
        <v>95.182065028197457</v>
      </c>
      <c r="AG91" s="349">
        <f t="shared" si="44"/>
        <v>103.85017057717748</v>
      </c>
      <c r="AH91" s="349">
        <f t="shared" si="45"/>
        <v>103.88150107916175</v>
      </c>
      <c r="AI91" s="349">
        <f t="shared" si="46"/>
        <v>86.064888950776307</v>
      </c>
      <c r="AJ91" s="349">
        <f t="shared" si="47"/>
        <v>87.453874538745396</v>
      </c>
      <c r="AK91" s="349">
        <f t="shared" si="48"/>
        <v>104.89452064331965</v>
      </c>
      <c r="AL91" s="349">
        <f t="shared" si="49"/>
        <v>107.32785629743091</v>
      </c>
      <c r="AM91" s="349">
        <f t="shared" si="50"/>
        <v>87.21367402353269</v>
      </c>
      <c r="AN91" s="349">
        <f t="shared" si="51"/>
        <v>110.45046299519601</v>
      </c>
      <c r="AO91" s="349">
        <f t="shared" si="52"/>
        <v>109.44788693169951</v>
      </c>
      <c r="AP91" s="349">
        <f t="shared" si="53"/>
        <v>106.4088282392258</v>
      </c>
      <c r="AQ91" s="350">
        <f t="shared" si="54"/>
        <v>97.824270695537166</v>
      </c>
      <c r="AR91" s="81">
        <f t="shared" si="69"/>
        <v>1200</v>
      </c>
    </row>
    <row r="92" spans="1:44" x14ac:dyDescent="0.55000000000000004">
      <c r="A92" s="49"/>
      <c r="B92" s="61">
        <v>2014</v>
      </c>
      <c r="C92" s="49">
        <v>123.3</v>
      </c>
      <c r="D92" s="48">
        <v>124</v>
      </c>
      <c r="E92" s="48">
        <v>132.30000000000001</v>
      </c>
      <c r="F92" s="48">
        <v>109.6</v>
      </c>
      <c r="G92" s="48">
        <v>109.6</v>
      </c>
      <c r="H92" s="48">
        <v>122.1</v>
      </c>
      <c r="I92" s="48">
        <v>129.1</v>
      </c>
      <c r="J92" s="48">
        <v>91.2</v>
      </c>
      <c r="K92" s="48">
        <v>123.3</v>
      </c>
      <c r="L92" s="48">
        <v>116.8</v>
      </c>
      <c r="M92" s="48">
        <v>105.4</v>
      </c>
      <c r="N92" s="50">
        <v>108.4</v>
      </c>
      <c r="O92" s="50">
        <v>1395.1000000000004</v>
      </c>
      <c r="P92" s="48"/>
      <c r="Q92" s="64">
        <f t="shared" si="55"/>
        <v>114.24999999999999</v>
      </c>
      <c r="R92" s="65">
        <f t="shared" si="56"/>
        <v>122.675</v>
      </c>
      <c r="S92" s="65">
        <f t="shared" si="57"/>
        <v>121.75</v>
      </c>
      <c r="T92" s="65">
        <f t="shared" si="58"/>
        <v>101.1</v>
      </c>
      <c r="U92" s="65">
        <f t="shared" si="59"/>
        <v>104.425</v>
      </c>
      <c r="V92" s="65">
        <f t="shared" si="60"/>
        <v>123.4375</v>
      </c>
      <c r="W92" s="65">
        <f t="shared" si="61"/>
        <v>128.04999999999998</v>
      </c>
      <c r="X92" s="65">
        <f t="shared" si="62"/>
        <v>101.86250000000001</v>
      </c>
      <c r="Y92" s="65">
        <f t="shared" si="63"/>
        <v>130.33750000000001</v>
      </c>
      <c r="Z92" s="65">
        <f t="shared" si="64"/>
        <v>127.95</v>
      </c>
      <c r="AA92" s="65">
        <f t="shared" si="65"/>
        <v>121.95</v>
      </c>
      <c r="AB92" s="66">
        <f t="shared" si="66"/>
        <v>113.36250000000001</v>
      </c>
      <c r="AC92" s="65">
        <f t="shared" si="43"/>
        <v>1411.15</v>
      </c>
      <c r="AD92" s="77">
        <f t="shared" si="67"/>
        <v>0.85037026538638694</v>
      </c>
      <c r="AE92" s="48"/>
      <c r="AF92" s="348">
        <f t="shared" si="68"/>
        <v>97.154802820394693</v>
      </c>
      <c r="AG92" s="349">
        <f t="shared" si="44"/>
        <v>104.31917230627502</v>
      </c>
      <c r="AH92" s="349">
        <f t="shared" si="45"/>
        <v>103.53257981079261</v>
      </c>
      <c r="AI92" s="349">
        <f t="shared" si="46"/>
        <v>85.972433830563716</v>
      </c>
      <c r="AJ92" s="349">
        <f t="shared" si="47"/>
        <v>88.79991496297346</v>
      </c>
      <c r="AK92" s="349">
        <f t="shared" si="48"/>
        <v>104.96757963363214</v>
      </c>
      <c r="AL92" s="349">
        <f t="shared" si="49"/>
        <v>108.88991248272683</v>
      </c>
      <c r="AM92" s="349">
        <f t="shared" si="50"/>
        <v>86.62084115792085</v>
      </c>
      <c r="AN92" s="349">
        <f t="shared" si="51"/>
        <v>110.83513446479822</v>
      </c>
      <c r="AO92" s="349">
        <f t="shared" si="52"/>
        <v>108.80487545618821</v>
      </c>
      <c r="AP92" s="349">
        <f t="shared" si="53"/>
        <v>103.70265386386988</v>
      </c>
      <c r="AQ92" s="350">
        <f t="shared" si="54"/>
        <v>96.400099209864294</v>
      </c>
      <c r="AR92" s="81">
        <f t="shared" si="69"/>
        <v>1199.9999999999998</v>
      </c>
    </row>
    <row r="93" spans="1:44" x14ac:dyDescent="0.55000000000000004">
      <c r="A93" s="49"/>
      <c r="B93" s="61">
        <v>2015</v>
      </c>
      <c r="C93" s="49">
        <v>110.3</v>
      </c>
      <c r="D93" s="48">
        <v>118.1</v>
      </c>
      <c r="E93" s="48">
        <v>125.5</v>
      </c>
      <c r="F93" s="48">
        <v>102.5</v>
      </c>
      <c r="G93" s="48">
        <v>94.4</v>
      </c>
      <c r="H93" s="48">
        <v>120.2</v>
      </c>
      <c r="I93" s="48">
        <v>125.5</v>
      </c>
      <c r="J93" s="48">
        <v>89.4</v>
      </c>
      <c r="K93" s="48">
        <v>123.2</v>
      </c>
      <c r="L93" s="48">
        <v>121.8</v>
      </c>
      <c r="M93" s="48">
        <v>117.6</v>
      </c>
      <c r="N93" s="50">
        <v>112.5</v>
      </c>
      <c r="O93" s="50">
        <v>1361</v>
      </c>
      <c r="P93" s="48"/>
      <c r="Q93" s="64">
        <f t="shared" si="55"/>
        <v>111.82499999999999</v>
      </c>
      <c r="R93" s="65">
        <f t="shared" si="56"/>
        <v>119.25</v>
      </c>
      <c r="S93" s="65">
        <f t="shared" si="57"/>
        <v>117.98750000000001</v>
      </c>
      <c r="T93" s="65">
        <f t="shared" si="58"/>
        <v>97.912500000000009</v>
      </c>
      <c r="U93" s="65">
        <f t="shared" si="59"/>
        <v>100.47499999999999</v>
      </c>
      <c r="V93" s="65">
        <f t="shared" si="60"/>
        <v>120.325</v>
      </c>
      <c r="W93" s="65">
        <f t="shared" si="61"/>
        <v>127.7</v>
      </c>
      <c r="X93" s="65">
        <f t="shared" si="62"/>
        <v>97.25</v>
      </c>
      <c r="Y93" s="65">
        <f t="shared" si="63"/>
        <v>127.05</v>
      </c>
      <c r="Z93" s="65">
        <f t="shared" si="64"/>
        <v>122.79999999999998</v>
      </c>
      <c r="AA93" s="65">
        <f t="shared" si="65"/>
        <v>116.3625</v>
      </c>
      <c r="AB93" s="66">
        <f t="shared" si="66"/>
        <v>109.27500000000001</v>
      </c>
      <c r="AC93" s="65">
        <f t="shared" si="43"/>
        <v>1368.2125000000001</v>
      </c>
      <c r="AD93" s="77">
        <f t="shared" si="67"/>
        <v>0.87705674374411868</v>
      </c>
      <c r="AE93" s="48"/>
      <c r="AF93" s="348">
        <f t="shared" si="68"/>
        <v>98.076870369186068</v>
      </c>
      <c r="AG93" s="349">
        <f t="shared" si="44"/>
        <v>104.58901669148615</v>
      </c>
      <c r="AH93" s="349">
        <f t="shared" si="45"/>
        <v>103.48173255250921</v>
      </c>
      <c r="AI93" s="349">
        <f t="shared" si="46"/>
        <v>85.87481842184603</v>
      </c>
      <c r="AJ93" s="349">
        <f t="shared" si="47"/>
        <v>88.122276327690315</v>
      </c>
      <c r="AK93" s="349">
        <f t="shared" si="48"/>
        <v>105.53185269101108</v>
      </c>
      <c r="AL93" s="349">
        <f t="shared" si="49"/>
        <v>112.00014617612396</v>
      </c>
      <c r="AM93" s="349">
        <f t="shared" si="50"/>
        <v>85.293768329115537</v>
      </c>
      <c r="AN93" s="349">
        <f t="shared" si="51"/>
        <v>111.43005929269027</v>
      </c>
      <c r="AO93" s="349">
        <f t="shared" si="52"/>
        <v>107.70256813177775</v>
      </c>
      <c r="AP93" s="349">
        <f t="shared" si="53"/>
        <v>102.05651534392501</v>
      </c>
      <c r="AQ93" s="350">
        <f t="shared" si="54"/>
        <v>95.840375672638572</v>
      </c>
      <c r="AR93" s="81">
        <f t="shared" si="69"/>
        <v>1200</v>
      </c>
    </row>
    <row r="94" spans="1:44" x14ac:dyDescent="0.55000000000000004">
      <c r="A94" s="49"/>
      <c r="B94" s="61">
        <v>2016</v>
      </c>
      <c r="C94" s="49">
        <v>110.8</v>
      </c>
      <c r="D94" s="48">
        <v>113</v>
      </c>
      <c r="E94" s="48">
        <v>132.6</v>
      </c>
      <c r="F94" s="48">
        <v>97.1</v>
      </c>
      <c r="G94" s="48">
        <v>99.9</v>
      </c>
      <c r="H94" s="48">
        <v>123.5</v>
      </c>
      <c r="I94" s="48">
        <v>124.1</v>
      </c>
      <c r="J94" s="48">
        <v>100.7</v>
      </c>
      <c r="K94" s="48">
        <v>129.4</v>
      </c>
      <c r="L94" s="48">
        <v>121.2</v>
      </c>
      <c r="M94" s="48">
        <v>130.80000000000001</v>
      </c>
      <c r="N94" s="50">
        <v>119.2</v>
      </c>
      <c r="O94" s="50">
        <v>1402.3000000000002</v>
      </c>
      <c r="P94" s="48"/>
      <c r="Q94" s="64">
        <f t="shared" si="55"/>
        <v>107.61249999999998</v>
      </c>
      <c r="R94" s="65">
        <f t="shared" si="56"/>
        <v>113.175</v>
      </c>
      <c r="S94" s="65">
        <f t="shared" si="57"/>
        <v>114.39999999999999</v>
      </c>
      <c r="T94" s="65">
        <f t="shared" si="58"/>
        <v>93.087500000000006</v>
      </c>
      <c r="U94" s="65">
        <f t="shared" si="59"/>
        <v>95.974999999999994</v>
      </c>
      <c r="V94" s="65">
        <f t="shared" si="60"/>
        <v>116.81250000000001</v>
      </c>
      <c r="W94" s="65">
        <f t="shared" si="61"/>
        <v>123.31250000000001</v>
      </c>
      <c r="X94" s="65">
        <f t="shared" si="62"/>
        <v>95.862500000000011</v>
      </c>
      <c r="Y94" s="65">
        <f t="shared" si="63"/>
        <v>124.19999999999999</v>
      </c>
      <c r="Z94" s="65">
        <f t="shared" si="64"/>
        <v>119.81249999999999</v>
      </c>
      <c r="AA94" s="65">
        <f t="shared" si="65"/>
        <v>117.73750000000001</v>
      </c>
      <c r="AB94" s="66">
        <f t="shared" si="66"/>
        <v>111.825</v>
      </c>
      <c r="AC94" s="65">
        <f t="shared" si="43"/>
        <v>1333.8125</v>
      </c>
      <c r="AD94" s="77">
        <f t="shared" si="67"/>
        <v>0.89967667869359447</v>
      </c>
      <c r="AE94" s="48"/>
      <c r="AF94" s="348">
        <f t="shared" si="68"/>
        <v>96.816456585914423</v>
      </c>
      <c r="AG94" s="349">
        <f t="shared" si="44"/>
        <v>101.82090811114755</v>
      </c>
      <c r="AH94" s="349">
        <f t="shared" si="45"/>
        <v>102.9230120425472</v>
      </c>
      <c r="AI94" s="349">
        <f t="shared" si="46"/>
        <v>83.748652827889984</v>
      </c>
      <c r="AJ94" s="349">
        <f t="shared" si="47"/>
        <v>86.346469237617725</v>
      </c>
      <c r="AK94" s="349">
        <f t="shared" si="48"/>
        <v>105.09348202989551</v>
      </c>
      <c r="AL94" s="349">
        <f t="shared" si="49"/>
        <v>110.94138044140388</v>
      </c>
      <c r="AM94" s="349">
        <f t="shared" si="50"/>
        <v>86.24525561126471</v>
      </c>
      <c r="AN94" s="349">
        <f t="shared" si="51"/>
        <v>111.73984349374442</v>
      </c>
      <c r="AO94" s="349">
        <f t="shared" si="52"/>
        <v>107.79251206597627</v>
      </c>
      <c r="AP94" s="349">
        <f t="shared" si="53"/>
        <v>105.92568295768709</v>
      </c>
      <c r="AQ94" s="350">
        <f t="shared" si="54"/>
        <v>100.60634459491121</v>
      </c>
      <c r="AR94" s="81">
        <f t="shared" si="69"/>
        <v>1200</v>
      </c>
    </row>
    <row r="95" spans="1:44" x14ac:dyDescent="0.55000000000000004">
      <c r="A95" s="49">
        <v>8</v>
      </c>
      <c r="B95" s="61">
        <v>2017</v>
      </c>
      <c r="C95" s="49">
        <v>113.9</v>
      </c>
      <c r="D95" s="48">
        <v>125.5</v>
      </c>
      <c r="E95" s="48">
        <v>139.1</v>
      </c>
      <c r="F95" s="48">
        <v>113.1</v>
      </c>
      <c r="G95" s="48">
        <v>104.5</v>
      </c>
      <c r="H95" s="48">
        <v>130.30000000000001</v>
      </c>
      <c r="I95" s="48">
        <v>125</v>
      </c>
      <c r="J95" s="48">
        <v>105.3</v>
      </c>
      <c r="K95" s="48">
        <v>130.5</v>
      </c>
      <c r="L95" s="48">
        <v>127.7</v>
      </c>
      <c r="M95" s="48">
        <v>130.1</v>
      </c>
      <c r="N95" s="50">
        <v>121.4</v>
      </c>
      <c r="O95" s="50">
        <v>1466.4</v>
      </c>
      <c r="P95" s="48"/>
      <c r="Q95" s="64">
        <f t="shared" si="55"/>
        <v>112.41249999999998</v>
      </c>
      <c r="R95" s="65">
        <f t="shared" si="56"/>
        <v>121.37500000000001</v>
      </c>
      <c r="S95" s="65">
        <f t="shared" si="57"/>
        <v>123.125</v>
      </c>
      <c r="T95" s="65">
        <f t="shared" si="58"/>
        <v>99.237500000000011</v>
      </c>
      <c r="U95" s="65">
        <f t="shared" si="59"/>
        <v>99.55</v>
      </c>
      <c r="V95" s="65">
        <f t="shared" si="60"/>
        <v>120.9</v>
      </c>
      <c r="W95" s="65">
        <f t="shared" si="61"/>
        <v>125.66250000000001</v>
      </c>
      <c r="X95" s="65">
        <f t="shared" si="62"/>
        <v>98.887500000000003</v>
      </c>
      <c r="Y95" s="65">
        <f t="shared" si="63"/>
        <v>125.625</v>
      </c>
      <c r="Z95" s="65">
        <f t="shared" si="64"/>
        <v>121.02500000000001</v>
      </c>
      <c r="AA95" s="65">
        <f t="shared" si="65"/>
        <v>118.56250000000001</v>
      </c>
      <c r="AB95" s="66">
        <f t="shared" si="66"/>
        <v>112.8125</v>
      </c>
      <c r="AC95" s="65">
        <f t="shared" si="43"/>
        <v>1379.1750000000002</v>
      </c>
      <c r="AD95" s="77">
        <f t="shared" si="67"/>
        <v>0.87008537712763057</v>
      </c>
      <c r="AE95" s="48"/>
      <c r="AF95" s="348">
        <f t="shared" si="68"/>
        <v>97.808472456359752</v>
      </c>
      <c r="AG95" s="349">
        <f t="shared" si="44"/>
        <v>105.60661264886618</v>
      </c>
      <c r="AH95" s="349">
        <f t="shared" si="45"/>
        <v>107.12926205883952</v>
      </c>
      <c r="AI95" s="349">
        <f t="shared" si="46"/>
        <v>86.345097612703242</v>
      </c>
      <c r="AJ95" s="349">
        <f t="shared" si="47"/>
        <v>86.616999293055613</v>
      </c>
      <c r="AK95" s="349">
        <f t="shared" si="48"/>
        <v>105.19332209473055</v>
      </c>
      <c r="AL95" s="349">
        <f t="shared" si="49"/>
        <v>109.33710370330088</v>
      </c>
      <c r="AM95" s="349">
        <f t="shared" si="50"/>
        <v>86.040567730708574</v>
      </c>
      <c r="AN95" s="349">
        <f t="shared" si="51"/>
        <v>109.30447550165859</v>
      </c>
      <c r="AO95" s="349">
        <f t="shared" si="52"/>
        <v>105.30208276687149</v>
      </c>
      <c r="AP95" s="349">
        <f t="shared" si="53"/>
        <v>103.15949752569472</v>
      </c>
      <c r="AQ95" s="350">
        <f t="shared" si="54"/>
        <v>98.156506607210829</v>
      </c>
      <c r="AR95" s="81">
        <f t="shared" si="69"/>
        <v>1199.9999999999998</v>
      </c>
    </row>
    <row r="96" spans="1:44" x14ac:dyDescent="0.55000000000000004">
      <c r="A96" s="49">
        <v>7</v>
      </c>
      <c r="B96" s="61">
        <v>2018</v>
      </c>
      <c r="C96" s="49">
        <v>110.7</v>
      </c>
      <c r="D96" s="48">
        <v>130.6</v>
      </c>
      <c r="E96" s="48">
        <v>142.69999999999999</v>
      </c>
      <c r="F96" s="48">
        <v>118.1</v>
      </c>
      <c r="G96" s="48">
        <v>108.1</v>
      </c>
      <c r="H96" s="48">
        <v>123.9</v>
      </c>
      <c r="I96" s="48">
        <v>119.6</v>
      </c>
      <c r="J96" s="48">
        <v>104.7</v>
      </c>
      <c r="K96" s="48">
        <v>120.3</v>
      </c>
      <c r="L96" s="48">
        <v>133.9</v>
      </c>
      <c r="M96" s="48">
        <v>134.4</v>
      </c>
      <c r="N96" s="50">
        <v>119.6</v>
      </c>
      <c r="O96" s="50">
        <v>1466.6000000000001</v>
      </c>
      <c r="P96" s="48"/>
      <c r="Q96" s="64">
        <f t="shared" si="55"/>
        <v>112.625</v>
      </c>
      <c r="R96" s="65">
        <f t="shared" si="56"/>
        <v>122.4875</v>
      </c>
      <c r="S96" s="65">
        <f t="shared" si="57"/>
        <v>123.78750000000002</v>
      </c>
      <c r="T96" s="65">
        <f t="shared" si="58"/>
        <v>100.67500000000001</v>
      </c>
      <c r="U96" s="65">
        <f t="shared" si="59"/>
        <v>100.16249999999999</v>
      </c>
      <c r="V96" s="65">
        <f t="shared" si="60"/>
        <v>120.75000000000001</v>
      </c>
      <c r="W96" s="65">
        <f t="shared" si="61"/>
        <v>124.78750000000001</v>
      </c>
      <c r="X96" s="65">
        <f t="shared" si="62"/>
        <v>99.375000000000014</v>
      </c>
      <c r="Y96" s="65">
        <f t="shared" si="63"/>
        <v>123.83749999999999</v>
      </c>
      <c r="Z96" s="65">
        <f t="shared" si="64"/>
        <v>124.05000000000001</v>
      </c>
      <c r="AA96" s="65">
        <f t="shared" si="65"/>
        <v>120.67500000000001</v>
      </c>
      <c r="AB96" s="66">
        <f t="shared" si="66"/>
        <v>114.075</v>
      </c>
      <c r="AC96" s="65">
        <f t="shared" si="43"/>
        <v>1387.2875000000001</v>
      </c>
      <c r="AD96" s="77">
        <f t="shared" si="67"/>
        <v>0.86499734193525124</v>
      </c>
      <c r="AE96" s="48"/>
      <c r="AF96" s="348">
        <f t="shared" si="68"/>
        <v>97.420325635457672</v>
      </c>
      <c r="AG96" s="349">
        <f t="shared" si="44"/>
        <v>105.95136192029409</v>
      </c>
      <c r="AH96" s="349">
        <f t="shared" si="45"/>
        <v>107.07585846480993</v>
      </c>
      <c r="AI96" s="349">
        <f t="shared" si="46"/>
        <v>87.083607399331427</v>
      </c>
      <c r="AJ96" s="349">
        <f t="shared" si="47"/>
        <v>86.640296261589597</v>
      </c>
      <c r="AK96" s="349">
        <f t="shared" si="48"/>
        <v>104.4484290386816</v>
      </c>
      <c r="AL96" s="349">
        <f t="shared" si="49"/>
        <v>107.94085580674518</v>
      </c>
      <c r="AM96" s="349">
        <f t="shared" si="50"/>
        <v>85.959110854815606</v>
      </c>
      <c r="AN96" s="349">
        <f t="shared" si="51"/>
        <v>107.11910833190667</v>
      </c>
      <c r="AO96" s="349">
        <f t="shared" si="52"/>
        <v>107.30292026706793</v>
      </c>
      <c r="AP96" s="349">
        <f t="shared" si="53"/>
        <v>104.38355423803645</v>
      </c>
      <c r="AQ96" s="350">
        <f t="shared" si="54"/>
        <v>98.674571781263793</v>
      </c>
      <c r="AR96" s="81">
        <f t="shared" si="69"/>
        <v>1199.9999999999998</v>
      </c>
    </row>
    <row r="97" spans="1:44" ht="14" thickBot="1" x14ac:dyDescent="0.6">
      <c r="A97" s="49">
        <v>6</v>
      </c>
      <c r="B97" s="61">
        <v>2019</v>
      </c>
      <c r="C97" s="49">
        <v>117.8</v>
      </c>
      <c r="D97" s="48">
        <v>131.9</v>
      </c>
      <c r="E97" s="48">
        <v>136.6</v>
      </c>
      <c r="F97" s="48">
        <v>123.6</v>
      </c>
      <c r="G97" s="48">
        <v>118.7</v>
      </c>
      <c r="H97" s="48">
        <v>123</v>
      </c>
      <c r="I97" s="48">
        <v>137.9</v>
      </c>
      <c r="J97" s="48">
        <v>103.1</v>
      </c>
      <c r="K97" s="48">
        <v>126.5</v>
      </c>
      <c r="L97" s="48">
        <v>118.5</v>
      </c>
      <c r="M97" s="48">
        <v>122.4</v>
      </c>
      <c r="N97" s="50">
        <v>109.7</v>
      </c>
      <c r="O97" s="50">
        <v>1469.7</v>
      </c>
      <c r="P97" s="48"/>
      <c r="Q97" s="64">
        <f t="shared" si="55"/>
        <v>114.39999999999999</v>
      </c>
      <c r="R97" s="65">
        <f t="shared" si="56"/>
        <v>124.4375</v>
      </c>
      <c r="S97" s="65">
        <f t="shared" si="57"/>
        <v>133.46250000000001</v>
      </c>
      <c r="T97" s="65">
        <f t="shared" si="58"/>
        <v>110.86250000000001</v>
      </c>
      <c r="U97" s="65">
        <f t="shared" si="59"/>
        <v>106.3875</v>
      </c>
      <c r="V97" s="65">
        <f t="shared" si="60"/>
        <v>122.95</v>
      </c>
      <c r="W97" s="65">
        <f t="shared" si="61"/>
        <v>127.97500000000001</v>
      </c>
      <c r="X97" s="65">
        <f t="shared" si="62"/>
        <v>99.487500000000011</v>
      </c>
      <c r="Y97" s="65">
        <f t="shared" si="63"/>
        <v>123.6875</v>
      </c>
      <c r="Z97" s="65">
        <f t="shared" si="64"/>
        <v>122.5125</v>
      </c>
      <c r="AA97" s="65">
        <f t="shared" si="65"/>
        <v>121.08749999999999</v>
      </c>
      <c r="AB97" s="66">
        <f t="shared" si="66"/>
        <v>112.63750000000002</v>
      </c>
      <c r="AC97" s="65">
        <f t="shared" si="43"/>
        <v>1419.8875000000003</v>
      </c>
      <c r="AD97" s="77">
        <f t="shared" si="67"/>
        <v>0.84513737884163342</v>
      </c>
      <c r="AE97" s="48"/>
      <c r="AF97" s="348">
        <f t="shared" si="68"/>
        <v>96.683716139482854</v>
      </c>
      <c r="AG97" s="349">
        <f t="shared" si="44"/>
        <v>105.16678257960577</v>
      </c>
      <c r="AH97" s="349">
        <f t="shared" si="45"/>
        <v>112.79414742365151</v>
      </c>
      <c r="AI97" s="349">
        <f t="shared" si="46"/>
        <v>93.694042661830593</v>
      </c>
      <c r="AJ97" s="349">
        <f t="shared" si="47"/>
        <v>89.912052891514278</v>
      </c>
      <c r="AK97" s="349">
        <f t="shared" si="48"/>
        <v>103.90964072857884</v>
      </c>
      <c r="AL97" s="349">
        <f t="shared" si="49"/>
        <v>108.15645605725804</v>
      </c>
      <c r="AM97" s="349">
        <f t="shared" si="50"/>
        <v>84.080604977507008</v>
      </c>
      <c r="AN97" s="349">
        <f t="shared" si="51"/>
        <v>104.53292954547453</v>
      </c>
      <c r="AO97" s="349">
        <f t="shared" si="52"/>
        <v>103.53989312533562</v>
      </c>
      <c r="AP97" s="349">
        <f t="shared" si="53"/>
        <v>102.33557236048628</v>
      </c>
      <c r="AQ97" s="350">
        <f t="shared" si="54"/>
        <v>95.194161509274494</v>
      </c>
      <c r="AR97" s="81">
        <f t="shared" si="69"/>
        <v>1200</v>
      </c>
    </row>
    <row r="98" spans="1:44" ht="14" thickBot="1" x14ac:dyDescent="0.6">
      <c r="A98" s="49">
        <v>5</v>
      </c>
      <c r="B98" s="67">
        <v>2020</v>
      </c>
      <c r="C98" s="51">
        <v>115.6</v>
      </c>
      <c r="D98" s="52">
        <v>116.4</v>
      </c>
      <c r="E98" s="52">
        <v>123.6</v>
      </c>
      <c r="F98" s="52">
        <v>61</v>
      </c>
      <c r="G98" s="52">
        <v>40.6</v>
      </c>
      <c r="H98" s="52">
        <v>69</v>
      </c>
      <c r="I98" s="52">
        <v>102.9</v>
      </c>
      <c r="J98" s="52">
        <v>83.5</v>
      </c>
      <c r="K98" s="52">
        <v>125.1</v>
      </c>
      <c r="L98" s="52">
        <v>128.30000000000001</v>
      </c>
      <c r="M98" s="52">
        <v>120.3</v>
      </c>
      <c r="N98" s="53">
        <v>113.7</v>
      </c>
      <c r="O98" s="53">
        <v>1200</v>
      </c>
      <c r="P98" s="48"/>
      <c r="Q98" s="64">
        <f t="shared" si="55"/>
        <v>113.9</v>
      </c>
      <c r="R98" s="65">
        <f t="shared" si="56"/>
        <v>122.03749999999999</v>
      </c>
      <c r="S98" s="65">
        <f t="shared" si="57"/>
        <v>131.35000000000002</v>
      </c>
      <c r="T98" s="65">
        <f t="shared" si="58"/>
        <v>104.17500000000001</v>
      </c>
      <c r="U98" s="65">
        <f t="shared" si="59"/>
        <v>97.712500000000006</v>
      </c>
      <c r="V98" s="65">
        <f t="shared" si="60"/>
        <v>115.95</v>
      </c>
      <c r="W98" s="65">
        <f t="shared" si="61"/>
        <v>124.45</v>
      </c>
      <c r="X98" s="65">
        <f t="shared" si="62"/>
        <v>96.937500000000014</v>
      </c>
      <c r="Y98" s="65">
        <f t="shared" si="63"/>
        <v>125.7</v>
      </c>
      <c r="Z98" s="65">
        <f t="shared" si="64"/>
        <v>124.5</v>
      </c>
      <c r="AA98" s="65">
        <f t="shared" si="65"/>
        <v>122.68749999999999</v>
      </c>
      <c r="AB98" s="66">
        <f t="shared" si="66"/>
        <v>114.46250000000002</v>
      </c>
      <c r="AC98" s="70">
        <f t="shared" si="43"/>
        <v>1393.8625000000002</v>
      </c>
      <c r="AD98" s="77">
        <f t="shared" si="67"/>
        <v>0.86091705602238378</v>
      </c>
      <c r="AE98" s="48"/>
      <c r="AF98" s="348">
        <f t="shared" si="68"/>
        <v>98.058452680949515</v>
      </c>
      <c r="AG98" s="349">
        <f t="shared" si="44"/>
        <v>105.06416522433166</v>
      </c>
      <c r="AH98" s="349">
        <f t="shared" si="45"/>
        <v>113.08145530854013</v>
      </c>
      <c r="AI98" s="349">
        <f t="shared" si="46"/>
        <v>89.686034311131834</v>
      </c>
      <c r="AJ98" s="349">
        <f t="shared" si="47"/>
        <v>84.122357836587184</v>
      </c>
      <c r="AK98" s="349">
        <f t="shared" si="48"/>
        <v>99.823332645795404</v>
      </c>
      <c r="AL98" s="349">
        <f t="shared" si="49"/>
        <v>107.14112762198566</v>
      </c>
      <c r="AM98" s="349">
        <f t="shared" si="50"/>
        <v>83.455147118169833</v>
      </c>
      <c r="AN98" s="349">
        <f t="shared" si="51"/>
        <v>108.21727394201365</v>
      </c>
      <c r="AO98" s="349">
        <f t="shared" si="52"/>
        <v>107.18417347478677</v>
      </c>
      <c r="AP98" s="349">
        <f t="shared" si="53"/>
        <v>105.6237613107462</v>
      </c>
      <c r="AQ98" s="350">
        <f t="shared" si="54"/>
        <v>98.542718524962126</v>
      </c>
      <c r="AR98" s="82">
        <f t="shared" si="69"/>
        <v>1200</v>
      </c>
    </row>
    <row r="99" spans="1:44" x14ac:dyDescent="0.55000000000000004">
      <c r="A99" s="49">
        <v>4</v>
      </c>
      <c r="B99" s="61">
        <v>2021</v>
      </c>
      <c r="C99" s="49">
        <v>101.3</v>
      </c>
      <c r="D99" s="48">
        <v>103.1</v>
      </c>
      <c r="E99" s="48">
        <v>128.19999999999999</v>
      </c>
      <c r="F99" s="48">
        <v>106.2</v>
      </c>
      <c r="G99" s="48">
        <v>74.900000000000006</v>
      </c>
      <c r="H99" s="48">
        <v>112</v>
      </c>
      <c r="I99" s="48">
        <v>109</v>
      </c>
      <c r="J99" s="48">
        <v>71.2</v>
      </c>
      <c r="K99" s="48">
        <v>60.1</v>
      </c>
      <c r="L99" s="48">
        <v>72.599999999999994</v>
      </c>
      <c r="M99" s="48">
        <v>113.9</v>
      </c>
      <c r="N99" s="50">
        <v>105.9</v>
      </c>
      <c r="O99" s="50">
        <v>1158.4000000000001</v>
      </c>
      <c r="P99" s="48"/>
      <c r="Q99" s="64">
        <f t="shared" si="55"/>
        <v>112.96249999999999</v>
      </c>
      <c r="R99" s="65">
        <f t="shared" si="56"/>
        <v>120.325</v>
      </c>
      <c r="S99" s="65">
        <f t="shared" si="57"/>
        <v>132.57500000000002</v>
      </c>
      <c r="T99" s="65">
        <f t="shared" si="58"/>
        <v>103.9</v>
      </c>
      <c r="U99" s="65">
        <f t="shared" si="59"/>
        <v>93.837500000000006</v>
      </c>
      <c r="V99" s="65">
        <f t="shared" si="60"/>
        <v>115.5</v>
      </c>
      <c r="W99" s="65">
        <f t="shared" si="61"/>
        <v>121.63749999999999</v>
      </c>
      <c r="X99" s="65">
        <f t="shared" si="62"/>
        <v>93.637500000000003</v>
      </c>
      <c r="Y99" s="65">
        <f t="shared" si="63"/>
        <v>117.3</v>
      </c>
      <c r="Z99" s="65">
        <f t="shared" si="64"/>
        <v>117.60000000000001</v>
      </c>
      <c r="AA99" s="65">
        <f t="shared" si="65"/>
        <v>121.86249999999998</v>
      </c>
      <c r="AB99" s="66">
        <f t="shared" si="66"/>
        <v>113.80000000000001</v>
      </c>
      <c r="AC99" s="65">
        <f t="shared" si="43"/>
        <v>1364.9374999999998</v>
      </c>
      <c r="AD99" s="77">
        <f t="shared" si="67"/>
        <v>0.87916113375154559</v>
      </c>
      <c r="AE99" s="48"/>
      <c r="AF99" s="348">
        <f t="shared" si="68"/>
        <v>99.312239571408966</v>
      </c>
      <c r="AG99" s="349">
        <f t="shared" si="44"/>
        <v>105.78506341865473</v>
      </c>
      <c r="AH99" s="349">
        <f t="shared" si="45"/>
        <v>116.55478730711117</v>
      </c>
      <c r="AI99" s="349">
        <f t="shared" si="46"/>
        <v>91.344841796785587</v>
      </c>
      <c r="AJ99" s="349">
        <f t="shared" si="47"/>
        <v>82.498282888410671</v>
      </c>
      <c r="AK99" s="349">
        <f t="shared" si="48"/>
        <v>101.54311094830352</v>
      </c>
      <c r="AL99" s="349">
        <f t="shared" si="49"/>
        <v>106.93896240670361</v>
      </c>
      <c r="AM99" s="349">
        <f t="shared" si="50"/>
        <v>82.322450661660355</v>
      </c>
      <c r="AN99" s="349">
        <f t="shared" si="51"/>
        <v>103.1256009890563</v>
      </c>
      <c r="AO99" s="349">
        <f t="shared" si="52"/>
        <v>103.38934932918177</v>
      </c>
      <c r="AP99" s="349">
        <f t="shared" si="53"/>
        <v>107.1367736617977</v>
      </c>
      <c r="AQ99" s="350">
        <f t="shared" si="54"/>
        <v>100.04853702092589</v>
      </c>
      <c r="AR99" s="81">
        <f t="shared" si="69"/>
        <v>1200.0000000000005</v>
      </c>
    </row>
    <row r="100" spans="1:44" x14ac:dyDescent="0.55000000000000004">
      <c r="A100" s="49">
        <v>3</v>
      </c>
      <c r="B100" s="61">
        <v>2022</v>
      </c>
      <c r="C100" s="49">
        <v>81</v>
      </c>
      <c r="D100" s="48">
        <v>99.4</v>
      </c>
      <c r="E100" s="48">
        <v>103.7</v>
      </c>
      <c r="F100" s="48">
        <v>84.1</v>
      </c>
      <c r="G100" s="48">
        <v>62.1</v>
      </c>
      <c r="H100" s="48">
        <v>98.5</v>
      </c>
      <c r="I100" s="48">
        <v>103.7</v>
      </c>
      <c r="J100" s="48">
        <v>86.3</v>
      </c>
      <c r="K100" s="48">
        <v>110.7</v>
      </c>
      <c r="L100" s="48">
        <v>99.3</v>
      </c>
      <c r="M100" s="48">
        <v>112.6</v>
      </c>
      <c r="N100" s="50">
        <v>100.3</v>
      </c>
      <c r="O100" s="50">
        <v>1141.7</v>
      </c>
      <c r="P100" s="48"/>
      <c r="Q100" s="64">
        <f t="shared" si="55"/>
        <v>107.675</v>
      </c>
      <c r="R100" s="65">
        <f t="shared" si="56"/>
        <v>117.25</v>
      </c>
      <c r="S100" s="65">
        <f t="shared" si="57"/>
        <v>129.00000000000003</v>
      </c>
      <c r="T100" s="65">
        <f t="shared" si="58"/>
        <v>100.71250000000001</v>
      </c>
      <c r="U100" s="65">
        <f t="shared" si="59"/>
        <v>87.9</v>
      </c>
      <c r="V100" s="65">
        <f t="shared" si="60"/>
        <v>112.55</v>
      </c>
      <c r="W100" s="65">
        <f t="shared" si="61"/>
        <v>118.46250000000001</v>
      </c>
      <c r="X100" s="65">
        <f t="shared" si="62"/>
        <v>93.025000000000006</v>
      </c>
      <c r="Y100" s="65">
        <f t="shared" si="63"/>
        <v>115.72500000000002</v>
      </c>
      <c r="Z100" s="65">
        <f t="shared" si="64"/>
        <v>115.41250000000001</v>
      </c>
      <c r="AA100" s="65">
        <f t="shared" si="65"/>
        <v>122.76249999999999</v>
      </c>
      <c r="AB100" s="66">
        <f t="shared" si="66"/>
        <v>112.78750000000001</v>
      </c>
      <c r="AC100" s="65">
        <f>SUM(Q100:AB100)</f>
        <v>1333.2624999999998</v>
      </c>
      <c r="AD100" s="77">
        <f t="shared" si="67"/>
        <v>0.90004781504017417</v>
      </c>
      <c r="AE100" s="48"/>
      <c r="AF100" s="348">
        <f t="shared" si="68"/>
        <v>96.912648484450756</v>
      </c>
      <c r="AG100" s="349">
        <f t="shared" si="44"/>
        <v>105.53060631346042</v>
      </c>
      <c r="AH100" s="349">
        <f t="shared" si="45"/>
        <v>116.10616814018249</v>
      </c>
      <c r="AI100" s="349">
        <f t="shared" si="46"/>
        <v>90.646065572233553</v>
      </c>
      <c r="AJ100" s="349">
        <f t="shared" si="47"/>
        <v>79.114202942031312</v>
      </c>
      <c r="AK100" s="349">
        <f t="shared" si="48"/>
        <v>101.30038158277161</v>
      </c>
      <c r="AL100" s="349">
        <f t="shared" si="49"/>
        <v>106.62191428919664</v>
      </c>
      <c r="AM100" s="349">
        <f t="shared" si="50"/>
        <v>83.726947994112209</v>
      </c>
      <c r="AN100" s="349">
        <f t="shared" si="51"/>
        <v>104.15803339552417</v>
      </c>
      <c r="AO100" s="349">
        <f t="shared" si="52"/>
        <v>103.8767684533241</v>
      </c>
      <c r="AP100" s="349">
        <f t="shared" si="53"/>
        <v>110.49211989386937</v>
      </c>
      <c r="AQ100" s="350">
        <f t="shared" si="54"/>
        <v>101.51414293884365</v>
      </c>
      <c r="AR100" s="81">
        <f t="shared" si="69"/>
        <v>1200.0000000000002</v>
      </c>
    </row>
    <row r="101" spans="1:44" x14ac:dyDescent="0.55000000000000004">
      <c r="A101" s="49">
        <v>2</v>
      </c>
      <c r="B101" s="61">
        <v>2023</v>
      </c>
      <c r="C101" s="49">
        <v>88.9</v>
      </c>
      <c r="D101" s="48">
        <v>110.8</v>
      </c>
      <c r="E101" s="48">
        <v>130.19999999999999</v>
      </c>
      <c r="F101" s="48">
        <v>109.4</v>
      </c>
      <c r="G101" s="48">
        <v>97.5</v>
      </c>
      <c r="H101" s="48">
        <v>120.5</v>
      </c>
      <c r="I101" s="48">
        <v>122.8</v>
      </c>
      <c r="J101" s="48">
        <v>94.9</v>
      </c>
      <c r="K101" s="48">
        <v>130.19999999999999</v>
      </c>
      <c r="L101" s="48">
        <v>124.8</v>
      </c>
      <c r="M101" s="48">
        <v>131.1</v>
      </c>
      <c r="N101" s="50">
        <v>114.6</v>
      </c>
      <c r="O101" s="50"/>
      <c r="P101" s="48"/>
      <c r="Q101" s="64">
        <f t="shared" si="55"/>
        <v>104.99999999999999</v>
      </c>
      <c r="R101" s="65">
        <f t="shared" si="56"/>
        <v>116.33749999999999</v>
      </c>
      <c r="S101" s="65">
        <f t="shared" si="57"/>
        <v>129.58750000000001</v>
      </c>
      <c r="T101" s="65">
        <f t="shared" si="58"/>
        <v>101.575</v>
      </c>
      <c r="U101" s="65">
        <f t="shared" si="59"/>
        <v>88.287500000000009</v>
      </c>
      <c r="V101" s="65">
        <f t="shared" si="60"/>
        <v>112.58750000000001</v>
      </c>
      <c r="W101" s="65">
        <f t="shared" si="61"/>
        <v>118.125</v>
      </c>
      <c r="X101" s="65">
        <f t="shared" si="62"/>
        <v>93.712499999999991</v>
      </c>
      <c r="Y101" s="65">
        <f t="shared" si="63"/>
        <v>116.6</v>
      </c>
      <c r="Z101" s="65">
        <f t="shared" si="64"/>
        <v>115.78749999999999</v>
      </c>
      <c r="AA101" s="65">
        <f t="shared" si="65"/>
        <v>124.44999999999999</v>
      </c>
      <c r="AB101" s="66">
        <f t="shared" si="66"/>
        <v>113.05</v>
      </c>
      <c r="AC101" s="65">
        <f t="shared" ref="AC101:AC102" si="70">SUM(Q101:AB101)</f>
        <v>1335.1</v>
      </c>
      <c r="AD101" s="77">
        <f t="shared" si="67"/>
        <v>0.89880907797168752</v>
      </c>
      <c r="AE101" s="48"/>
      <c r="AF101" s="348">
        <f t="shared" si="68"/>
        <v>94.374953187027174</v>
      </c>
      <c r="AG101" s="349">
        <f t="shared" si="44"/>
        <v>104.56520110853118</v>
      </c>
      <c r="AH101" s="349">
        <f t="shared" si="45"/>
        <v>116.47442139165607</v>
      </c>
      <c r="AI101" s="349">
        <f t="shared" si="46"/>
        <v>91.296532094974168</v>
      </c>
      <c r="AJ101" s="349">
        <f t="shared" si="47"/>
        <v>79.353606471425365</v>
      </c>
      <c r="AK101" s="349">
        <f t="shared" si="48"/>
        <v>101.19466706613737</v>
      </c>
      <c r="AL101" s="349">
        <f t="shared" si="49"/>
        <v>106.17182233540559</v>
      </c>
      <c r="AM101" s="349">
        <f t="shared" si="50"/>
        <v>84.229645719421754</v>
      </c>
      <c r="AN101" s="349">
        <f t="shared" si="51"/>
        <v>104.80113849149876</v>
      </c>
      <c r="AO101" s="349">
        <f t="shared" si="52"/>
        <v>104.07085611564676</v>
      </c>
      <c r="AP101" s="349">
        <f t="shared" si="53"/>
        <v>111.85678975357651</v>
      </c>
      <c r="AQ101" s="350">
        <f t="shared" si="54"/>
        <v>101.61036626469927</v>
      </c>
      <c r="AR101" s="81">
        <f t="shared" si="69"/>
        <v>1200</v>
      </c>
    </row>
    <row r="102" spans="1:44" x14ac:dyDescent="0.55000000000000004">
      <c r="A102" s="49">
        <v>1</v>
      </c>
      <c r="B102" s="61">
        <v>2024</v>
      </c>
      <c r="C102" s="49">
        <v>93</v>
      </c>
      <c r="D102" s="48">
        <v>102</v>
      </c>
      <c r="E102" s="48">
        <v>110.6</v>
      </c>
      <c r="F102" s="48">
        <v>100</v>
      </c>
      <c r="G102" s="48">
        <v>100.4</v>
      </c>
      <c r="H102" s="48">
        <v>106.1</v>
      </c>
      <c r="I102" s="48">
        <v>123.8</v>
      </c>
      <c r="J102" s="48">
        <v>80.5</v>
      </c>
      <c r="K102" s="48">
        <v>115.9</v>
      </c>
      <c r="L102" s="48">
        <v>125.6</v>
      </c>
      <c r="M102" s="48">
        <v>115.4</v>
      </c>
      <c r="N102" s="50">
        <v>105</v>
      </c>
      <c r="O102" s="50"/>
      <c r="P102" s="48"/>
      <c r="Q102" s="64">
        <f t="shared" si="55"/>
        <v>102.77499999999999</v>
      </c>
      <c r="R102" s="65">
        <f t="shared" si="56"/>
        <v>114.96249999999999</v>
      </c>
      <c r="S102" s="65">
        <f t="shared" si="57"/>
        <v>126.83750000000002</v>
      </c>
      <c r="T102" s="65">
        <f t="shared" si="58"/>
        <v>101.9375</v>
      </c>
      <c r="U102" s="65">
        <f t="shared" si="59"/>
        <v>88.350000000000009</v>
      </c>
      <c r="V102" s="65">
        <f t="shared" si="60"/>
        <v>110.41250000000001</v>
      </c>
      <c r="W102" s="65">
        <f t="shared" si="61"/>
        <v>118.08749999999999</v>
      </c>
      <c r="X102" s="65">
        <f t="shared" si="62"/>
        <v>91.1875</v>
      </c>
      <c r="Y102" s="65">
        <f t="shared" si="63"/>
        <v>114.91250000000001</v>
      </c>
      <c r="Z102" s="65">
        <f t="shared" si="64"/>
        <v>116.33749999999999</v>
      </c>
      <c r="AA102" s="65">
        <f t="shared" si="65"/>
        <v>122.52500000000001</v>
      </c>
      <c r="AB102" s="66">
        <f t="shared" si="66"/>
        <v>111.27499999999999</v>
      </c>
      <c r="AC102" s="65">
        <f t="shared" si="70"/>
        <v>1319.6000000000001</v>
      </c>
      <c r="AD102" s="77">
        <f t="shared" si="67"/>
        <v>0.90936647468929965</v>
      </c>
      <c r="AE102" s="48"/>
      <c r="AF102" s="348">
        <f t="shared" si="68"/>
        <v>93.460139436192762</v>
      </c>
      <c r="AG102" s="349">
        <f t="shared" si="44"/>
        <v>104.54304334646861</v>
      </c>
      <c r="AH102" s="349">
        <f t="shared" si="45"/>
        <v>115.34177023340406</v>
      </c>
      <c r="AI102" s="349">
        <f t="shared" si="46"/>
        <v>92.698545013640484</v>
      </c>
      <c r="AJ102" s="349">
        <f t="shared" si="47"/>
        <v>80.342528038799628</v>
      </c>
      <c r="AK102" s="349">
        <f t="shared" si="48"/>
        <v>100.4054258866323</v>
      </c>
      <c r="AL102" s="349">
        <f t="shared" si="49"/>
        <v>107.38481357987267</v>
      </c>
      <c r="AM102" s="349">
        <f t="shared" si="50"/>
        <v>82.922855410730506</v>
      </c>
      <c r="AN102" s="349">
        <f t="shared" si="51"/>
        <v>104.49757502273415</v>
      </c>
      <c r="AO102" s="349">
        <f t="shared" si="52"/>
        <v>105.7934222491664</v>
      </c>
      <c r="AP102" s="349">
        <f t="shared" si="53"/>
        <v>111.42012731130644</v>
      </c>
      <c r="AQ102" s="350">
        <f t="shared" si="54"/>
        <v>101.18975447105181</v>
      </c>
      <c r="AR102" s="81">
        <f t="shared" si="69"/>
        <v>1200</v>
      </c>
    </row>
    <row r="103" spans="1:44" ht="14" thickBot="1" x14ac:dyDescent="0.6">
      <c r="A103" s="54"/>
      <c r="B103" s="71">
        <v>2025</v>
      </c>
      <c r="C103" s="54">
        <v>106</v>
      </c>
      <c r="D103" s="55">
        <v>112.4</v>
      </c>
      <c r="E103" s="55">
        <v>111.7</v>
      </c>
      <c r="F103" s="55">
        <v>103</v>
      </c>
      <c r="G103" s="55">
        <v>96.2</v>
      </c>
      <c r="H103" s="55"/>
      <c r="I103" s="55"/>
      <c r="J103" s="55"/>
      <c r="K103" s="55"/>
      <c r="L103" s="55"/>
      <c r="M103" s="55"/>
      <c r="N103" s="56"/>
      <c r="O103" s="56"/>
      <c r="P103" s="48"/>
      <c r="Q103" s="72"/>
      <c r="R103" s="73"/>
      <c r="S103" s="73"/>
      <c r="T103" s="73"/>
      <c r="U103" s="73"/>
      <c r="V103" s="73"/>
      <c r="W103" s="73"/>
      <c r="X103" s="73"/>
      <c r="Y103" s="73"/>
      <c r="Z103" s="73"/>
      <c r="AA103" s="73"/>
      <c r="AB103" s="74"/>
      <c r="AC103" s="73"/>
      <c r="AD103" s="78"/>
      <c r="AE103" s="48"/>
      <c r="AF103" s="72"/>
      <c r="AG103" s="73"/>
      <c r="AH103" s="73"/>
      <c r="AI103" s="73"/>
      <c r="AJ103" s="73"/>
      <c r="AK103" s="73"/>
      <c r="AL103" s="73"/>
      <c r="AM103" s="73"/>
      <c r="AN103" s="73"/>
      <c r="AO103" s="73"/>
      <c r="AP103" s="73"/>
      <c r="AQ103" s="74"/>
      <c r="AR103" s="83"/>
    </row>
    <row r="104" spans="1:44" x14ac:dyDescent="0.55000000000000004">
      <c r="A104" s="75"/>
      <c r="B104" s="76"/>
      <c r="C104" s="75"/>
      <c r="D104" s="75"/>
      <c r="E104" s="75"/>
      <c r="F104" s="75"/>
      <c r="G104" s="75"/>
      <c r="H104" s="75"/>
      <c r="I104" s="75"/>
      <c r="J104" s="75"/>
      <c r="K104" s="75"/>
      <c r="L104" s="75"/>
      <c r="M104" s="75"/>
      <c r="N104" s="75"/>
      <c r="O104" s="75"/>
      <c r="P104" s="48"/>
      <c r="Q104" s="75"/>
      <c r="R104" s="75"/>
      <c r="S104" s="75"/>
      <c r="T104" s="75"/>
      <c r="U104" s="75"/>
      <c r="V104" s="75"/>
      <c r="W104" s="75"/>
      <c r="X104" s="75"/>
      <c r="Y104" s="75"/>
      <c r="Z104" s="75"/>
      <c r="AA104" s="75"/>
      <c r="AB104" s="75"/>
      <c r="AC104" s="75"/>
      <c r="AD104" s="75"/>
      <c r="AE104" s="48"/>
      <c r="AF104" s="75"/>
      <c r="AG104" s="75"/>
      <c r="AH104" s="75"/>
      <c r="AI104" s="75"/>
      <c r="AJ104" s="75"/>
      <c r="AK104" s="75"/>
      <c r="AL104" s="75"/>
      <c r="AM104" s="75"/>
      <c r="AN104" s="75"/>
      <c r="AO104" s="75"/>
      <c r="AP104" s="75"/>
      <c r="AQ104" s="75"/>
      <c r="AR104" s="75"/>
    </row>
  </sheetData>
  <phoneticPr fontId="3"/>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D0166-6FF7-480D-B3C9-051986EA1A35}">
  <sheetPr>
    <tabColor theme="9" tint="0.79998168889431442"/>
  </sheetPr>
  <dimension ref="A1:BA433"/>
  <sheetViews>
    <sheetView workbookViewId="0">
      <selection activeCell="N30" sqref="N30"/>
    </sheetView>
  </sheetViews>
  <sheetFormatPr defaultRowHeight="16.5" customHeight="1" x14ac:dyDescent="0.55000000000000004"/>
  <cols>
    <col min="1" max="1" width="7.33203125" style="58" customWidth="1"/>
    <col min="2" max="13" width="5.4140625" style="37" customWidth="1"/>
    <col min="14" max="15" width="3.4140625" style="37" customWidth="1"/>
    <col min="16" max="17" width="8.6640625" style="58"/>
    <col min="18" max="18" width="8.6640625" style="37"/>
    <col min="19" max="46" width="7.33203125" style="37" customWidth="1"/>
    <col min="47" max="53" width="9.58203125" style="37" customWidth="1"/>
    <col min="54" max="16384" width="8.6640625" style="37"/>
  </cols>
  <sheetData>
    <row r="1" spans="1:53" ht="16.5" customHeight="1" thickBot="1" x14ac:dyDescent="0.6">
      <c r="B1" s="40">
        <v>1</v>
      </c>
      <c r="C1" s="41">
        <v>2</v>
      </c>
      <c r="D1" s="41">
        <v>3</v>
      </c>
      <c r="E1" s="41">
        <v>4</v>
      </c>
      <c r="F1" s="41">
        <v>5</v>
      </c>
      <c r="G1" s="41">
        <v>6</v>
      </c>
      <c r="H1" s="41">
        <v>7</v>
      </c>
      <c r="I1" s="41">
        <v>8</v>
      </c>
      <c r="J1" s="41">
        <v>9</v>
      </c>
      <c r="K1" s="41">
        <v>10</v>
      </c>
      <c r="L1" s="41">
        <v>11</v>
      </c>
      <c r="M1" s="42">
        <v>12</v>
      </c>
      <c r="R1" s="40">
        <v>1989</v>
      </c>
      <c r="S1" s="41">
        <v>1990</v>
      </c>
      <c r="T1" s="41">
        <v>1991</v>
      </c>
      <c r="U1" s="41">
        <v>1992</v>
      </c>
      <c r="V1" s="41">
        <v>1993</v>
      </c>
      <c r="W1" s="41">
        <v>1994</v>
      </c>
      <c r="X1" s="41">
        <v>1995</v>
      </c>
      <c r="Y1" s="41">
        <v>1996</v>
      </c>
      <c r="Z1" s="41">
        <v>1997</v>
      </c>
      <c r="AA1" s="41">
        <v>1998</v>
      </c>
      <c r="AB1" s="41">
        <v>1999</v>
      </c>
      <c r="AC1" s="41">
        <v>2000</v>
      </c>
      <c r="AD1" s="41">
        <v>2001</v>
      </c>
      <c r="AE1" s="41">
        <v>2002</v>
      </c>
      <c r="AF1" s="41">
        <v>2003</v>
      </c>
      <c r="AG1" s="41">
        <v>2004</v>
      </c>
      <c r="AH1" s="41">
        <v>2005</v>
      </c>
      <c r="AI1" s="41">
        <v>2006</v>
      </c>
      <c r="AJ1" s="41">
        <v>2007</v>
      </c>
      <c r="AK1" s="41">
        <v>2008</v>
      </c>
      <c r="AL1" s="41">
        <v>2009</v>
      </c>
      <c r="AM1" s="41">
        <v>2010</v>
      </c>
      <c r="AN1" s="41">
        <v>2011</v>
      </c>
      <c r="AO1" s="41">
        <v>2012</v>
      </c>
      <c r="AP1" s="41">
        <v>2013</v>
      </c>
      <c r="AQ1" s="41">
        <v>2014</v>
      </c>
      <c r="AR1" s="41">
        <v>2015</v>
      </c>
      <c r="AS1" s="41">
        <v>2016</v>
      </c>
      <c r="AT1" s="41">
        <v>2017</v>
      </c>
      <c r="AU1" s="41">
        <v>2018</v>
      </c>
      <c r="AV1" s="41">
        <v>2019</v>
      </c>
      <c r="AW1" s="41">
        <v>2020</v>
      </c>
      <c r="AX1" s="41">
        <v>2021</v>
      </c>
      <c r="AY1" s="41">
        <v>2022</v>
      </c>
      <c r="AZ1" s="41">
        <v>2023</v>
      </c>
      <c r="BA1" s="42">
        <v>2024</v>
      </c>
    </row>
    <row r="2" spans="1:53" ht="16.5" customHeight="1" x14ac:dyDescent="0.55000000000000004">
      <c r="A2" s="102">
        <v>1989</v>
      </c>
      <c r="B2" s="109">
        <v>88.56670234504233</v>
      </c>
      <c r="C2" s="109">
        <v>96.857059453147798</v>
      </c>
      <c r="D2" s="109">
        <v>106.79381142356719</v>
      </c>
      <c r="E2" s="109">
        <v>101.41091758295222</v>
      </c>
      <c r="F2" s="109">
        <v>96.471732996010502</v>
      </c>
      <c r="G2" s="109">
        <v>106.30339593266515</v>
      </c>
      <c r="H2" s="109">
        <v>107.51775810061301</v>
      </c>
      <c r="I2" s="109">
        <v>78.828451882845172</v>
      </c>
      <c r="J2" s="109">
        <v>105.87136323829908</v>
      </c>
      <c r="K2" s="109">
        <v>106.80548798287435</v>
      </c>
      <c r="L2" s="109">
        <v>104.78544322273036</v>
      </c>
      <c r="M2" s="39">
        <v>99.787875839252692</v>
      </c>
      <c r="P2" s="111">
        <v>1989</v>
      </c>
      <c r="Q2" s="112">
        <v>1</v>
      </c>
      <c r="R2" s="116">
        <v>88.56670234504233</v>
      </c>
      <c r="S2" s="59">
        <v>88.019884009942004</v>
      </c>
      <c r="T2" s="59">
        <v>88.992900341835394</v>
      </c>
      <c r="U2" s="59">
        <v>90.432231467664849</v>
      </c>
      <c r="V2" s="59">
        <v>90.738552557593721</v>
      </c>
      <c r="W2" s="59">
        <v>90.996748870034082</v>
      </c>
      <c r="X2" s="59">
        <v>91.05670863281432</v>
      </c>
      <c r="Y2" s="59">
        <v>90.83897168574741</v>
      </c>
      <c r="Z2" s="59">
        <v>91.852746815579891</v>
      </c>
      <c r="AA2" s="59">
        <v>92.184571016582566</v>
      </c>
      <c r="AB2" s="59">
        <v>92.471918838205895</v>
      </c>
      <c r="AC2" s="59">
        <v>92.460199503660334</v>
      </c>
      <c r="AD2" s="59">
        <v>92.602758479071838</v>
      </c>
      <c r="AE2" s="59">
        <v>93.224084588447269</v>
      </c>
      <c r="AF2" s="59">
        <v>93.750253587416623</v>
      </c>
      <c r="AG2" s="59">
        <v>93.323503786609493</v>
      </c>
      <c r="AH2" s="59">
        <v>93.308864302500595</v>
      </c>
      <c r="AI2" s="59">
        <v>93.155740068038995</v>
      </c>
      <c r="AJ2" s="59">
        <v>93.229333794090778</v>
      </c>
      <c r="AK2" s="59">
        <v>94.573300759200322</v>
      </c>
      <c r="AL2" s="59">
        <v>93.385298518268243</v>
      </c>
      <c r="AM2" s="59">
        <v>93.087777472953476</v>
      </c>
      <c r="AN2" s="59">
        <v>93.77070710085664</v>
      </c>
      <c r="AO2" s="59">
        <v>94.839546690520891</v>
      </c>
      <c r="AP2" s="59">
        <v>95.149832996189474</v>
      </c>
      <c r="AQ2" s="59">
        <v>96.368336821371415</v>
      </c>
      <c r="AR2" s="59">
        <v>96.113810666822772</v>
      </c>
      <c r="AS2" s="59">
        <v>96.137620315379877</v>
      </c>
      <c r="AT2" s="59">
        <v>96.033934748060219</v>
      </c>
      <c r="AU2" s="59">
        <v>96.060757705101409</v>
      </c>
      <c r="AV2" s="59">
        <v>96.554770845397485</v>
      </c>
      <c r="AW2" s="59">
        <v>97.256839466116034</v>
      </c>
      <c r="AX2" s="59">
        <v>98.825950355522096</v>
      </c>
      <c r="AY2" s="59">
        <v>98.333966056970013</v>
      </c>
      <c r="AZ2" s="59">
        <v>96.237118799623033</v>
      </c>
      <c r="BA2" s="104">
        <v>95.031356721515067</v>
      </c>
    </row>
    <row r="3" spans="1:53" ht="16.5" customHeight="1" x14ac:dyDescent="0.55000000000000004">
      <c r="A3" s="103">
        <v>1990</v>
      </c>
      <c r="B3" s="59">
        <v>88.019884009942004</v>
      </c>
      <c r="C3" s="59">
        <v>97.508975421154389</v>
      </c>
      <c r="D3" s="59">
        <v>106.8213200773267</v>
      </c>
      <c r="E3" s="59">
        <v>101.07705053852526</v>
      </c>
      <c r="F3" s="59">
        <v>95.995581331123987</v>
      </c>
      <c r="G3" s="59">
        <v>105.84921292460646</v>
      </c>
      <c r="H3" s="59">
        <v>107.77133388566692</v>
      </c>
      <c r="I3" s="59">
        <v>79.458713062689853</v>
      </c>
      <c r="J3" s="59">
        <v>105.40734603700633</v>
      </c>
      <c r="K3" s="59">
        <v>107.64982049157689</v>
      </c>
      <c r="L3" s="59">
        <v>104.63407898370615</v>
      </c>
      <c r="M3" s="104">
        <v>99.806683236674942</v>
      </c>
      <c r="P3" s="113"/>
      <c r="Q3" s="114">
        <v>2</v>
      </c>
      <c r="R3" s="116">
        <v>96.857059453147798</v>
      </c>
      <c r="S3" s="59">
        <v>97.508975421154389</v>
      </c>
      <c r="T3" s="59">
        <v>98.269787010255058</v>
      </c>
      <c r="U3" s="59">
        <v>98.474923493259809</v>
      </c>
      <c r="V3" s="59">
        <v>99.901395940120423</v>
      </c>
      <c r="W3" s="59">
        <v>100.40758068353024</v>
      </c>
      <c r="X3" s="59">
        <v>101.62845211667729</v>
      </c>
      <c r="Y3" s="59">
        <v>102.18588757643033</v>
      </c>
      <c r="Z3" s="59">
        <v>102.39061728758867</v>
      </c>
      <c r="AA3" s="59">
        <v>103.09444844989189</v>
      </c>
      <c r="AB3" s="59">
        <v>103.69732355287589</v>
      </c>
      <c r="AC3" s="59">
        <v>104.31428393670635</v>
      </c>
      <c r="AD3" s="59">
        <v>105.74489202231425</v>
      </c>
      <c r="AE3" s="59">
        <v>106.10002379900044</v>
      </c>
      <c r="AF3" s="59">
        <v>106.43368181879654</v>
      </c>
      <c r="AG3" s="59">
        <v>106.70598485356209</v>
      </c>
      <c r="AH3" s="59">
        <v>106.3082569776346</v>
      </c>
      <c r="AI3" s="59">
        <v>106.11774202848414</v>
      </c>
      <c r="AJ3" s="59">
        <v>105.32174857453161</v>
      </c>
      <c r="AK3" s="59">
        <v>106.09211948892857</v>
      </c>
      <c r="AL3" s="59">
        <v>103.81051209035184</v>
      </c>
      <c r="AM3" s="59">
        <v>103.50084091749467</v>
      </c>
      <c r="AN3" s="59">
        <v>104.18649076202131</v>
      </c>
      <c r="AO3" s="59">
        <v>104.75643205393268</v>
      </c>
      <c r="AP3" s="59">
        <v>104.14686926659451</v>
      </c>
      <c r="AQ3" s="59">
        <v>104.38789328362147</v>
      </c>
      <c r="AR3" s="59">
        <v>104.31941923774953</v>
      </c>
      <c r="AS3" s="59">
        <v>103.69971621661156</v>
      </c>
      <c r="AT3" s="59">
        <v>103.41684584462935</v>
      </c>
      <c r="AU3" s="59">
        <v>103.75437873480321</v>
      </c>
      <c r="AV3" s="59">
        <v>104.2344499035861</v>
      </c>
      <c r="AW3" s="59">
        <v>103.95988496423568</v>
      </c>
      <c r="AX3" s="59">
        <v>106.78523526925979</v>
      </c>
      <c r="AY3" s="59">
        <v>106.8477293519458</v>
      </c>
      <c r="AZ3" s="59">
        <v>105.34342681507123</v>
      </c>
      <c r="BA3" s="104">
        <v>103.68953741074199</v>
      </c>
    </row>
    <row r="4" spans="1:53" ht="16.5" customHeight="1" x14ac:dyDescent="0.55000000000000004">
      <c r="A4" s="103">
        <v>1991</v>
      </c>
      <c r="B4" s="59">
        <v>88.992900341835394</v>
      </c>
      <c r="C4" s="59">
        <v>98.269787010255058</v>
      </c>
      <c r="D4" s="59">
        <v>106.76834078359192</v>
      </c>
      <c r="E4" s="59">
        <v>100.32079936891927</v>
      </c>
      <c r="F4" s="59">
        <v>94.956613200105181</v>
      </c>
      <c r="G4" s="59">
        <v>104.68577438864054</v>
      </c>
      <c r="H4" s="59">
        <v>108.47225874309754</v>
      </c>
      <c r="I4" s="59">
        <v>79.652905600841436</v>
      </c>
      <c r="J4" s="59">
        <v>105.30633710228766</v>
      </c>
      <c r="K4" s="59">
        <v>107.72547988430183</v>
      </c>
      <c r="L4" s="59">
        <v>104.89613463055483</v>
      </c>
      <c r="M4" s="104">
        <v>99.952668945569272</v>
      </c>
      <c r="P4" s="113"/>
      <c r="Q4" s="114">
        <v>3</v>
      </c>
      <c r="R4" s="116">
        <v>106.79381142356719</v>
      </c>
      <c r="S4" s="59">
        <v>106.8213200773267</v>
      </c>
      <c r="T4" s="59">
        <v>106.76834078359192</v>
      </c>
      <c r="U4" s="59">
        <v>107.76195654922988</v>
      </c>
      <c r="V4" s="59">
        <v>109.44561700879285</v>
      </c>
      <c r="W4" s="59">
        <v>110.4369201490762</v>
      </c>
      <c r="X4" s="59">
        <v>111.80899452008013</v>
      </c>
      <c r="Y4" s="59">
        <v>112.05079442049357</v>
      </c>
      <c r="Z4" s="59">
        <v>113.12297865757078</v>
      </c>
      <c r="AA4" s="59">
        <v>113.75342465753425</v>
      </c>
      <c r="AB4" s="59">
        <v>114.63468014656566</v>
      </c>
      <c r="AC4" s="59">
        <v>115.45496650744167</v>
      </c>
      <c r="AD4" s="59">
        <v>115.81505184982373</v>
      </c>
      <c r="AE4" s="59">
        <v>115.90793186686159</v>
      </c>
      <c r="AF4" s="59">
        <v>116.45545652497324</v>
      </c>
      <c r="AG4" s="59">
        <v>116.83131157429128</v>
      </c>
      <c r="AH4" s="59">
        <v>116.1944495788334</v>
      </c>
      <c r="AI4" s="59">
        <v>115.65857502546659</v>
      </c>
      <c r="AJ4" s="59">
        <v>114.23740527731836</v>
      </c>
      <c r="AK4" s="59">
        <v>114.62909093081183</v>
      </c>
      <c r="AL4" s="59">
        <v>111.75249770741826</v>
      </c>
      <c r="AM4" s="59">
        <v>112.0960912246383</v>
      </c>
      <c r="AN4" s="59">
        <v>107.74676894606452</v>
      </c>
      <c r="AO4" s="59">
        <v>107.78481425093157</v>
      </c>
      <c r="AP4" s="59">
        <v>106.79305640494896</v>
      </c>
      <c r="AQ4" s="59">
        <v>107.11032166159583</v>
      </c>
      <c r="AR4" s="59">
        <v>107.26304080557344</v>
      </c>
      <c r="AS4" s="59">
        <v>107.02788098651295</v>
      </c>
      <c r="AT4" s="59">
        <v>106.86641114331121</v>
      </c>
      <c r="AU4" s="59">
        <v>106.95475552677281</v>
      </c>
      <c r="AV4" s="59">
        <v>107.09283791125145</v>
      </c>
      <c r="AW4" s="59">
        <v>107.45520241870067</v>
      </c>
      <c r="AX4" s="59">
        <v>111.4226394987782</v>
      </c>
      <c r="AY4" s="59">
        <v>110.70879568835147</v>
      </c>
      <c r="AZ4" s="59">
        <v>114.81930901945809</v>
      </c>
      <c r="BA4" s="104">
        <v>113.5175411362931</v>
      </c>
    </row>
    <row r="5" spans="1:53" ht="16.5" customHeight="1" x14ac:dyDescent="0.55000000000000004">
      <c r="A5" s="103">
        <v>1992</v>
      </c>
      <c r="B5" s="59">
        <v>90.432231467664849</v>
      </c>
      <c r="C5" s="59">
        <v>98.474923493259809</v>
      </c>
      <c r="D5" s="59">
        <v>107.76195654922988</v>
      </c>
      <c r="E5" s="59">
        <v>99.668681554920468</v>
      </c>
      <c r="F5" s="59">
        <v>94.074205215104072</v>
      </c>
      <c r="G5" s="59">
        <v>104.46394698904879</v>
      </c>
      <c r="H5" s="59">
        <v>108.34871898631731</v>
      </c>
      <c r="I5" s="59">
        <v>79.51642681909</v>
      </c>
      <c r="J5" s="59">
        <v>105.3744404259086</v>
      </c>
      <c r="K5" s="59">
        <v>106.9728622372847</v>
      </c>
      <c r="L5" s="59">
        <v>105.44525658210881</v>
      </c>
      <c r="M5" s="104">
        <v>99.466349680062706</v>
      </c>
      <c r="P5" s="113"/>
      <c r="Q5" s="114">
        <v>4</v>
      </c>
      <c r="R5" s="116">
        <v>101.41091758295222</v>
      </c>
      <c r="S5" s="59">
        <v>101.07705053852526</v>
      </c>
      <c r="T5" s="59">
        <v>100.32079936891927</v>
      </c>
      <c r="U5" s="59">
        <v>99.668681554920468</v>
      </c>
      <c r="V5" s="59">
        <v>98.767041796712633</v>
      </c>
      <c r="W5" s="59">
        <v>97.866941558956441</v>
      </c>
      <c r="X5" s="59">
        <v>98.312557244205735</v>
      </c>
      <c r="Y5" s="59">
        <v>97.448913875271842</v>
      </c>
      <c r="Z5" s="59">
        <v>96.980234125785515</v>
      </c>
      <c r="AA5" s="59">
        <v>95.818312905551565</v>
      </c>
      <c r="AB5" s="59">
        <v>94.750887795372876</v>
      </c>
      <c r="AC5" s="59">
        <v>94.251999529929037</v>
      </c>
      <c r="AD5" s="59">
        <v>93.744481330641037</v>
      </c>
      <c r="AE5" s="59">
        <v>93.232244245741668</v>
      </c>
      <c r="AF5" s="59">
        <v>93.182217774111066</v>
      </c>
      <c r="AG5" s="59">
        <v>93.235037866094785</v>
      </c>
      <c r="AH5" s="59">
        <v>93.396002218056026</v>
      </c>
      <c r="AI5" s="59">
        <v>93.447884833458289</v>
      </c>
      <c r="AJ5" s="59">
        <v>92.399970379878056</v>
      </c>
      <c r="AK5" s="59">
        <v>93.046537604606584</v>
      </c>
      <c r="AL5" s="59">
        <v>91.155461170905923</v>
      </c>
      <c r="AM5" s="59">
        <v>91.284277824826759</v>
      </c>
      <c r="AN5" s="59">
        <v>88.161657165029993</v>
      </c>
      <c r="AO5" s="59">
        <v>88.526862674241542</v>
      </c>
      <c r="AP5" s="59">
        <v>88.735475372818357</v>
      </c>
      <c r="AQ5" s="59">
        <v>88.960799141766771</v>
      </c>
      <c r="AR5" s="59">
        <v>88.947953866869611</v>
      </c>
      <c r="AS5" s="59">
        <v>87.775079722652933</v>
      </c>
      <c r="AT5" s="59">
        <v>87.388987566607469</v>
      </c>
      <c r="AU5" s="59">
        <v>87.575873539195186</v>
      </c>
      <c r="AV5" s="59">
        <v>88.488242282412074</v>
      </c>
      <c r="AW5" s="59">
        <v>85.576284934739306</v>
      </c>
      <c r="AX5" s="59">
        <v>88.397302809267501</v>
      </c>
      <c r="AY5" s="59">
        <v>88.147322956665704</v>
      </c>
      <c r="AZ5" s="59">
        <v>92.216151623970589</v>
      </c>
      <c r="BA5" s="104">
        <v>91.879540515367907</v>
      </c>
    </row>
    <row r="6" spans="1:53" ht="16.5" customHeight="1" x14ac:dyDescent="0.55000000000000004">
      <c r="A6" s="103">
        <v>1993</v>
      </c>
      <c r="B6" s="59">
        <v>90.738552557593721</v>
      </c>
      <c r="C6" s="59">
        <v>99.901395940120423</v>
      </c>
      <c r="D6" s="59">
        <v>109.44561700879285</v>
      </c>
      <c r="E6" s="59">
        <v>98.767041796712633</v>
      </c>
      <c r="F6" s="59">
        <v>93.349522870437497</v>
      </c>
      <c r="G6" s="59">
        <v>103.92053001719458</v>
      </c>
      <c r="H6" s="59">
        <v>108.12546347982689</v>
      </c>
      <c r="I6" s="59">
        <v>80.001303855337227</v>
      </c>
      <c r="J6" s="59">
        <v>105.74918712768815</v>
      </c>
      <c r="K6" s="59">
        <v>106.28702745430391</v>
      </c>
      <c r="L6" s="59">
        <v>105.45581967680683</v>
      </c>
      <c r="M6" s="104">
        <v>98.258538215184998</v>
      </c>
      <c r="P6" s="113"/>
      <c r="Q6" s="114">
        <v>5</v>
      </c>
      <c r="R6" s="116">
        <v>96.471732996010502</v>
      </c>
      <c r="S6" s="59">
        <v>95.995581331123987</v>
      </c>
      <c r="T6" s="59">
        <v>94.956613200105181</v>
      </c>
      <c r="U6" s="59">
        <v>94.074205215104072</v>
      </c>
      <c r="V6" s="59">
        <v>93.349522870437497</v>
      </c>
      <c r="W6" s="59">
        <v>92.167155657759068</v>
      </c>
      <c r="X6" s="59">
        <v>91.531738516230206</v>
      </c>
      <c r="Y6" s="59">
        <v>90.38436768371686</v>
      </c>
      <c r="Z6" s="59">
        <v>90.42942706222972</v>
      </c>
      <c r="AA6" s="59">
        <v>89.286229271809674</v>
      </c>
      <c r="AB6" s="59">
        <v>88.981453372210396</v>
      </c>
      <c r="AC6" s="59">
        <v>89.12546056588252</v>
      </c>
      <c r="AD6" s="59">
        <v>89.079023922789958</v>
      </c>
      <c r="AE6" s="59">
        <v>88.989222452656989</v>
      </c>
      <c r="AF6" s="59">
        <v>88.986867552982844</v>
      </c>
      <c r="AG6" s="59">
        <v>88.618725286508962</v>
      </c>
      <c r="AH6" s="59">
        <v>88.270708457658898</v>
      </c>
      <c r="AI6" s="59">
        <v>88.250783217052017</v>
      </c>
      <c r="AJ6" s="59">
        <v>88.304988522202734</v>
      </c>
      <c r="AK6" s="59">
        <v>89.190206256383917</v>
      </c>
      <c r="AL6" s="59">
        <v>88.071335489164525</v>
      </c>
      <c r="AM6" s="59">
        <v>88.37148275820941</v>
      </c>
      <c r="AN6" s="59">
        <v>87.23756081544937</v>
      </c>
      <c r="AO6" s="59">
        <v>87.659579509842828</v>
      </c>
      <c r="AP6" s="59">
        <v>87.874582490473728</v>
      </c>
      <c r="AQ6" s="59">
        <v>87.933733138706685</v>
      </c>
      <c r="AR6" s="59">
        <v>87.332123411978202</v>
      </c>
      <c r="AS6" s="59">
        <v>87.353793042918596</v>
      </c>
      <c r="AT6" s="59">
        <v>87.34691969711136</v>
      </c>
      <c r="AU6" s="59">
        <v>87.766624473815895</v>
      </c>
      <c r="AV6" s="59">
        <v>88.47391452297515</v>
      </c>
      <c r="AW6" s="59">
        <v>84.042474743750432</v>
      </c>
      <c r="AX6" s="59">
        <v>83.686405644257462</v>
      </c>
      <c r="AY6" s="59">
        <v>81.97111046109994</v>
      </c>
      <c r="AZ6" s="59">
        <v>83.242890316540297</v>
      </c>
      <c r="BA6" s="104">
        <v>83.199006519714388</v>
      </c>
    </row>
    <row r="7" spans="1:53" ht="16.5" customHeight="1" x14ac:dyDescent="0.55000000000000004">
      <c r="A7" s="103">
        <v>1994</v>
      </c>
      <c r="B7" s="59">
        <v>90.996748870034082</v>
      </c>
      <c r="C7" s="59">
        <v>100.40758068353024</v>
      </c>
      <c r="D7" s="59">
        <v>110.4369201490762</v>
      </c>
      <c r="E7" s="59">
        <v>97.866941558956441</v>
      </c>
      <c r="F7" s="59">
        <v>92.167155657759068</v>
      </c>
      <c r="G7" s="59">
        <v>103.98540956307984</v>
      </c>
      <c r="H7" s="59">
        <v>107.63936246134325</v>
      </c>
      <c r="I7" s="59">
        <v>80.187138212671456</v>
      </c>
      <c r="J7" s="59">
        <v>105.86947902624689</v>
      </c>
      <c r="K7" s="59">
        <v>106.22155261279832</v>
      </c>
      <c r="L7" s="59">
        <v>105.75529299817617</v>
      </c>
      <c r="M7" s="104">
        <v>98.466418206327788</v>
      </c>
      <c r="P7" s="113"/>
      <c r="Q7" s="114">
        <v>6</v>
      </c>
      <c r="R7" s="116">
        <v>106.30339593266515</v>
      </c>
      <c r="S7" s="59">
        <v>105.84921292460646</v>
      </c>
      <c r="T7" s="59">
        <v>104.68577438864054</v>
      </c>
      <c r="U7" s="59">
        <v>104.46394698904879</v>
      </c>
      <c r="V7" s="59">
        <v>103.92053001719458</v>
      </c>
      <c r="W7" s="59">
        <v>103.98540956307984</v>
      </c>
      <c r="X7" s="59">
        <v>103.86388686216372</v>
      </c>
      <c r="Y7" s="59">
        <v>102.85870149943554</v>
      </c>
      <c r="Z7" s="59">
        <v>103.43379574035465</v>
      </c>
      <c r="AA7" s="59">
        <v>103.4059120403749</v>
      </c>
      <c r="AB7" s="59">
        <v>103.21441935005612</v>
      </c>
      <c r="AC7" s="59">
        <v>103.63406355636357</v>
      </c>
      <c r="AD7" s="59">
        <v>103.39573565145963</v>
      </c>
      <c r="AE7" s="59">
        <v>102.85248019583177</v>
      </c>
      <c r="AF7" s="59">
        <v>103.37440322427946</v>
      </c>
      <c r="AG7" s="59">
        <v>103.69814355606195</v>
      </c>
      <c r="AH7" s="59">
        <v>103.88423859945607</v>
      </c>
      <c r="AI7" s="59">
        <v>103.60375944184976</v>
      </c>
      <c r="AJ7" s="59">
        <v>103.38903561819663</v>
      </c>
      <c r="AK7" s="59">
        <v>104.50801311726092</v>
      </c>
      <c r="AL7" s="59">
        <v>104.331772768956</v>
      </c>
      <c r="AM7" s="59">
        <v>104.53856888963107</v>
      </c>
      <c r="AN7" s="59">
        <v>104.66644778079574</v>
      </c>
      <c r="AO7" s="59">
        <v>104.46496803966753</v>
      </c>
      <c r="AP7" s="59">
        <v>104.05513477913156</v>
      </c>
      <c r="AQ7" s="59">
        <v>104.67631592831643</v>
      </c>
      <c r="AR7" s="59">
        <v>105.08518236637197</v>
      </c>
      <c r="AS7" s="59">
        <v>104.9776191451391</v>
      </c>
      <c r="AT7" s="59">
        <v>105.20473029821447</v>
      </c>
      <c r="AU7" s="59">
        <v>104.94127343910984</v>
      </c>
      <c r="AV7" s="59">
        <v>104.82905192021823</v>
      </c>
      <c r="AW7" s="59">
        <v>101.8140255143426</v>
      </c>
      <c r="AX7" s="59">
        <v>102.52999430429753</v>
      </c>
      <c r="AY7" s="59">
        <v>102.20250060679236</v>
      </c>
      <c r="AZ7" s="59">
        <v>102.26856956310171</v>
      </c>
      <c r="BA7" s="104">
        <v>101.68519093449238</v>
      </c>
    </row>
    <row r="8" spans="1:53" ht="16.5" customHeight="1" x14ac:dyDescent="0.55000000000000004">
      <c r="A8" s="103">
        <v>1995</v>
      </c>
      <c r="B8" s="59">
        <v>91.05670863281432</v>
      </c>
      <c r="C8" s="59">
        <v>101.62845211667729</v>
      </c>
      <c r="D8" s="59">
        <v>111.80899452008013</v>
      </c>
      <c r="E8" s="59">
        <v>98.312557244205735</v>
      </c>
      <c r="F8" s="59">
        <v>91.531738516230206</v>
      </c>
      <c r="G8" s="59">
        <v>103.86388686216372</v>
      </c>
      <c r="H8" s="59">
        <v>107.08663862024004</v>
      </c>
      <c r="I8" s="59">
        <v>80.20553580576555</v>
      </c>
      <c r="J8" s="59">
        <v>105.26103357809276</v>
      </c>
      <c r="K8" s="59">
        <v>106.02480711613396</v>
      </c>
      <c r="L8" s="59">
        <v>105.3169194467299</v>
      </c>
      <c r="M8" s="104">
        <v>97.90272754086655</v>
      </c>
      <c r="P8" s="113"/>
      <c r="Q8" s="114">
        <v>7</v>
      </c>
      <c r="R8" s="116">
        <v>107.51775810061301</v>
      </c>
      <c r="S8" s="59">
        <v>107.77133388566692</v>
      </c>
      <c r="T8" s="59">
        <v>108.47225874309754</v>
      </c>
      <c r="U8" s="59">
        <v>108.34871898631731</v>
      </c>
      <c r="V8" s="59">
        <v>108.12546347982689</v>
      </c>
      <c r="W8" s="59">
        <v>107.63936246134325</v>
      </c>
      <c r="X8" s="59">
        <v>107.08663862024004</v>
      </c>
      <c r="Y8" s="59">
        <v>107.3138207193351</v>
      </c>
      <c r="Z8" s="59">
        <v>107.80100044939186</v>
      </c>
      <c r="AA8" s="59">
        <v>107.55010814708004</v>
      </c>
      <c r="AB8" s="59">
        <v>107.11154098684717</v>
      </c>
      <c r="AC8" s="59">
        <v>107.21766360890093</v>
      </c>
      <c r="AD8" s="59">
        <v>107.77370888805227</v>
      </c>
      <c r="AE8" s="59">
        <v>107.86250977458947</v>
      </c>
      <c r="AF8" s="59">
        <v>107.31007993075373</v>
      </c>
      <c r="AG8" s="59">
        <v>106.90704376382281</v>
      </c>
      <c r="AH8" s="59">
        <v>106.41915977925061</v>
      </c>
      <c r="AI8" s="59">
        <v>105.9255415249188</v>
      </c>
      <c r="AJ8" s="59">
        <v>104.61086564806358</v>
      </c>
      <c r="AK8" s="59">
        <v>105.21046752641672</v>
      </c>
      <c r="AL8" s="59">
        <v>105.31637627298613</v>
      </c>
      <c r="AM8" s="59">
        <v>105.25424335317344</v>
      </c>
      <c r="AN8" s="59">
        <v>105.73381488224935</v>
      </c>
      <c r="AO8" s="59">
        <v>106.24218763884528</v>
      </c>
      <c r="AP8" s="59">
        <v>106.5884179329162</v>
      </c>
      <c r="AQ8" s="59">
        <v>106.87114190745854</v>
      </c>
      <c r="AR8" s="59">
        <v>107.24196475616181</v>
      </c>
      <c r="AS8" s="59">
        <v>107.28767443901583</v>
      </c>
      <c r="AT8" s="59">
        <v>107.37122557726467</v>
      </c>
      <c r="AU8" s="59">
        <v>107.28680345000144</v>
      </c>
      <c r="AV8" s="59">
        <v>109.47840985749848</v>
      </c>
      <c r="AW8" s="59">
        <v>108.53919327483224</v>
      </c>
      <c r="AX8" s="59">
        <v>108.38003196942699</v>
      </c>
      <c r="AY8" s="59">
        <v>108.42352238285798</v>
      </c>
      <c r="AZ8" s="59">
        <v>108.0782758132172</v>
      </c>
      <c r="BA8" s="104">
        <v>108.40608506674945</v>
      </c>
    </row>
    <row r="9" spans="1:53" ht="16.5" customHeight="1" x14ac:dyDescent="0.55000000000000004">
      <c r="A9" s="103">
        <v>1996</v>
      </c>
      <c r="B9" s="59">
        <v>90.83897168574741</v>
      </c>
      <c r="C9" s="59">
        <v>102.18588757643033</v>
      </c>
      <c r="D9" s="59">
        <v>112.05079442049357</v>
      </c>
      <c r="E9" s="59">
        <v>97.448913875271842</v>
      </c>
      <c r="F9" s="59">
        <v>90.38436768371686</v>
      </c>
      <c r="G9" s="59">
        <v>102.85870149943554</v>
      </c>
      <c r="H9" s="59">
        <v>107.3138207193351</v>
      </c>
      <c r="I9" s="59">
        <v>79.692081555957969</v>
      </c>
      <c r="J9" s="59">
        <v>106.11366615397441</v>
      </c>
      <c r="K9" s="59">
        <v>106.90467711750755</v>
      </c>
      <c r="L9" s="59">
        <v>105.99546911344642</v>
      </c>
      <c r="M9" s="104">
        <v>98.21264859868316</v>
      </c>
      <c r="P9" s="113"/>
      <c r="Q9" s="114">
        <v>8</v>
      </c>
      <c r="R9" s="116">
        <v>78.828451882845172</v>
      </c>
      <c r="S9" s="59">
        <v>79.458713062689853</v>
      </c>
      <c r="T9" s="59">
        <v>79.652905600841436</v>
      </c>
      <c r="U9" s="59">
        <v>79.51642681909</v>
      </c>
      <c r="V9" s="59">
        <v>80.001303855337227</v>
      </c>
      <c r="W9" s="59">
        <v>80.187138212671456</v>
      </c>
      <c r="X9" s="59">
        <v>80.20553580576555</v>
      </c>
      <c r="Y9" s="59">
        <v>79.692081555957969</v>
      </c>
      <c r="Z9" s="59">
        <v>79.113592998327661</v>
      </c>
      <c r="AA9" s="59">
        <v>78.765681326604181</v>
      </c>
      <c r="AB9" s="59">
        <v>78.764217080971164</v>
      </c>
      <c r="AC9" s="59">
        <v>79.361809496816662</v>
      </c>
      <c r="AD9" s="59">
        <v>79.550977103939204</v>
      </c>
      <c r="AE9" s="59">
        <v>79.230272328562208</v>
      </c>
      <c r="AF9" s="59">
        <v>78.827141292146209</v>
      </c>
      <c r="AG9" s="59">
        <v>79.128744722203606</v>
      </c>
      <c r="AH9" s="59">
        <v>79.160835467772159</v>
      </c>
      <c r="AI9" s="59">
        <v>79.670952737896187</v>
      </c>
      <c r="AJ9" s="59">
        <v>80.700022215091437</v>
      </c>
      <c r="AK9" s="59">
        <v>81.068973138286751</v>
      </c>
      <c r="AL9" s="59">
        <v>82.134755538394671</v>
      </c>
      <c r="AM9" s="59">
        <v>83.147059174350218</v>
      </c>
      <c r="AN9" s="59">
        <v>84.723159120078805</v>
      </c>
      <c r="AO9" s="59">
        <v>85.207016462977535</v>
      </c>
      <c r="AP9" s="59">
        <v>84.932022392623594</v>
      </c>
      <c r="AQ9" s="59">
        <v>84.571147183482523</v>
      </c>
      <c r="AR9" s="59">
        <v>84.536034190035721</v>
      </c>
      <c r="AS9" s="59">
        <v>85.043737749041867</v>
      </c>
      <c r="AT9" s="59">
        <v>85.657193605683858</v>
      </c>
      <c r="AU9" s="59">
        <v>85.837920579317668</v>
      </c>
      <c r="AV9" s="59">
        <v>85.379118484600625</v>
      </c>
      <c r="AW9" s="59">
        <v>85.797507558439634</v>
      </c>
      <c r="AX9" s="59">
        <v>84.78145038308196</v>
      </c>
      <c r="AY9" s="59">
        <v>85.070419029007809</v>
      </c>
      <c r="AZ9" s="59">
        <v>83.656813408151578</v>
      </c>
      <c r="BA9" s="104">
        <v>82.588016144054649</v>
      </c>
    </row>
    <row r="10" spans="1:53" ht="16.5" customHeight="1" x14ac:dyDescent="0.55000000000000004">
      <c r="A10" s="103">
        <v>1997</v>
      </c>
      <c r="B10" s="59">
        <v>91.852746815579891</v>
      </c>
      <c r="C10" s="59">
        <v>102.39061728758867</v>
      </c>
      <c r="D10" s="59">
        <v>113.12297865757078</v>
      </c>
      <c r="E10" s="59">
        <v>96.980234125785515</v>
      </c>
      <c r="F10" s="59">
        <v>90.42942706222972</v>
      </c>
      <c r="G10" s="59">
        <v>103.43379574035465</v>
      </c>
      <c r="H10" s="59">
        <v>107.80100044939186</v>
      </c>
      <c r="I10" s="59">
        <v>79.113592998327661</v>
      </c>
      <c r="J10" s="59">
        <v>106.29811623777987</v>
      </c>
      <c r="K10" s="59">
        <v>106.19203029343079</v>
      </c>
      <c r="L10" s="59">
        <v>104.83059400761755</v>
      </c>
      <c r="M10" s="104">
        <v>97.554866324343038</v>
      </c>
      <c r="P10" s="113"/>
      <c r="Q10" s="114">
        <v>9</v>
      </c>
      <c r="R10" s="116">
        <v>105.87136323829908</v>
      </c>
      <c r="S10" s="59">
        <v>105.40734603700633</v>
      </c>
      <c r="T10" s="59">
        <v>105.30633710228766</v>
      </c>
      <c r="U10" s="59">
        <v>105.3744404259086</v>
      </c>
      <c r="V10" s="59">
        <v>105.74918712768815</v>
      </c>
      <c r="W10" s="59">
        <v>105.86947902624689</v>
      </c>
      <c r="X10" s="59">
        <v>105.26103357809276</v>
      </c>
      <c r="Y10" s="59">
        <v>106.11366615397441</v>
      </c>
      <c r="Z10" s="59">
        <v>106.29811623777987</v>
      </c>
      <c r="AA10" s="59">
        <v>106.29560201874551</v>
      </c>
      <c r="AB10" s="59">
        <v>106.58627676623625</v>
      </c>
      <c r="AC10" s="59">
        <v>105.55858951050405</v>
      </c>
      <c r="AD10" s="59">
        <v>105.1124268455457</v>
      </c>
      <c r="AE10" s="59">
        <v>105.57780573215925</v>
      </c>
      <c r="AF10" s="59">
        <v>106.14966391214374</v>
      </c>
      <c r="AG10" s="59">
        <v>106.32799410227196</v>
      </c>
      <c r="AH10" s="59">
        <v>106.46668955137176</v>
      </c>
      <c r="AI10" s="59">
        <v>106.12543004862675</v>
      </c>
      <c r="AJ10" s="59">
        <v>106.37326290326563</v>
      </c>
      <c r="AK10" s="59">
        <v>106.42901088923801</v>
      </c>
      <c r="AL10" s="59">
        <v>108.19778946860369</v>
      </c>
      <c r="AM10" s="59">
        <v>109.01153428677075</v>
      </c>
      <c r="AN10" s="59">
        <v>109.92448437453362</v>
      </c>
      <c r="AO10" s="59">
        <v>109.34165861981124</v>
      </c>
      <c r="AP10" s="59">
        <v>109.89791598061812</v>
      </c>
      <c r="AQ10" s="59">
        <v>109.84681943687238</v>
      </c>
      <c r="AR10" s="59">
        <v>109.88349628241905</v>
      </c>
      <c r="AS10" s="59">
        <v>109.88560896404437</v>
      </c>
      <c r="AT10" s="59">
        <v>109.65691315322056</v>
      </c>
      <c r="AU10" s="59">
        <v>109.22963704336051</v>
      </c>
      <c r="AV10" s="59">
        <v>109.11305199185703</v>
      </c>
      <c r="AW10" s="59">
        <v>110.31634835189142</v>
      </c>
      <c r="AX10" s="59">
        <v>105.60934830139455</v>
      </c>
      <c r="AY10" s="59">
        <v>105.53332379061618</v>
      </c>
      <c r="AZ10" s="59">
        <v>104.63384437230903</v>
      </c>
      <c r="BA10" s="104">
        <v>105.99192797267931</v>
      </c>
    </row>
    <row r="11" spans="1:53" ht="16.5" customHeight="1" x14ac:dyDescent="0.55000000000000004">
      <c r="A11" s="103">
        <v>1998</v>
      </c>
      <c r="B11" s="59">
        <v>92.184571016582566</v>
      </c>
      <c r="C11" s="59">
        <v>103.09444844989189</v>
      </c>
      <c r="D11" s="59">
        <v>113.75342465753425</v>
      </c>
      <c r="E11" s="59">
        <v>95.818312905551565</v>
      </c>
      <c r="F11" s="59">
        <v>89.286229271809674</v>
      </c>
      <c r="G11" s="59">
        <v>103.4059120403749</v>
      </c>
      <c r="H11" s="59">
        <v>107.55010814708004</v>
      </c>
      <c r="I11" s="59">
        <v>78.765681326604181</v>
      </c>
      <c r="J11" s="59">
        <v>106.29560201874551</v>
      </c>
      <c r="K11" s="59">
        <v>106.81470800288395</v>
      </c>
      <c r="L11" s="59">
        <v>105.48233597692862</v>
      </c>
      <c r="M11" s="104">
        <v>97.548666186012994</v>
      </c>
      <c r="P11" s="113"/>
      <c r="Q11" s="114">
        <v>10</v>
      </c>
      <c r="R11" s="116">
        <v>106.80548798287435</v>
      </c>
      <c r="S11" s="59">
        <v>107.64982049157689</v>
      </c>
      <c r="T11" s="59">
        <v>107.72547988430183</v>
      </c>
      <c r="U11" s="59">
        <v>106.9728622372847</v>
      </c>
      <c r="V11" s="59">
        <v>106.28702745430391</v>
      </c>
      <c r="W11" s="59">
        <v>106.22155261279832</v>
      </c>
      <c r="X11" s="59">
        <v>106.02480711613396</v>
      </c>
      <c r="Y11" s="59">
        <v>106.90467711750755</v>
      </c>
      <c r="Z11" s="59">
        <v>106.19203029343079</v>
      </c>
      <c r="AA11" s="59">
        <v>106.81470800288395</v>
      </c>
      <c r="AB11" s="59">
        <v>106.39142068439671</v>
      </c>
      <c r="AC11" s="59">
        <v>106.04801636953113</v>
      </c>
      <c r="AD11" s="59">
        <v>106.17201136246963</v>
      </c>
      <c r="AE11" s="59">
        <v>105.71651990616395</v>
      </c>
      <c r="AF11" s="59">
        <v>105.6708908695005</v>
      </c>
      <c r="AG11" s="59">
        <v>105.74090208431073</v>
      </c>
      <c r="AH11" s="59">
        <v>105.52401573763566</v>
      </c>
      <c r="AI11" s="59">
        <v>105.86403736377791</v>
      </c>
      <c r="AJ11" s="59">
        <v>107.321106805223</v>
      </c>
      <c r="AK11" s="59">
        <v>106.46485039990921</v>
      </c>
      <c r="AL11" s="59">
        <v>108.18331000530911</v>
      </c>
      <c r="AM11" s="59">
        <v>106.65696530171643</v>
      </c>
      <c r="AN11" s="59">
        <v>108.44879563024206</v>
      </c>
      <c r="AO11" s="59">
        <v>107.82746752131182</v>
      </c>
      <c r="AP11" s="59">
        <v>107.97149174389611</v>
      </c>
      <c r="AQ11" s="59">
        <v>107.32136262112873</v>
      </c>
      <c r="AR11" s="59">
        <v>107.02417891224167</v>
      </c>
      <c r="AS11" s="59">
        <v>107.10511687779761</v>
      </c>
      <c r="AT11" s="59">
        <v>107.65868935215482</v>
      </c>
      <c r="AU11" s="59">
        <v>107.96502899531956</v>
      </c>
      <c r="AV11" s="59">
        <v>106.29048338278399</v>
      </c>
      <c r="AW11" s="59">
        <v>108.17048890199835</v>
      </c>
      <c r="AX11" s="59">
        <v>104.47020780127512</v>
      </c>
      <c r="AY11" s="59">
        <v>105.38395952228328</v>
      </c>
      <c r="AZ11" s="59">
        <v>103.85773857553787</v>
      </c>
      <c r="BA11" s="104">
        <v>105.67898168270722</v>
      </c>
    </row>
    <row r="12" spans="1:53" ht="16.5" customHeight="1" x14ac:dyDescent="0.55000000000000004">
      <c r="A12" s="103">
        <v>1999</v>
      </c>
      <c r="B12" s="59">
        <v>92.471918838205895</v>
      </c>
      <c r="C12" s="59">
        <v>103.69732355287589</v>
      </c>
      <c r="D12" s="59">
        <v>114.63468014656566</v>
      </c>
      <c r="E12" s="59">
        <v>94.750887795372876</v>
      </c>
      <c r="F12" s="59">
        <v>88.981453372210396</v>
      </c>
      <c r="G12" s="59">
        <v>103.21441935005612</v>
      </c>
      <c r="H12" s="59">
        <v>107.11154098684717</v>
      </c>
      <c r="I12" s="59">
        <v>78.764217080971164</v>
      </c>
      <c r="J12" s="59">
        <v>106.58627676623625</v>
      </c>
      <c r="K12" s="59">
        <v>106.39142068439671</v>
      </c>
      <c r="L12" s="59">
        <v>106.16267658832413</v>
      </c>
      <c r="M12" s="104">
        <v>97.233184837937614</v>
      </c>
      <c r="P12" s="113"/>
      <c r="Q12" s="114">
        <v>11</v>
      </c>
      <c r="R12" s="116">
        <v>104.78544322273036</v>
      </c>
      <c r="S12" s="59">
        <v>104.63407898370615</v>
      </c>
      <c r="T12" s="59">
        <v>104.89613463055483</v>
      </c>
      <c r="U12" s="59">
        <v>105.44525658210881</v>
      </c>
      <c r="V12" s="59">
        <v>105.45581967680683</v>
      </c>
      <c r="W12" s="59">
        <v>105.75529299817617</v>
      </c>
      <c r="X12" s="59">
        <v>105.3169194467299</v>
      </c>
      <c r="Y12" s="59">
        <v>105.99546911344642</v>
      </c>
      <c r="Z12" s="59">
        <v>104.83059400761755</v>
      </c>
      <c r="AA12" s="59">
        <v>105.48233597692862</v>
      </c>
      <c r="AB12" s="59">
        <v>106.16267658832413</v>
      </c>
      <c r="AC12" s="59">
        <v>105.71620154985173</v>
      </c>
      <c r="AD12" s="59">
        <v>105.2356343475136</v>
      </c>
      <c r="AE12" s="59">
        <v>105.56964607486485</v>
      </c>
      <c r="AF12" s="59">
        <v>104.7214595815469</v>
      </c>
      <c r="AG12" s="59">
        <v>104.79190402788016</v>
      </c>
      <c r="AH12" s="59">
        <v>105.27052361965619</v>
      </c>
      <c r="AI12" s="59">
        <v>105.76409310192393</v>
      </c>
      <c r="AJ12" s="59">
        <v>106.86939994569643</v>
      </c>
      <c r="AK12" s="59">
        <v>104.39332668311303</v>
      </c>
      <c r="AL12" s="59">
        <v>107.20594623292627</v>
      </c>
      <c r="AM12" s="59">
        <v>106.85019740687285</v>
      </c>
      <c r="AN12" s="59">
        <v>107.41724621675669</v>
      </c>
      <c r="AO12" s="59">
        <v>106.35592969319265</v>
      </c>
      <c r="AP12" s="59">
        <v>106.39789245895466</v>
      </c>
      <c r="AQ12" s="59">
        <v>104.9295650797559</v>
      </c>
      <c r="AR12" s="59">
        <v>105.03600491774483</v>
      </c>
      <c r="AS12" s="59">
        <v>105.57444194142946</v>
      </c>
      <c r="AT12" s="59">
        <v>105.36599046461625</v>
      </c>
      <c r="AU12" s="59">
        <v>105.16028377145213</v>
      </c>
      <c r="AV12" s="59">
        <v>103.77596160160471</v>
      </c>
      <c r="AW12" s="59">
        <v>106.85790133470982</v>
      </c>
      <c r="AX12" s="59">
        <v>105.79308064012352</v>
      </c>
      <c r="AY12" s="59">
        <v>107.13898967519498</v>
      </c>
      <c r="AZ12" s="59">
        <v>106.92520434372862</v>
      </c>
      <c r="BA12" s="104">
        <v>108.37628065818068</v>
      </c>
    </row>
    <row r="13" spans="1:53" ht="16.5" customHeight="1" thickBot="1" x14ac:dyDescent="0.6">
      <c r="A13" s="103">
        <v>2000</v>
      </c>
      <c r="B13" s="59">
        <v>92.460199503660334</v>
      </c>
      <c r="C13" s="59">
        <v>104.31428393670635</v>
      </c>
      <c r="D13" s="59">
        <v>115.45496650744167</v>
      </c>
      <c r="E13" s="59">
        <v>94.251999529929037</v>
      </c>
      <c r="F13" s="59">
        <v>89.12546056588252</v>
      </c>
      <c r="G13" s="59">
        <v>103.63406355636357</v>
      </c>
      <c r="H13" s="59">
        <v>107.21766360890093</v>
      </c>
      <c r="I13" s="59">
        <v>79.361809496816662</v>
      </c>
      <c r="J13" s="59">
        <v>105.55858951050405</v>
      </c>
      <c r="K13" s="59">
        <v>106.04801636953113</v>
      </c>
      <c r="L13" s="59">
        <v>105.71620154985173</v>
      </c>
      <c r="M13" s="104">
        <v>96.856745864412176</v>
      </c>
      <c r="P13" s="113"/>
      <c r="Q13" s="115">
        <v>12</v>
      </c>
      <c r="R13" s="117">
        <v>99.787875839252692</v>
      </c>
      <c r="S13" s="110">
        <v>99.806683236674942</v>
      </c>
      <c r="T13" s="110">
        <v>99.952668945569272</v>
      </c>
      <c r="U13" s="110">
        <v>99.466349680062706</v>
      </c>
      <c r="V13" s="110">
        <v>98.258538215184998</v>
      </c>
      <c r="W13" s="110">
        <v>98.466418206327788</v>
      </c>
      <c r="X13" s="110">
        <v>97.90272754086655</v>
      </c>
      <c r="Y13" s="110">
        <v>98.21264859868316</v>
      </c>
      <c r="Z13" s="110">
        <v>97.554866324343038</v>
      </c>
      <c r="AA13" s="110">
        <v>97.548666186012994</v>
      </c>
      <c r="AB13" s="110">
        <v>97.233184837937614</v>
      </c>
      <c r="AC13" s="110">
        <v>96.856745864412176</v>
      </c>
      <c r="AD13" s="110">
        <v>95.773298196379073</v>
      </c>
      <c r="AE13" s="110">
        <v>95.737259035120516</v>
      </c>
      <c r="AF13" s="110">
        <v>95.13788393134881</v>
      </c>
      <c r="AG13" s="110">
        <v>94.6907043763823</v>
      </c>
      <c r="AH13" s="110">
        <v>95.796255710173995</v>
      </c>
      <c r="AI13" s="110">
        <v>96.415460608506791</v>
      </c>
      <c r="AJ13" s="110">
        <v>97.242860316441636</v>
      </c>
      <c r="AK13" s="110">
        <v>94.394103205844232</v>
      </c>
      <c r="AL13" s="110">
        <v>96.454944736715078</v>
      </c>
      <c r="AM13" s="110">
        <v>96.200961389362703</v>
      </c>
      <c r="AN13" s="110">
        <v>97.982867205921863</v>
      </c>
      <c r="AO13" s="110">
        <v>96.993536844724304</v>
      </c>
      <c r="AP13" s="110">
        <v>97.457308180834517</v>
      </c>
      <c r="AQ13" s="110">
        <v>97.022563795923404</v>
      </c>
      <c r="AR13" s="110">
        <v>97.216790586031266</v>
      </c>
      <c r="AS13" s="110">
        <v>98.131710599455857</v>
      </c>
      <c r="AT13" s="110">
        <v>98.032158549125967</v>
      </c>
      <c r="AU13" s="110">
        <v>97.466662741750326</v>
      </c>
      <c r="AV13" s="110">
        <v>96.289707295814495</v>
      </c>
      <c r="AW13" s="110">
        <v>100.21384853624363</v>
      </c>
      <c r="AX13" s="110">
        <v>99.318353023315666</v>
      </c>
      <c r="AY13" s="110">
        <v>100.23836047821462</v>
      </c>
      <c r="AZ13" s="110">
        <v>98.720657349290732</v>
      </c>
      <c r="BA13" s="108">
        <v>99.956535237503886</v>
      </c>
    </row>
    <row r="14" spans="1:53" ht="16.5" customHeight="1" x14ac:dyDescent="0.55000000000000004">
      <c r="A14" s="103">
        <v>2001</v>
      </c>
      <c r="B14" s="59">
        <v>92.602758479071838</v>
      </c>
      <c r="C14" s="59">
        <v>105.74489202231425</v>
      </c>
      <c r="D14" s="59">
        <v>115.81505184982373</v>
      </c>
      <c r="E14" s="59">
        <v>93.744481330641037</v>
      </c>
      <c r="F14" s="59">
        <v>89.079023922789958</v>
      </c>
      <c r="G14" s="59">
        <v>103.39573565145963</v>
      </c>
      <c r="H14" s="59">
        <v>107.77370888805227</v>
      </c>
      <c r="I14" s="59">
        <v>79.550977103939204</v>
      </c>
      <c r="J14" s="59">
        <v>105.1124268455457</v>
      </c>
      <c r="K14" s="59">
        <v>106.17201136246963</v>
      </c>
      <c r="L14" s="59">
        <v>105.2356343475136</v>
      </c>
      <c r="M14" s="104">
        <v>95.773298196379073</v>
      </c>
      <c r="P14" s="112">
        <v>1990</v>
      </c>
      <c r="Q14" s="112">
        <v>1</v>
      </c>
      <c r="R14" s="116">
        <f t="shared" ref="R14:R25" si="0">S2</f>
        <v>88.019884009942004</v>
      </c>
    </row>
    <row r="15" spans="1:53" ht="16.5" customHeight="1" x14ac:dyDescent="0.55000000000000004">
      <c r="A15" s="103">
        <v>2002</v>
      </c>
      <c r="B15" s="59">
        <v>93.224084588447269</v>
      </c>
      <c r="C15" s="59">
        <v>106.10002379900044</v>
      </c>
      <c r="D15" s="59">
        <v>115.90793186686159</v>
      </c>
      <c r="E15" s="59">
        <v>93.232244245741668</v>
      </c>
      <c r="F15" s="59">
        <v>88.989222452656989</v>
      </c>
      <c r="G15" s="59">
        <v>102.85248019583177</v>
      </c>
      <c r="H15" s="59">
        <v>107.86250977458947</v>
      </c>
      <c r="I15" s="59">
        <v>79.230272328562208</v>
      </c>
      <c r="J15" s="59">
        <v>105.57780573215925</v>
      </c>
      <c r="K15" s="59">
        <v>105.71651990616395</v>
      </c>
      <c r="L15" s="59">
        <v>105.56964607486485</v>
      </c>
      <c r="M15" s="104">
        <v>95.737259035120516</v>
      </c>
      <c r="P15" s="114"/>
      <c r="Q15" s="114">
        <v>2</v>
      </c>
      <c r="R15" s="116">
        <f t="shared" si="0"/>
        <v>97.508975421154389</v>
      </c>
    </row>
    <row r="16" spans="1:53" ht="16.5" customHeight="1" x14ac:dyDescent="0.55000000000000004">
      <c r="A16" s="103">
        <v>2003</v>
      </c>
      <c r="B16" s="59">
        <v>93.750253587416623</v>
      </c>
      <c r="C16" s="59">
        <v>106.43368181879654</v>
      </c>
      <c r="D16" s="59">
        <v>116.45545652497324</v>
      </c>
      <c r="E16" s="59">
        <v>93.182217774111066</v>
      </c>
      <c r="F16" s="59">
        <v>88.986867552982844</v>
      </c>
      <c r="G16" s="59">
        <v>103.37440322427946</v>
      </c>
      <c r="H16" s="59">
        <v>107.31007993075373</v>
      </c>
      <c r="I16" s="59">
        <v>78.827141292146209</v>
      </c>
      <c r="J16" s="59">
        <v>106.14966391214374</v>
      </c>
      <c r="K16" s="59">
        <v>105.6708908695005</v>
      </c>
      <c r="L16" s="59">
        <v>104.7214595815469</v>
      </c>
      <c r="M16" s="104">
        <v>95.13788393134881</v>
      </c>
      <c r="P16" s="114"/>
      <c r="Q16" s="114">
        <v>3</v>
      </c>
      <c r="R16" s="116">
        <f t="shared" si="0"/>
        <v>106.8213200773267</v>
      </c>
    </row>
    <row r="17" spans="1:18" ht="16.5" customHeight="1" x14ac:dyDescent="0.55000000000000004">
      <c r="A17" s="103">
        <v>2004</v>
      </c>
      <c r="B17" s="59">
        <v>93.323503786609493</v>
      </c>
      <c r="C17" s="59">
        <v>106.70598485356209</v>
      </c>
      <c r="D17" s="59">
        <v>116.83131157429128</v>
      </c>
      <c r="E17" s="59">
        <v>93.235037866094785</v>
      </c>
      <c r="F17" s="59">
        <v>88.618725286508962</v>
      </c>
      <c r="G17" s="59">
        <v>103.69814355606195</v>
      </c>
      <c r="H17" s="59">
        <v>106.90704376382281</v>
      </c>
      <c r="I17" s="59">
        <v>79.128744722203606</v>
      </c>
      <c r="J17" s="59">
        <v>106.32799410227196</v>
      </c>
      <c r="K17" s="59">
        <v>105.74090208431073</v>
      </c>
      <c r="L17" s="59">
        <v>104.79190402788016</v>
      </c>
      <c r="M17" s="104">
        <v>94.6907043763823</v>
      </c>
      <c r="P17" s="114"/>
      <c r="Q17" s="114">
        <v>4</v>
      </c>
      <c r="R17" s="116">
        <f t="shared" si="0"/>
        <v>101.07705053852526</v>
      </c>
    </row>
    <row r="18" spans="1:18" ht="16.5" customHeight="1" x14ac:dyDescent="0.55000000000000004">
      <c r="A18" s="103">
        <v>2005</v>
      </c>
      <c r="B18" s="59">
        <v>93.308864302500595</v>
      </c>
      <c r="C18" s="59">
        <v>106.3082569776346</v>
      </c>
      <c r="D18" s="59">
        <v>116.1944495788334</v>
      </c>
      <c r="E18" s="59">
        <v>93.396002218056026</v>
      </c>
      <c r="F18" s="59">
        <v>88.270708457658898</v>
      </c>
      <c r="G18" s="59">
        <v>103.88423859945607</v>
      </c>
      <c r="H18" s="59">
        <v>106.41915977925061</v>
      </c>
      <c r="I18" s="59">
        <v>79.160835467772159</v>
      </c>
      <c r="J18" s="59">
        <v>106.46668955137176</v>
      </c>
      <c r="K18" s="59">
        <v>105.52401573763566</v>
      </c>
      <c r="L18" s="59">
        <v>105.27052361965619</v>
      </c>
      <c r="M18" s="104">
        <v>95.796255710173995</v>
      </c>
      <c r="P18" s="114"/>
      <c r="Q18" s="114">
        <v>5</v>
      </c>
      <c r="R18" s="116">
        <f t="shared" si="0"/>
        <v>95.995581331123987</v>
      </c>
    </row>
    <row r="19" spans="1:18" ht="16.5" customHeight="1" x14ac:dyDescent="0.55000000000000004">
      <c r="A19" s="103">
        <v>2006</v>
      </c>
      <c r="B19" s="59">
        <v>93.155740068038995</v>
      </c>
      <c r="C19" s="59">
        <v>106.11774202848414</v>
      </c>
      <c r="D19" s="59">
        <v>115.65857502546659</v>
      </c>
      <c r="E19" s="59">
        <v>93.447884833458289</v>
      </c>
      <c r="F19" s="59">
        <v>88.250783217052017</v>
      </c>
      <c r="G19" s="59">
        <v>103.60375944184976</v>
      </c>
      <c r="H19" s="59">
        <v>105.9255415249188</v>
      </c>
      <c r="I19" s="59">
        <v>79.670952737896187</v>
      </c>
      <c r="J19" s="59">
        <v>106.12543004862675</v>
      </c>
      <c r="K19" s="59">
        <v>105.86403736377791</v>
      </c>
      <c r="L19" s="59">
        <v>105.76409310192393</v>
      </c>
      <c r="M19" s="104">
        <v>96.415460608506791</v>
      </c>
      <c r="P19" s="114"/>
      <c r="Q19" s="114">
        <v>6</v>
      </c>
      <c r="R19" s="116">
        <f t="shared" si="0"/>
        <v>105.84921292460646</v>
      </c>
    </row>
    <row r="20" spans="1:18" ht="16.5" customHeight="1" x14ac:dyDescent="0.55000000000000004">
      <c r="A20" s="103">
        <v>2007</v>
      </c>
      <c r="B20" s="59">
        <v>93.229333794090778</v>
      </c>
      <c r="C20" s="59">
        <v>105.32174857453161</v>
      </c>
      <c r="D20" s="59">
        <v>114.23740527731836</v>
      </c>
      <c r="E20" s="59">
        <v>92.399970379878056</v>
      </c>
      <c r="F20" s="59">
        <v>88.304988522202734</v>
      </c>
      <c r="G20" s="59">
        <v>103.38903561819663</v>
      </c>
      <c r="H20" s="59">
        <v>104.61086564806358</v>
      </c>
      <c r="I20" s="59">
        <v>80.700022215091437</v>
      </c>
      <c r="J20" s="59">
        <v>106.37326290326563</v>
      </c>
      <c r="K20" s="59">
        <v>107.321106805223</v>
      </c>
      <c r="L20" s="59">
        <v>106.86939994569643</v>
      </c>
      <c r="M20" s="104">
        <v>97.242860316441636</v>
      </c>
      <c r="P20" s="114"/>
      <c r="Q20" s="114">
        <v>7</v>
      </c>
      <c r="R20" s="116">
        <f t="shared" si="0"/>
        <v>107.77133388566692</v>
      </c>
    </row>
    <row r="21" spans="1:18" ht="16.5" customHeight="1" x14ac:dyDescent="0.55000000000000004">
      <c r="A21" s="103">
        <v>2008</v>
      </c>
      <c r="B21" s="59">
        <v>94.573300759200322</v>
      </c>
      <c r="C21" s="59">
        <v>106.09211948892857</v>
      </c>
      <c r="D21" s="59">
        <v>114.62909093081183</v>
      </c>
      <c r="E21" s="59">
        <v>93.046537604606584</v>
      </c>
      <c r="F21" s="59">
        <v>89.190206256383917</v>
      </c>
      <c r="G21" s="59">
        <v>104.50801311726092</v>
      </c>
      <c r="H21" s="59">
        <v>105.21046752641672</v>
      </c>
      <c r="I21" s="59">
        <v>81.068973138286751</v>
      </c>
      <c r="J21" s="59">
        <v>106.42901088923801</v>
      </c>
      <c r="K21" s="59">
        <v>106.46485039990921</v>
      </c>
      <c r="L21" s="59">
        <v>104.39332668311303</v>
      </c>
      <c r="M21" s="104">
        <v>94.394103205844232</v>
      </c>
      <c r="P21" s="114"/>
      <c r="Q21" s="114">
        <v>8</v>
      </c>
      <c r="R21" s="116">
        <f t="shared" si="0"/>
        <v>79.458713062689853</v>
      </c>
    </row>
    <row r="22" spans="1:18" ht="16.5" customHeight="1" x14ac:dyDescent="0.55000000000000004">
      <c r="A22" s="103">
        <v>2009</v>
      </c>
      <c r="B22" s="59">
        <v>93.385298518268243</v>
      </c>
      <c r="C22" s="59">
        <v>103.81051209035184</v>
      </c>
      <c r="D22" s="59">
        <v>111.75249770741826</v>
      </c>
      <c r="E22" s="59">
        <v>91.155461170905923</v>
      </c>
      <c r="F22" s="59">
        <v>88.071335489164525</v>
      </c>
      <c r="G22" s="59">
        <v>104.331772768956</v>
      </c>
      <c r="H22" s="59">
        <v>105.31637627298613</v>
      </c>
      <c r="I22" s="59">
        <v>82.134755538394671</v>
      </c>
      <c r="J22" s="59">
        <v>108.19778946860369</v>
      </c>
      <c r="K22" s="59">
        <v>108.18331000530911</v>
      </c>
      <c r="L22" s="59">
        <v>107.20594623292627</v>
      </c>
      <c r="M22" s="104">
        <v>96.454944736715078</v>
      </c>
      <c r="P22" s="114"/>
      <c r="Q22" s="114">
        <v>9</v>
      </c>
      <c r="R22" s="116">
        <f t="shared" si="0"/>
        <v>105.40734603700633</v>
      </c>
    </row>
    <row r="23" spans="1:18" ht="16.5" customHeight="1" x14ac:dyDescent="0.55000000000000004">
      <c r="A23" s="103">
        <v>2010</v>
      </c>
      <c r="B23" s="59">
        <v>93.087777472953476</v>
      </c>
      <c r="C23" s="59">
        <v>103.50084091749467</v>
      </c>
      <c r="D23" s="59">
        <v>112.0960912246383</v>
      </c>
      <c r="E23" s="59">
        <v>91.284277824826759</v>
      </c>
      <c r="F23" s="59">
        <v>88.37148275820941</v>
      </c>
      <c r="G23" s="59">
        <v>104.53856888963107</v>
      </c>
      <c r="H23" s="59">
        <v>105.25424335317344</v>
      </c>
      <c r="I23" s="59">
        <v>83.147059174350218</v>
      </c>
      <c r="J23" s="59">
        <v>109.01153428677075</v>
      </c>
      <c r="K23" s="59">
        <v>106.65696530171643</v>
      </c>
      <c r="L23" s="59">
        <v>106.85019740687285</v>
      </c>
      <c r="M23" s="104">
        <v>96.200961389362703</v>
      </c>
      <c r="P23" s="114"/>
      <c r="Q23" s="114">
        <v>10</v>
      </c>
      <c r="R23" s="116">
        <f t="shared" si="0"/>
        <v>107.64982049157689</v>
      </c>
    </row>
    <row r="24" spans="1:18" ht="16.5" customHeight="1" x14ac:dyDescent="0.55000000000000004">
      <c r="A24" s="103">
        <v>2011</v>
      </c>
      <c r="B24" s="59">
        <v>93.77070710085664</v>
      </c>
      <c r="C24" s="59">
        <v>104.18649076202131</v>
      </c>
      <c r="D24" s="59">
        <v>107.74676894606452</v>
      </c>
      <c r="E24" s="59">
        <v>88.161657165029993</v>
      </c>
      <c r="F24" s="59">
        <v>87.23756081544937</v>
      </c>
      <c r="G24" s="59">
        <v>104.66644778079574</v>
      </c>
      <c r="H24" s="59">
        <v>105.73381488224935</v>
      </c>
      <c r="I24" s="59">
        <v>84.723159120078805</v>
      </c>
      <c r="J24" s="59">
        <v>109.92448437453362</v>
      </c>
      <c r="K24" s="59">
        <v>108.44879563024206</v>
      </c>
      <c r="L24" s="59">
        <v>107.41724621675669</v>
      </c>
      <c r="M24" s="104">
        <v>97.982867205921863</v>
      </c>
      <c r="P24" s="114"/>
      <c r="Q24" s="114">
        <v>11</v>
      </c>
      <c r="R24" s="116">
        <f t="shared" si="0"/>
        <v>104.63407898370615</v>
      </c>
    </row>
    <row r="25" spans="1:18" ht="16.5" customHeight="1" thickBot="1" x14ac:dyDescent="0.6">
      <c r="A25" s="103">
        <v>2012</v>
      </c>
      <c r="B25" s="59">
        <v>94.839546690520891</v>
      </c>
      <c r="C25" s="59">
        <v>104.75643205393268</v>
      </c>
      <c r="D25" s="59">
        <v>107.78481425093157</v>
      </c>
      <c r="E25" s="59">
        <v>88.526862674241542</v>
      </c>
      <c r="F25" s="59">
        <v>87.659579509842828</v>
      </c>
      <c r="G25" s="59">
        <v>104.46496803966753</v>
      </c>
      <c r="H25" s="59">
        <v>106.24218763884528</v>
      </c>
      <c r="I25" s="59">
        <v>85.207016462977535</v>
      </c>
      <c r="J25" s="59">
        <v>109.34165861981124</v>
      </c>
      <c r="K25" s="59">
        <v>107.82746752131182</v>
      </c>
      <c r="L25" s="59">
        <v>106.35592969319265</v>
      </c>
      <c r="M25" s="104">
        <v>96.993536844724304</v>
      </c>
      <c r="P25" s="115"/>
      <c r="Q25" s="115">
        <v>12</v>
      </c>
      <c r="R25" s="117">
        <f t="shared" si="0"/>
        <v>99.806683236674942</v>
      </c>
    </row>
    <row r="26" spans="1:18" ht="16.5" customHeight="1" x14ac:dyDescent="0.55000000000000004">
      <c r="A26" s="103">
        <v>2013</v>
      </c>
      <c r="B26" s="59">
        <v>95.149832996189474</v>
      </c>
      <c r="C26" s="59">
        <v>104.14686926659451</v>
      </c>
      <c r="D26" s="59">
        <v>106.79305640494896</v>
      </c>
      <c r="E26" s="59">
        <v>88.735475372818357</v>
      </c>
      <c r="F26" s="59">
        <v>87.874582490473728</v>
      </c>
      <c r="G26" s="59">
        <v>104.05513477913156</v>
      </c>
      <c r="H26" s="59">
        <v>106.5884179329162</v>
      </c>
      <c r="I26" s="59">
        <v>84.932022392623594</v>
      </c>
      <c r="J26" s="59">
        <v>109.89791598061812</v>
      </c>
      <c r="K26" s="59">
        <v>107.97149174389611</v>
      </c>
      <c r="L26" s="59">
        <v>106.39789245895466</v>
      </c>
      <c r="M26" s="104">
        <v>97.457308180834517</v>
      </c>
      <c r="P26" s="112">
        <v>1991</v>
      </c>
      <c r="Q26" s="112">
        <v>1</v>
      </c>
      <c r="R26" s="118">
        <f t="shared" ref="R26:R37" si="1">T2</f>
        <v>88.992900341835394</v>
      </c>
    </row>
    <row r="27" spans="1:18" ht="16.5" customHeight="1" x14ac:dyDescent="0.55000000000000004">
      <c r="A27" s="103">
        <v>2014</v>
      </c>
      <c r="B27" s="59">
        <v>96.368336821371415</v>
      </c>
      <c r="C27" s="59">
        <v>104.38789328362147</v>
      </c>
      <c r="D27" s="59">
        <v>107.11032166159583</v>
      </c>
      <c r="E27" s="59">
        <v>88.960799141766771</v>
      </c>
      <c r="F27" s="59">
        <v>87.933733138706685</v>
      </c>
      <c r="G27" s="59">
        <v>104.67631592831643</v>
      </c>
      <c r="H27" s="59">
        <v>106.87114190745854</v>
      </c>
      <c r="I27" s="59">
        <v>84.571147183482523</v>
      </c>
      <c r="J27" s="59">
        <v>109.84681943687238</v>
      </c>
      <c r="K27" s="59">
        <v>107.32136262112873</v>
      </c>
      <c r="L27" s="59">
        <v>104.9295650797559</v>
      </c>
      <c r="M27" s="104">
        <v>97.022563795923404</v>
      </c>
      <c r="P27" s="114"/>
      <c r="Q27" s="114">
        <v>2</v>
      </c>
      <c r="R27" s="116">
        <f t="shared" si="1"/>
        <v>98.269787010255058</v>
      </c>
    </row>
    <row r="28" spans="1:18" ht="16.5" customHeight="1" x14ac:dyDescent="0.55000000000000004">
      <c r="A28" s="103">
        <v>2015</v>
      </c>
      <c r="B28" s="59">
        <v>96.113810666822772</v>
      </c>
      <c r="C28" s="59">
        <v>104.31941923774953</v>
      </c>
      <c r="D28" s="59">
        <v>107.26304080557344</v>
      </c>
      <c r="E28" s="59">
        <v>88.947953866869611</v>
      </c>
      <c r="F28" s="59">
        <v>87.332123411978202</v>
      </c>
      <c r="G28" s="59">
        <v>105.08518236637197</v>
      </c>
      <c r="H28" s="59">
        <v>107.24196475616181</v>
      </c>
      <c r="I28" s="59">
        <v>84.536034190035721</v>
      </c>
      <c r="J28" s="59">
        <v>109.88349628241905</v>
      </c>
      <c r="K28" s="59">
        <v>107.02417891224167</v>
      </c>
      <c r="L28" s="59">
        <v>105.03600491774483</v>
      </c>
      <c r="M28" s="104">
        <v>97.216790586031266</v>
      </c>
      <c r="P28" s="114"/>
      <c r="Q28" s="114">
        <v>3</v>
      </c>
      <c r="R28" s="116">
        <f t="shared" si="1"/>
        <v>106.76834078359192</v>
      </c>
    </row>
    <row r="29" spans="1:18" ht="16.5" customHeight="1" x14ac:dyDescent="0.55000000000000004">
      <c r="A29" s="103">
        <v>2016</v>
      </c>
      <c r="B29" s="59">
        <v>96.137620315379877</v>
      </c>
      <c r="C29" s="59">
        <v>103.69971621661156</v>
      </c>
      <c r="D29" s="59">
        <v>107.02788098651295</v>
      </c>
      <c r="E29" s="59">
        <v>87.775079722652933</v>
      </c>
      <c r="F29" s="59">
        <v>87.353793042918596</v>
      </c>
      <c r="G29" s="59">
        <v>104.9776191451391</v>
      </c>
      <c r="H29" s="59">
        <v>107.28767443901583</v>
      </c>
      <c r="I29" s="59">
        <v>85.043737749041867</v>
      </c>
      <c r="J29" s="59">
        <v>109.88560896404437</v>
      </c>
      <c r="K29" s="59">
        <v>107.10511687779761</v>
      </c>
      <c r="L29" s="59">
        <v>105.57444194142946</v>
      </c>
      <c r="M29" s="104">
        <v>98.131710599455857</v>
      </c>
      <c r="P29" s="114"/>
      <c r="Q29" s="114">
        <v>4</v>
      </c>
      <c r="R29" s="116">
        <f t="shared" si="1"/>
        <v>100.32079936891927</v>
      </c>
    </row>
    <row r="30" spans="1:18" ht="16.5" customHeight="1" x14ac:dyDescent="0.55000000000000004">
      <c r="A30" s="103">
        <v>2017</v>
      </c>
      <c r="B30" s="59">
        <v>96.033934748060219</v>
      </c>
      <c r="C30" s="59">
        <v>103.41684584462935</v>
      </c>
      <c r="D30" s="59">
        <v>106.86641114331121</v>
      </c>
      <c r="E30" s="59">
        <v>87.388987566607469</v>
      </c>
      <c r="F30" s="59">
        <v>87.34691969711136</v>
      </c>
      <c r="G30" s="59">
        <v>105.20473029821447</v>
      </c>
      <c r="H30" s="59">
        <v>107.37122557726467</v>
      </c>
      <c r="I30" s="59">
        <v>85.657193605683858</v>
      </c>
      <c r="J30" s="59">
        <v>109.65691315322056</v>
      </c>
      <c r="K30" s="59">
        <v>107.65868935215482</v>
      </c>
      <c r="L30" s="59">
        <v>105.36599046461625</v>
      </c>
      <c r="M30" s="104">
        <v>98.032158549125967</v>
      </c>
      <c r="P30" s="114"/>
      <c r="Q30" s="114">
        <v>5</v>
      </c>
      <c r="R30" s="116">
        <f t="shared" si="1"/>
        <v>94.956613200105181</v>
      </c>
    </row>
    <row r="31" spans="1:18" ht="16.5" customHeight="1" x14ac:dyDescent="0.55000000000000004">
      <c r="A31" s="103">
        <v>2018</v>
      </c>
      <c r="B31" s="59">
        <v>96.060757705101409</v>
      </c>
      <c r="C31" s="59">
        <v>103.75437873480321</v>
      </c>
      <c r="D31" s="59">
        <v>106.95475552677281</v>
      </c>
      <c r="E31" s="59">
        <v>87.575873539195186</v>
      </c>
      <c r="F31" s="59">
        <v>87.766624473815895</v>
      </c>
      <c r="G31" s="59">
        <v>104.94127343910984</v>
      </c>
      <c r="H31" s="59">
        <v>107.28680345000144</v>
      </c>
      <c r="I31" s="59">
        <v>85.837920579317668</v>
      </c>
      <c r="J31" s="59">
        <v>109.22963704336051</v>
      </c>
      <c r="K31" s="59">
        <v>107.96502899531956</v>
      </c>
      <c r="L31" s="59">
        <v>105.16028377145213</v>
      </c>
      <c r="M31" s="104">
        <v>97.466662741750326</v>
      </c>
      <c r="P31" s="114"/>
      <c r="Q31" s="114">
        <v>6</v>
      </c>
      <c r="R31" s="116">
        <f t="shared" si="1"/>
        <v>104.68577438864054</v>
      </c>
    </row>
    <row r="32" spans="1:18" ht="16.5" customHeight="1" x14ac:dyDescent="0.55000000000000004">
      <c r="A32" s="103">
        <v>2019</v>
      </c>
      <c r="B32" s="59">
        <v>96.554770845397485</v>
      </c>
      <c r="C32" s="59">
        <v>104.2344499035861</v>
      </c>
      <c r="D32" s="59">
        <v>107.09283791125145</v>
      </c>
      <c r="E32" s="59">
        <v>88.488242282412074</v>
      </c>
      <c r="F32" s="59">
        <v>88.47391452297515</v>
      </c>
      <c r="G32" s="59">
        <v>104.82905192021823</v>
      </c>
      <c r="H32" s="59">
        <v>109.47840985749848</v>
      </c>
      <c r="I32" s="59">
        <v>85.379118484600625</v>
      </c>
      <c r="J32" s="59">
        <v>109.11305199185703</v>
      </c>
      <c r="K32" s="59">
        <v>106.29048338278399</v>
      </c>
      <c r="L32" s="59">
        <v>103.77596160160471</v>
      </c>
      <c r="M32" s="104">
        <v>96.289707295814495</v>
      </c>
      <c r="P32" s="114"/>
      <c r="Q32" s="114">
        <v>7</v>
      </c>
      <c r="R32" s="116">
        <f t="shared" si="1"/>
        <v>108.47225874309754</v>
      </c>
    </row>
    <row r="33" spans="1:18" ht="16.5" customHeight="1" x14ac:dyDescent="0.55000000000000004">
      <c r="A33" s="103">
        <v>2020</v>
      </c>
      <c r="B33" s="59">
        <v>97.256839466116034</v>
      </c>
      <c r="C33" s="59">
        <v>103.95988496423568</v>
      </c>
      <c r="D33" s="59">
        <v>107.45520241870067</v>
      </c>
      <c r="E33" s="59">
        <v>85.576284934739306</v>
      </c>
      <c r="F33" s="59">
        <v>84.042474743750432</v>
      </c>
      <c r="G33" s="59">
        <v>101.8140255143426</v>
      </c>
      <c r="H33" s="59">
        <v>108.53919327483224</v>
      </c>
      <c r="I33" s="59">
        <v>85.797507558439634</v>
      </c>
      <c r="J33" s="59">
        <v>110.31634835189142</v>
      </c>
      <c r="K33" s="59">
        <v>108.17048890199835</v>
      </c>
      <c r="L33" s="59">
        <v>106.85790133470982</v>
      </c>
      <c r="M33" s="104">
        <v>100.21384853624363</v>
      </c>
      <c r="P33" s="114"/>
      <c r="Q33" s="114">
        <v>8</v>
      </c>
      <c r="R33" s="116">
        <f t="shared" si="1"/>
        <v>79.652905600841436</v>
      </c>
    </row>
    <row r="34" spans="1:18" ht="16.5" customHeight="1" x14ac:dyDescent="0.55000000000000004">
      <c r="A34" s="103">
        <v>2021</v>
      </c>
      <c r="B34" s="59">
        <v>98.825950355522096</v>
      </c>
      <c r="C34" s="59">
        <v>106.78523526925979</v>
      </c>
      <c r="D34" s="59">
        <v>111.4226394987782</v>
      </c>
      <c r="E34" s="59">
        <v>88.397302809267501</v>
      </c>
      <c r="F34" s="59">
        <v>83.686405644257462</v>
      </c>
      <c r="G34" s="59">
        <v>102.52999430429753</v>
      </c>
      <c r="H34" s="59">
        <v>108.38003196942699</v>
      </c>
      <c r="I34" s="59">
        <v>84.78145038308196</v>
      </c>
      <c r="J34" s="59">
        <v>105.60934830139455</v>
      </c>
      <c r="K34" s="59">
        <v>104.47020780127512</v>
      </c>
      <c r="L34" s="59">
        <v>105.79308064012352</v>
      </c>
      <c r="M34" s="104">
        <v>99.318353023315666</v>
      </c>
      <c r="P34" s="114"/>
      <c r="Q34" s="114">
        <v>9</v>
      </c>
      <c r="R34" s="116">
        <f t="shared" si="1"/>
        <v>105.30633710228766</v>
      </c>
    </row>
    <row r="35" spans="1:18" ht="16.5" customHeight="1" x14ac:dyDescent="0.55000000000000004">
      <c r="A35" s="103">
        <v>2022</v>
      </c>
      <c r="B35" s="59">
        <v>98.333966056970013</v>
      </c>
      <c r="C35" s="59">
        <v>106.8477293519458</v>
      </c>
      <c r="D35" s="59">
        <v>110.70879568835147</v>
      </c>
      <c r="E35" s="59">
        <v>88.147322956665704</v>
      </c>
      <c r="F35" s="59">
        <v>81.97111046109994</v>
      </c>
      <c r="G35" s="59">
        <v>102.20250060679236</v>
      </c>
      <c r="H35" s="59">
        <v>108.42352238285798</v>
      </c>
      <c r="I35" s="59">
        <v>85.070419029007809</v>
      </c>
      <c r="J35" s="59">
        <v>105.53332379061618</v>
      </c>
      <c r="K35" s="59">
        <v>105.38395952228328</v>
      </c>
      <c r="L35" s="59">
        <v>107.13898967519498</v>
      </c>
      <c r="M35" s="104">
        <v>100.23836047821462</v>
      </c>
      <c r="P35" s="114"/>
      <c r="Q35" s="114">
        <v>10</v>
      </c>
      <c r="R35" s="116">
        <f t="shared" si="1"/>
        <v>107.72547988430183</v>
      </c>
    </row>
    <row r="36" spans="1:18" ht="16.5" customHeight="1" x14ac:dyDescent="0.55000000000000004">
      <c r="A36" s="103">
        <v>2023</v>
      </c>
      <c r="B36" s="59">
        <v>96.237118799623033</v>
      </c>
      <c r="C36" s="59">
        <v>105.34342681507123</v>
      </c>
      <c r="D36" s="59">
        <v>114.81930901945809</v>
      </c>
      <c r="E36" s="59">
        <v>92.216151623970589</v>
      </c>
      <c r="F36" s="59">
        <v>83.242890316540297</v>
      </c>
      <c r="G36" s="59">
        <v>102.26856956310171</v>
      </c>
      <c r="H36" s="59">
        <v>108.0782758132172</v>
      </c>
      <c r="I36" s="59">
        <v>83.656813408151578</v>
      </c>
      <c r="J36" s="59">
        <v>104.63384437230903</v>
      </c>
      <c r="K36" s="59">
        <v>103.85773857553787</v>
      </c>
      <c r="L36" s="59">
        <v>106.92520434372862</v>
      </c>
      <c r="M36" s="104">
        <v>98.720657349290732</v>
      </c>
      <c r="P36" s="114"/>
      <c r="Q36" s="114">
        <v>11</v>
      </c>
      <c r="R36" s="116">
        <f t="shared" si="1"/>
        <v>104.89613463055483</v>
      </c>
    </row>
    <row r="37" spans="1:18" ht="16.5" customHeight="1" thickBot="1" x14ac:dyDescent="0.6">
      <c r="A37" s="105">
        <v>2024</v>
      </c>
      <c r="B37" s="110">
        <v>95.031356721515067</v>
      </c>
      <c r="C37" s="110">
        <v>103.68953741074199</v>
      </c>
      <c r="D37" s="110">
        <v>113.5175411362931</v>
      </c>
      <c r="E37" s="110">
        <v>91.879540515367907</v>
      </c>
      <c r="F37" s="110">
        <v>83.199006519714388</v>
      </c>
      <c r="G37" s="110">
        <v>101.68519093449238</v>
      </c>
      <c r="H37" s="110">
        <v>108.40608506674945</v>
      </c>
      <c r="I37" s="110">
        <v>82.588016144054649</v>
      </c>
      <c r="J37" s="110">
        <v>105.99192797267931</v>
      </c>
      <c r="K37" s="110">
        <v>105.67898168270722</v>
      </c>
      <c r="L37" s="110">
        <v>108.37628065818068</v>
      </c>
      <c r="M37" s="108">
        <v>99.956535237503886</v>
      </c>
      <c r="P37" s="115"/>
      <c r="Q37" s="115">
        <v>12</v>
      </c>
      <c r="R37" s="117">
        <f t="shared" si="1"/>
        <v>99.952668945569272</v>
      </c>
    </row>
    <row r="38" spans="1:18" ht="16.5" customHeight="1" x14ac:dyDescent="0.55000000000000004">
      <c r="P38" s="112">
        <v>1992</v>
      </c>
      <c r="Q38" s="112">
        <v>1</v>
      </c>
      <c r="R38" s="118">
        <f t="shared" ref="R38:R49" si="2">U2</f>
        <v>90.432231467664849</v>
      </c>
    </row>
    <row r="39" spans="1:18" ht="16.5" customHeight="1" x14ac:dyDescent="0.55000000000000004">
      <c r="P39" s="114"/>
      <c r="Q39" s="114">
        <v>2</v>
      </c>
      <c r="R39" s="116">
        <f t="shared" si="2"/>
        <v>98.474923493259809</v>
      </c>
    </row>
    <row r="40" spans="1:18" ht="16.5" customHeight="1" x14ac:dyDescent="0.55000000000000004">
      <c r="P40" s="114"/>
      <c r="Q40" s="114">
        <v>3</v>
      </c>
      <c r="R40" s="116">
        <f t="shared" si="2"/>
        <v>107.76195654922988</v>
      </c>
    </row>
    <row r="41" spans="1:18" ht="16.5" customHeight="1" x14ac:dyDescent="0.55000000000000004">
      <c r="P41" s="114"/>
      <c r="Q41" s="114">
        <v>4</v>
      </c>
      <c r="R41" s="116">
        <f t="shared" si="2"/>
        <v>99.668681554920468</v>
      </c>
    </row>
    <row r="42" spans="1:18" ht="16.5" customHeight="1" x14ac:dyDescent="0.55000000000000004">
      <c r="P42" s="114"/>
      <c r="Q42" s="114">
        <v>5</v>
      </c>
      <c r="R42" s="116">
        <f t="shared" si="2"/>
        <v>94.074205215104072</v>
      </c>
    </row>
    <row r="43" spans="1:18" ht="16.5" customHeight="1" x14ac:dyDescent="0.55000000000000004">
      <c r="P43" s="114"/>
      <c r="Q43" s="114">
        <v>6</v>
      </c>
      <c r="R43" s="116">
        <f t="shared" si="2"/>
        <v>104.46394698904879</v>
      </c>
    </row>
    <row r="44" spans="1:18" ht="16.5" customHeight="1" x14ac:dyDescent="0.55000000000000004">
      <c r="P44" s="114"/>
      <c r="Q44" s="114">
        <v>7</v>
      </c>
      <c r="R44" s="116">
        <f t="shared" si="2"/>
        <v>108.34871898631731</v>
      </c>
    </row>
    <row r="45" spans="1:18" ht="16.5" customHeight="1" x14ac:dyDescent="0.55000000000000004">
      <c r="P45" s="114"/>
      <c r="Q45" s="114">
        <v>8</v>
      </c>
      <c r="R45" s="116">
        <f t="shared" si="2"/>
        <v>79.51642681909</v>
      </c>
    </row>
    <row r="46" spans="1:18" ht="16.5" customHeight="1" x14ac:dyDescent="0.55000000000000004">
      <c r="P46" s="114"/>
      <c r="Q46" s="114">
        <v>9</v>
      </c>
      <c r="R46" s="116">
        <f t="shared" si="2"/>
        <v>105.3744404259086</v>
      </c>
    </row>
    <row r="47" spans="1:18" ht="16.5" customHeight="1" x14ac:dyDescent="0.55000000000000004">
      <c r="P47" s="114"/>
      <c r="Q47" s="114">
        <v>10</v>
      </c>
      <c r="R47" s="116">
        <f t="shared" si="2"/>
        <v>106.9728622372847</v>
      </c>
    </row>
    <row r="48" spans="1:18" ht="16.5" customHeight="1" x14ac:dyDescent="0.55000000000000004">
      <c r="P48" s="114"/>
      <c r="Q48" s="114">
        <v>11</v>
      </c>
      <c r="R48" s="116">
        <f t="shared" si="2"/>
        <v>105.44525658210881</v>
      </c>
    </row>
    <row r="49" spans="16:18" ht="16.5" customHeight="1" thickBot="1" x14ac:dyDescent="0.6">
      <c r="P49" s="115"/>
      <c r="Q49" s="115">
        <v>12</v>
      </c>
      <c r="R49" s="117">
        <f t="shared" si="2"/>
        <v>99.466349680062706</v>
      </c>
    </row>
    <row r="50" spans="16:18" ht="16.5" customHeight="1" x14ac:dyDescent="0.55000000000000004">
      <c r="P50" s="112">
        <v>1993</v>
      </c>
      <c r="Q50" s="112">
        <v>1</v>
      </c>
      <c r="R50" s="118">
        <f t="shared" ref="R50:R61" si="3">V2</f>
        <v>90.738552557593721</v>
      </c>
    </row>
    <row r="51" spans="16:18" ht="16.5" customHeight="1" x14ac:dyDescent="0.55000000000000004">
      <c r="P51" s="114"/>
      <c r="Q51" s="114">
        <v>2</v>
      </c>
      <c r="R51" s="116">
        <f t="shared" si="3"/>
        <v>99.901395940120423</v>
      </c>
    </row>
    <row r="52" spans="16:18" ht="16.5" customHeight="1" x14ac:dyDescent="0.55000000000000004">
      <c r="P52" s="114"/>
      <c r="Q52" s="114">
        <v>3</v>
      </c>
      <c r="R52" s="116">
        <f t="shared" si="3"/>
        <v>109.44561700879285</v>
      </c>
    </row>
    <row r="53" spans="16:18" ht="16.5" customHeight="1" x14ac:dyDescent="0.55000000000000004">
      <c r="P53" s="114"/>
      <c r="Q53" s="114">
        <v>4</v>
      </c>
      <c r="R53" s="116">
        <f t="shared" si="3"/>
        <v>98.767041796712633</v>
      </c>
    </row>
    <row r="54" spans="16:18" ht="16.5" customHeight="1" x14ac:dyDescent="0.55000000000000004">
      <c r="P54" s="114"/>
      <c r="Q54" s="114">
        <v>5</v>
      </c>
      <c r="R54" s="116">
        <f t="shared" si="3"/>
        <v>93.349522870437497</v>
      </c>
    </row>
    <row r="55" spans="16:18" ht="16.5" customHeight="1" x14ac:dyDescent="0.55000000000000004">
      <c r="P55" s="114"/>
      <c r="Q55" s="114">
        <v>6</v>
      </c>
      <c r="R55" s="116">
        <f t="shared" si="3"/>
        <v>103.92053001719458</v>
      </c>
    </row>
    <row r="56" spans="16:18" ht="16.5" customHeight="1" x14ac:dyDescent="0.55000000000000004">
      <c r="P56" s="114"/>
      <c r="Q56" s="114">
        <v>7</v>
      </c>
      <c r="R56" s="116">
        <f t="shared" si="3"/>
        <v>108.12546347982689</v>
      </c>
    </row>
    <row r="57" spans="16:18" ht="16.5" customHeight="1" x14ac:dyDescent="0.55000000000000004">
      <c r="P57" s="114"/>
      <c r="Q57" s="114">
        <v>8</v>
      </c>
      <c r="R57" s="116">
        <f t="shared" si="3"/>
        <v>80.001303855337227</v>
      </c>
    </row>
    <row r="58" spans="16:18" ht="16.5" customHeight="1" x14ac:dyDescent="0.55000000000000004">
      <c r="P58" s="114"/>
      <c r="Q58" s="114">
        <v>9</v>
      </c>
      <c r="R58" s="116">
        <f t="shared" si="3"/>
        <v>105.74918712768815</v>
      </c>
    </row>
    <row r="59" spans="16:18" ht="16.5" customHeight="1" x14ac:dyDescent="0.55000000000000004">
      <c r="P59" s="114"/>
      <c r="Q59" s="114">
        <v>10</v>
      </c>
      <c r="R59" s="116">
        <f t="shared" si="3"/>
        <v>106.28702745430391</v>
      </c>
    </row>
    <row r="60" spans="16:18" ht="16.5" customHeight="1" x14ac:dyDescent="0.55000000000000004">
      <c r="P60" s="114"/>
      <c r="Q60" s="114">
        <v>11</v>
      </c>
      <c r="R60" s="116">
        <f t="shared" si="3"/>
        <v>105.45581967680683</v>
      </c>
    </row>
    <row r="61" spans="16:18" ht="16.5" customHeight="1" thickBot="1" x14ac:dyDescent="0.6">
      <c r="P61" s="115"/>
      <c r="Q61" s="115">
        <v>12</v>
      </c>
      <c r="R61" s="117">
        <f t="shared" si="3"/>
        <v>98.258538215184998</v>
      </c>
    </row>
    <row r="62" spans="16:18" ht="16.5" customHeight="1" x14ac:dyDescent="0.55000000000000004">
      <c r="P62" s="112">
        <v>1994</v>
      </c>
      <c r="Q62" s="112">
        <v>1</v>
      </c>
      <c r="R62" s="118">
        <f t="shared" ref="R62:R73" si="4">W2</f>
        <v>90.996748870034082</v>
      </c>
    </row>
    <row r="63" spans="16:18" ht="16.5" customHeight="1" x14ac:dyDescent="0.55000000000000004">
      <c r="P63" s="114"/>
      <c r="Q63" s="114">
        <v>2</v>
      </c>
      <c r="R63" s="116">
        <f t="shared" si="4"/>
        <v>100.40758068353024</v>
      </c>
    </row>
    <row r="64" spans="16:18" ht="16.5" customHeight="1" x14ac:dyDescent="0.55000000000000004">
      <c r="P64" s="114"/>
      <c r="Q64" s="114">
        <v>3</v>
      </c>
      <c r="R64" s="116">
        <f t="shared" si="4"/>
        <v>110.4369201490762</v>
      </c>
    </row>
    <row r="65" spans="16:18" ht="16.5" customHeight="1" x14ac:dyDescent="0.55000000000000004">
      <c r="P65" s="114"/>
      <c r="Q65" s="114">
        <v>4</v>
      </c>
      <c r="R65" s="116">
        <f t="shared" si="4"/>
        <v>97.866941558956441</v>
      </c>
    </row>
    <row r="66" spans="16:18" ht="16.5" customHeight="1" x14ac:dyDescent="0.55000000000000004">
      <c r="P66" s="114"/>
      <c r="Q66" s="114">
        <v>5</v>
      </c>
      <c r="R66" s="116">
        <f t="shared" si="4"/>
        <v>92.167155657759068</v>
      </c>
    </row>
    <row r="67" spans="16:18" ht="16.5" customHeight="1" x14ac:dyDescent="0.55000000000000004">
      <c r="P67" s="114"/>
      <c r="Q67" s="114">
        <v>6</v>
      </c>
      <c r="R67" s="116">
        <f t="shared" si="4"/>
        <v>103.98540956307984</v>
      </c>
    </row>
    <row r="68" spans="16:18" ht="16.5" customHeight="1" x14ac:dyDescent="0.55000000000000004">
      <c r="P68" s="114"/>
      <c r="Q68" s="114">
        <v>7</v>
      </c>
      <c r="R68" s="116">
        <f t="shared" si="4"/>
        <v>107.63936246134325</v>
      </c>
    </row>
    <row r="69" spans="16:18" ht="16.5" customHeight="1" x14ac:dyDescent="0.55000000000000004">
      <c r="P69" s="114"/>
      <c r="Q69" s="114">
        <v>8</v>
      </c>
      <c r="R69" s="116">
        <f t="shared" si="4"/>
        <v>80.187138212671456</v>
      </c>
    </row>
    <row r="70" spans="16:18" ht="16.5" customHeight="1" x14ac:dyDescent="0.55000000000000004">
      <c r="P70" s="114"/>
      <c r="Q70" s="114">
        <v>9</v>
      </c>
      <c r="R70" s="116">
        <f t="shared" si="4"/>
        <v>105.86947902624689</v>
      </c>
    </row>
    <row r="71" spans="16:18" ht="16.5" customHeight="1" x14ac:dyDescent="0.55000000000000004">
      <c r="P71" s="114"/>
      <c r="Q71" s="114">
        <v>10</v>
      </c>
      <c r="R71" s="116">
        <f t="shared" si="4"/>
        <v>106.22155261279832</v>
      </c>
    </row>
    <row r="72" spans="16:18" ht="16.5" customHeight="1" x14ac:dyDescent="0.55000000000000004">
      <c r="P72" s="114"/>
      <c r="Q72" s="114">
        <v>11</v>
      </c>
      <c r="R72" s="116">
        <f t="shared" si="4"/>
        <v>105.75529299817617</v>
      </c>
    </row>
    <row r="73" spans="16:18" ht="16.5" customHeight="1" thickBot="1" x14ac:dyDescent="0.6">
      <c r="P73" s="115"/>
      <c r="Q73" s="115">
        <v>12</v>
      </c>
      <c r="R73" s="117">
        <f t="shared" si="4"/>
        <v>98.466418206327788</v>
      </c>
    </row>
    <row r="74" spans="16:18" ht="16.5" customHeight="1" x14ac:dyDescent="0.55000000000000004">
      <c r="P74" s="112">
        <v>1995</v>
      </c>
      <c r="Q74" s="112">
        <v>1</v>
      </c>
      <c r="R74" s="119">
        <f t="shared" ref="R74:R85" si="5">X2</f>
        <v>91.05670863281432</v>
      </c>
    </row>
    <row r="75" spans="16:18" ht="16.5" customHeight="1" x14ac:dyDescent="0.55000000000000004">
      <c r="P75" s="114"/>
      <c r="Q75" s="114">
        <v>2</v>
      </c>
      <c r="R75" s="119">
        <f t="shared" si="5"/>
        <v>101.62845211667729</v>
      </c>
    </row>
    <row r="76" spans="16:18" ht="16.5" customHeight="1" x14ac:dyDescent="0.55000000000000004">
      <c r="P76" s="114"/>
      <c r="Q76" s="114">
        <v>3</v>
      </c>
      <c r="R76" s="119">
        <f t="shared" si="5"/>
        <v>111.80899452008013</v>
      </c>
    </row>
    <row r="77" spans="16:18" ht="16.5" customHeight="1" x14ac:dyDescent="0.55000000000000004">
      <c r="P77" s="114"/>
      <c r="Q77" s="114">
        <v>4</v>
      </c>
      <c r="R77" s="119">
        <f t="shared" si="5"/>
        <v>98.312557244205735</v>
      </c>
    </row>
    <row r="78" spans="16:18" ht="16.5" customHeight="1" x14ac:dyDescent="0.55000000000000004">
      <c r="P78" s="114"/>
      <c r="Q78" s="114">
        <v>5</v>
      </c>
      <c r="R78" s="119">
        <f t="shared" si="5"/>
        <v>91.531738516230206</v>
      </c>
    </row>
    <row r="79" spans="16:18" ht="16.5" customHeight="1" x14ac:dyDescent="0.55000000000000004">
      <c r="P79" s="114"/>
      <c r="Q79" s="114">
        <v>6</v>
      </c>
      <c r="R79" s="119">
        <f t="shared" si="5"/>
        <v>103.86388686216372</v>
      </c>
    </row>
    <row r="80" spans="16:18" ht="16.5" customHeight="1" x14ac:dyDescent="0.55000000000000004">
      <c r="P80" s="114"/>
      <c r="Q80" s="114">
        <v>7</v>
      </c>
      <c r="R80" s="119">
        <f t="shared" si="5"/>
        <v>107.08663862024004</v>
      </c>
    </row>
    <row r="81" spans="16:18" ht="16.5" customHeight="1" x14ac:dyDescent="0.55000000000000004">
      <c r="P81" s="114"/>
      <c r="Q81" s="114">
        <v>8</v>
      </c>
      <c r="R81" s="119">
        <f t="shared" si="5"/>
        <v>80.20553580576555</v>
      </c>
    </row>
    <row r="82" spans="16:18" ht="16.5" customHeight="1" x14ac:dyDescent="0.55000000000000004">
      <c r="P82" s="114"/>
      <c r="Q82" s="114">
        <v>9</v>
      </c>
      <c r="R82" s="119">
        <f t="shared" si="5"/>
        <v>105.26103357809276</v>
      </c>
    </row>
    <row r="83" spans="16:18" ht="16.5" customHeight="1" x14ac:dyDescent="0.55000000000000004">
      <c r="P83" s="114"/>
      <c r="Q83" s="114">
        <v>10</v>
      </c>
      <c r="R83" s="119">
        <f t="shared" si="5"/>
        <v>106.02480711613396</v>
      </c>
    </row>
    <row r="84" spans="16:18" ht="16.5" customHeight="1" x14ac:dyDescent="0.55000000000000004">
      <c r="P84" s="114"/>
      <c r="Q84" s="114">
        <v>11</v>
      </c>
      <c r="R84" s="119">
        <f t="shared" si="5"/>
        <v>105.3169194467299</v>
      </c>
    </row>
    <row r="85" spans="16:18" ht="16.5" customHeight="1" thickBot="1" x14ac:dyDescent="0.6">
      <c r="P85" s="115"/>
      <c r="Q85" s="115">
        <v>12</v>
      </c>
      <c r="R85" s="119">
        <f t="shared" si="5"/>
        <v>97.90272754086655</v>
      </c>
    </row>
    <row r="86" spans="16:18" ht="16.5" customHeight="1" x14ac:dyDescent="0.55000000000000004">
      <c r="P86" s="112">
        <v>1996</v>
      </c>
      <c r="Q86" s="112">
        <v>1</v>
      </c>
      <c r="R86" s="118">
        <f t="shared" ref="R86:R97" si="6">Y2</f>
        <v>90.83897168574741</v>
      </c>
    </row>
    <row r="87" spans="16:18" ht="16.5" customHeight="1" x14ac:dyDescent="0.55000000000000004">
      <c r="P87" s="114"/>
      <c r="Q87" s="114">
        <v>2</v>
      </c>
      <c r="R87" s="116">
        <f t="shared" si="6"/>
        <v>102.18588757643033</v>
      </c>
    </row>
    <row r="88" spans="16:18" ht="16.5" customHeight="1" x14ac:dyDescent="0.55000000000000004">
      <c r="P88" s="114"/>
      <c r="Q88" s="114">
        <v>3</v>
      </c>
      <c r="R88" s="116">
        <f t="shared" si="6"/>
        <v>112.05079442049357</v>
      </c>
    </row>
    <row r="89" spans="16:18" ht="16.5" customHeight="1" x14ac:dyDescent="0.55000000000000004">
      <c r="P89" s="114"/>
      <c r="Q89" s="114">
        <v>4</v>
      </c>
      <c r="R89" s="116">
        <f t="shared" si="6"/>
        <v>97.448913875271842</v>
      </c>
    </row>
    <row r="90" spans="16:18" ht="16.5" customHeight="1" x14ac:dyDescent="0.55000000000000004">
      <c r="P90" s="114"/>
      <c r="Q90" s="114">
        <v>5</v>
      </c>
      <c r="R90" s="116">
        <f t="shared" si="6"/>
        <v>90.38436768371686</v>
      </c>
    </row>
    <row r="91" spans="16:18" ht="16.5" customHeight="1" x14ac:dyDescent="0.55000000000000004">
      <c r="P91" s="114"/>
      <c r="Q91" s="114">
        <v>6</v>
      </c>
      <c r="R91" s="116">
        <f t="shared" si="6"/>
        <v>102.85870149943554</v>
      </c>
    </row>
    <row r="92" spans="16:18" ht="16.5" customHeight="1" x14ac:dyDescent="0.55000000000000004">
      <c r="P92" s="114"/>
      <c r="Q92" s="114">
        <v>7</v>
      </c>
      <c r="R92" s="116">
        <f t="shared" si="6"/>
        <v>107.3138207193351</v>
      </c>
    </row>
    <row r="93" spans="16:18" ht="16.5" customHeight="1" x14ac:dyDescent="0.55000000000000004">
      <c r="P93" s="114"/>
      <c r="Q93" s="114">
        <v>8</v>
      </c>
      <c r="R93" s="116">
        <f t="shared" si="6"/>
        <v>79.692081555957969</v>
      </c>
    </row>
    <row r="94" spans="16:18" ht="16.5" customHeight="1" x14ac:dyDescent="0.55000000000000004">
      <c r="P94" s="114"/>
      <c r="Q94" s="114">
        <v>9</v>
      </c>
      <c r="R94" s="116">
        <f t="shared" si="6"/>
        <v>106.11366615397441</v>
      </c>
    </row>
    <row r="95" spans="16:18" ht="16.5" customHeight="1" x14ac:dyDescent="0.55000000000000004">
      <c r="P95" s="114"/>
      <c r="Q95" s="114">
        <v>10</v>
      </c>
      <c r="R95" s="116">
        <f t="shared" si="6"/>
        <v>106.90467711750755</v>
      </c>
    </row>
    <row r="96" spans="16:18" ht="16.5" customHeight="1" x14ac:dyDescent="0.55000000000000004">
      <c r="P96" s="114"/>
      <c r="Q96" s="114">
        <v>11</v>
      </c>
      <c r="R96" s="116">
        <f t="shared" si="6"/>
        <v>105.99546911344642</v>
      </c>
    </row>
    <row r="97" spans="16:18" ht="16.5" customHeight="1" thickBot="1" x14ac:dyDescent="0.6">
      <c r="P97" s="115"/>
      <c r="Q97" s="115">
        <v>12</v>
      </c>
      <c r="R97" s="117">
        <f t="shared" si="6"/>
        <v>98.21264859868316</v>
      </c>
    </row>
    <row r="98" spans="16:18" ht="16.5" customHeight="1" x14ac:dyDescent="0.55000000000000004">
      <c r="P98" s="112">
        <v>1997</v>
      </c>
      <c r="Q98" s="112">
        <v>1</v>
      </c>
      <c r="R98" s="118">
        <f t="shared" ref="R98:R109" si="7">Z2</f>
        <v>91.852746815579891</v>
      </c>
    </row>
    <row r="99" spans="16:18" ht="16.5" customHeight="1" x14ac:dyDescent="0.55000000000000004">
      <c r="P99" s="114"/>
      <c r="Q99" s="114">
        <v>2</v>
      </c>
      <c r="R99" s="116">
        <f t="shared" si="7"/>
        <v>102.39061728758867</v>
      </c>
    </row>
    <row r="100" spans="16:18" ht="16.5" customHeight="1" x14ac:dyDescent="0.55000000000000004">
      <c r="P100" s="114"/>
      <c r="Q100" s="114">
        <v>3</v>
      </c>
      <c r="R100" s="116">
        <f t="shared" si="7"/>
        <v>113.12297865757078</v>
      </c>
    </row>
    <row r="101" spans="16:18" ht="16.5" customHeight="1" x14ac:dyDescent="0.55000000000000004">
      <c r="P101" s="114"/>
      <c r="Q101" s="114">
        <v>4</v>
      </c>
      <c r="R101" s="116">
        <f t="shared" si="7"/>
        <v>96.980234125785515</v>
      </c>
    </row>
    <row r="102" spans="16:18" ht="16.5" customHeight="1" x14ac:dyDescent="0.55000000000000004">
      <c r="P102" s="114"/>
      <c r="Q102" s="114">
        <v>5</v>
      </c>
      <c r="R102" s="116">
        <f t="shared" si="7"/>
        <v>90.42942706222972</v>
      </c>
    </row>
    <row r="103" spans="16:18" ht="16.5" customHeight="1" x14ac:dyDescent="0.55000000000000004">
      <c r="P103" s="114"/>
      <c r="Q103" s="114">
        <v>6</v>
      </c>
      <c r="R103" s="116">
        <f t="shared" si="7"/>
        <v>103.43379574035465</v>
      </c>
    </row>
    <row r="104" spans="16:18" ht="16.5" customHeight="1" x14ac:dyDescent="0.55000000000000004">
      <c r="P104" s="114"/>
      <c r="Q104" s="114">
        <v>7</v>
      </c>
      <c r="R104" s="116">
        <f t="shared" si="7"/>
        <v>107.80100044939186</v>
      </c>
    </row>
    <row r="105" spans="16:18" ht="16.5" customHeight="1" x14ac:dyDescent="0.55000000000000004">
      <c r="P105" s="114"/>
      <c r="Q105" s="114">
        <v>8</v>
      </c>
      <c r="R105" s="116">
        <f t="shared" si="7"/>
        <v>79.113592998327661</v>
      </c>
    </row>
    <row r="106" spans="16:18" ht="16.5" customHeight="1" x14ac:dyDescent="0.55000000000000004">
      <c r="P106" s="114"/>
      <c r="Q106" s="114">
        <v>9</v>
      </c>
      <c r="R106" s="116">
        <f t="shared" si="7"/>
        <v>106.29811623777987</v>
      </c>
    </row>
    <row r="107" spans="16:18" ht="16.5" customHeight="1" x14ac:dyDescent="0.55000000000000004">
      <c r="P107" s="114"/>
      <c r="Q107" s="114">
        <v>10</v>
      </c>
      <c r="R107" s="116">
        <f t="shared" si="7"/>
        <v>106.19203029343079</v>
      </c>
    </row>
    <row r="108" spans="16:18" ht="16.5" customHeight="1" x14ac:dyDescent="0.55000000000000004">
      <c r="P108" s="114"/>
      <c r="Q108" s="114">
        <v>11</v>
      </c>
      <c r="R108" s="116">
        <f t="shared" si="7"/>
        <v>104.83059400761755</v>
      </c>
    </row>
    <row r="109" spans="16:18" ht="16.5" customHeight="1" thickBot="1" x14ac:dyDescent="0.6">
      <c r="P109" s="115"/>
      <c r="Q109" s="115">
        <v>12</v>
      </c>
      <c r="R109" s="117">
        <f t="shared" si="7"/>
        <v>97.554866324343038</v>
      </c>
    </row>
    <row r="110" spans="16:18" ht="16.5" customHeight="1" x14ac:dyDescent="0.55000000000000004">
      <c r="P110" s="112">
        <v>1998</v>
      </c>
      <c r="Q110" s="112">
        <v>1</v>
      </c>
      <c r="R110" s="118">
        <f t="shared" ref="R110:R121" si="8">AA2</f>
        <v>92.184571016582566</v>
      </c>
    </row>
    <row r="111" spans="16:18" ht="16.5" customHeight="1" x14ac:dyDescent="0.55000000000000004">
      <c r="P111" s="114"/>
      <c r="Q111" s="114">
        <v>2</v>
      </c>
      <c r="R111" s="116">
        <f t="shared" si="8"/>
        <v>103.09444844989189</v>
      </c>
    </row>
    <row r="112" spans="16:18" ht="16.5" customHeight="1" x14ac:dyDescent="0.55000000000000004">
      <c r="P112" s="114"/>
      <c r="Q112" s="114">
        <v>3</v>
      </c>
      <c r="R112" s="116">
        <f t="shared" si="8"/>
        <v>113.75342465753425</v>
      </c>
    </row>
    <row r="113" spans="16:18" ht="16.5" customHeight="1" x14ac:dyDescent="0.55000000000000004">
      <c r="P113" s="114"/>
      <c r="Q113" s="114">
        <v>4</v>
      </c>
      <c r="R113" s="116">
        <f t="shared" si="8"/>
        <v>95.818312905551565</v>
      </c>
    </row>
    <row r="114" spans="16:18" ht="16.5" customHeight="1" x14ac:dyDescent="0.55000000000000004">
      <c r="P114" s="114"/>
      <c r="Q114" s="114">
        <v>5</v>
      </c>
      <c r="R114" s="116">
        <f t="shared" si="8"/>
        <v>89.286229271809674</v>
      </c>
    </row>
    <row r="115" spans="16:18" ht="16.5" customHeight="1" x14ac:dyDescent="0.55000000000000004">
      <c r="P115" s="114"/>
      <c r="Q115" s="114">
        <v>6</v>
      </c>
      <c r="R115" s="116">
        <f t="shared" si="8"/>
        <v>103.4059120403749</v>
      </c>
    </row>
    <row r="116" spans="16:18" ht="16.5" customHeight="1" x14ac:dyDescent="0.55000000000000004">
      <c r="P116" s="114"/>
      <c r="Q116" s="114">
        <v>7</v>
      </c>
      <c r="R116" s="116">
        <f t="shared" si="8"/>
        <v>107.55010814708004</v>
      </c>
    </row>
    <row r="117" spans="16:18" ht="16.5" customHeight="1" x14ac:dyDescent="0.55000000000000004">
      <c r="P117" s="114"/>
      <c r="Q117" s="114">
        <v>8</v>
      </c>
      <c r="R117" s="116">
        <f t="shared" si="8"/>
        <v>78.765681326604181</v>
      </c>
    </row>
    <row r="118" spans="16:18" ht="16.5" customHeight="1" x14ac:dyDescent="0.55000000000000004">
      <c r="P118" s="114"/>
      <c r="Q118" s="114">
        <v>9</v>
      </c>
      <c r="R118" s="116">
        <f t="shared" si="8"/>
        <v>106.29560201874551</v>
      </c>
    </row>
    <row r="119" spans="16:18" ht="16.5" customHeight="1" x14ac:dyDescent="0.55000000000000004">
      <c r="P119" s="114"/>
      <c r="Q119" s="114">
        <v>10</v>
      </c>
      <c r="R119" s="116">
        <f t="shared" si="8"/>
        <v>106.81470800288395</v>
      </c>
    </row>
    <row r="120" spans="16:18" ht="16.5" customHeight="1" x14ac:dyDescent="0.55000000000000004">
      <c r="P120" s="114"/>
      <c r="Q120" s="114">
        <v>11</v>
      </c>
      <c r="R120" s="116">
        <f t="shared" si="8"/>
        <v>105.48233597692862</v>
      </c>
    </row>
    <row r="121" spans="16:18" ht="16.5" customHeight="1" thickBot="1" x14ac:dyDescent="0.6">
      <c r="P121" s="115"/>
      <c r="Q121" s="115">
        <v>12</v>
      </c>
      <c r="R121" s="117">
        <f t="shared" si="8"/>
        <v>97.548666186012994</v>
      </c>
    </row>
    <row r="122" spans="16:18" ht="16.5" customHeight="1" x14ac:dyDescent="0.55000000000000004">
      <c r="P122" s="112">
        <v>1999</v>
      </c>
      <c r="Q122" s="112">
        <v>1</v>
      </c>
      <c r="R122" s="118">
        <f t="shared" ref="R122:R133" si="9">AB2</f>
        <v>92.471918838205895</v>
      </c>
    </row>
    <row r="123" spans="16:18" ht="16.5" customHeight="1" x14ac:dyDescent="0.55000000000000004">
      <c r="P123" s="114"/>
      <c r="Q123" s="114">
        <v>2</v>
      </c>
      <c r="R123" s="116">
        <f t="shared" si="9"/>
        <v>103.69732355287589</v>
      </c>
    </row>
    <row r="124" spans="16:18" ht="16.5" customHeight="1" x14ac:dyDescent="0.55000000000000004">
      <c r="P124" s="114"/>
      <c r="Q124" s="114">
        <v>3</v>
      </c>
      <c r="R124" s="116">
        <f t="shared" si="9"/>
        <v>114.63468014656566</v>
      </c>
    </row>
    <row r="125" spans="16:18" ht="16.5" customHeight="1" x14ac:dyDescent="0.55000000000000004">
      <c r="P125" s="114"/>
      <c r="Q125" s="114">
        <v>4</v>
      </c>
      <c r="R125" s="116">
        <f t="shared" si="9"/>
        <v>94.750887795372876</v>
      </c>
    </row>
    <row r="126" spans="16:18" ht="16.5" customHeight="1" x14ac:dyDescent="0.55000000000000004">
      <c r="P126" s="114"/>
      <c r="Q126" s="114">
        <v>5</v>
      </c>
      <c r="R126" s="116">
        <f t="shared" si="9"/>
        <v>88.981453372210396</v>
      </c>
    </row>
    <row r="127" spans="16:18" ht="16.5" customHeight="1" x14ac:dyDescent="0.55000000000000004">
      <c r="P127" s="114"/>
      <c r="Q127" s="114">
        <v>6</v>
      </c>
      <c r="R127" s="116">
        <f t="shared" si="9"/>
        <v>103.21441935005612</v>
      </c>
    </row>
    <row r="128" spans="16:18" ht="16.5" customHeight="1" x14ac:dyDescent="0.55000000000000004">
      <c r="P128" s="114"/>
      <c r="Q128" s="114">
        <v>7</v>
      </c>
      <c r="R128" s="116">
        <f t="shared" si="9"/>
        <v>107.11154098684717</v>
      </c>
    </row>
    <row r="129" spans="16:18" ht="16.5" customHeight="1" x14ac:dyDescent="0.55000000000000004">
      <c r="P129" s="114"/>
      <c r="Q129" s="114">
        <v>8</v>
      </c>
      <c r="R129" s="116">
        <f t="shared" si="9"/>
        <v>78.764217080971164</v>
      </c>
    </row>
    <row r="130" spans="16:18" ht="16.5" customHeight="1" x14ac:dyDescent="0.55000000000000004">
      <c r="P130" s="114"/>
      <c r="Q130" s="114">
        <v>9</v>
      </c>
      <c r="R130" s="116">
        <f t="shared" si="9"/>
        <v>106.58627676623625</v>
      </c>
    </row>
    <row r="131" spans="16:18" ht="16.5" customHeight="1" x14ac:dyDescent="0.55000000000000004">
      <c r="P131" s="114"/>
      <c r="Q131" s="114">
        <v>10</v>
      </c>
      <c r="R131" s="116">
        <f t="shared" si="9"/>
        <v>106.39142068439671</v>
      </c>
    </row>
    <row r="132" spans="16:18" ht="16.5" customHeight="1" x14ac:dyDescent="0.55000000000000004">
      <c r="P132" s="114"/>
      <c r="Q132" s="114">
        <v>11</v>
      </c>
      <c r="R132" s="116">
        <f t="shared" si="9"/>
        <v>106.16267658832413</v>
      </c>
    </row>
    <row r="133" spans="16:18" ht="16.5" customHeight="1" thickBot="1" x14ac:dyDescent="0.6">
      <c r="P133" s="115"/>
      <c r="Q133" s="115">
        <v>12</v>
      </c>
      <c r="R133" s="117">
        <f t="shared" si="9"/>
        <v>97.233184837937614</v>
      </c>
    </row>
    <row r="134" spans="16:18" ht="16.5" customHeight="1" x14ac:dyDescent="0.55000000000000004">
      <c r="P134" s="112">
        <v>2000</v>
      </c>
      <c r="Q134" s="112">
        <v>1</v>
      </c>
      <c r="R134" s="118">
        <f t="shared" ref="R134:R145" si="10">AC2</f>
        <v>92.460199503660334</v>
      </c>
    </row>
    <row r="135" spans="16:18" ht="16.5" customHeight="1" x14ac:dyDescent="0.55000000000000004">
      <c r="P135" s="114"/>
      <c r="Q135" s="114">
        <v>2</v>
      </c>
      <c r="R135" s="116">
        <f t="shared" si="10"/>
        <v>104.31428393670635</v>
      </c>
    </row>
    <row r="136" spans="16:18" ht="16.5" customHeight="1" x14ac:dyDescent="0.55000000000000004">
      <c r="P136" s="114"/>
      <c r="Q136" s="114">
        <v>3</v>
      </c>
      <c r="R136" s="116">
        <f t="shared" si="10"/>
        <v>115.45496650744167</v>
      </c>
    </row>
    <row r="137" spans="16:18" ht="16.5" customHeight="1" x14ac:dyDescent="0.55000000000000004">
      <c r="P137" s="114"/>
      <c r="Q137" s="114">
        <v>4</v>
      </c>
      <c r="R137" s="116">
        <f t="shared" si="10"/>
        <v>94.251999529929037</v>
      </c>
    </row>
    <row r="138" spans="16:18" ht="16.5" customHeight="1" x14ac:dyDescent="0.55000000000000004">
      <c r="P138" s="114"/>
      <c r="Q138" s="114">
        <v>5</v>
      </c>
      <c r="R138" s="116">
        <f t="shared" si="10"/>
        <v>89.12546056588252</v>
      </c>
    </row>
    <row r="139" spans="16:18" ht="16.5" customHeight="1" x14ac:dyDescent="0.55000000000000004">
      <c r="P139" s="114"/>
      <c r="Q139" s="114">
        <v>6</v>
      </c>
      <c r="R139" s="116">
        <f t="shared" si="10"/>
        <v>103.63406355636357</v>
      </c>
    </row>
    <row r="140" spans="16:18" ht="16.5" customHeight="1" x14ac:dyDescent="0.55000000000000004">
      <c r="P140" s="114"/>
      <c r="Q140" s="114">
        <v>7</v>
      </c>
      <c r="R140" s="116">
        <f t="shared" si="10"/>
        <v>107.21766360890093</v>
      </c>
    </row>
    <row r="141" spans="16:18" ht="16.5" customHeight="1" x14ac:dyDescent="0.55000000000000004">
      <c r="P141" s="114"/>
      <c r="Q141" s="114">
        <v>8</v>
      </c>
      <c r="R141" s="116">
        <f t="shared" si="10"/>
        <v>79.361809496816662</v>
      </c>
    </row>
    <row r="142" spans="16:18" ht="16.5" customHeight="1" x14ac:dyDescent="0.55000000000000004">
      <c r="P142" s="114"/>
      <c r="Q142" s="114">
        <v>9</v>
      </c>
      <c r="R142" s="116">
        <f t="shared" si="10"/>
        <v>105.55858951050405</v>
      </c>
    </row>
    <row r="143" spans="16:18" ht="16.5" customHeight="1" x14ac:dyDescent="0.55000000000000004">
      <c r="P143" s="114"/>
      <c r="Q143" s="114">
        <v>10</v>
      </c>
      <c r="R143" s="116">
        <f t="shared" si="10"/>
        <v>106.04801636953113</v>
      </c>
    </row>
    <row r="144" spans="16:18" ht="16.5" customHeight="1" x14ac:dyDescent="0.55000000000000004">
      <c r="P144" s="114"/>
      <c r="Q144" s="114">
        <v>11</v>
      </c>
      <c r="R144" s="116">
        <f t="shared" si="10"/>
        <v>105.71620154985173</v>
      </c>
    </row>
    <row r="145" spans="16:18" ht="16.5" customHeight="1" thickBot="1" x14ac:dyDescent="0.6">
      <c r="P145" s="115"/>
      <c r="Q145" s="115">
        <v>12</v>
      </c>
      <c r="R145" s="117">
        <f t="shared" si="10"/>
        <v>96.856745864412176</v>
      </c>
    </row>
    <row r="146" spans="16:18" ht="16.5" customHeight="1" x14ac:dyDescent="0.55000000000000004">
      <c r="P146" s="112">
        <v>2001</v>
      </c>
      <c r="Q146" s="112">
        <v>1</v>
      </c>
      <c r="R146" s="118">
        <f t="shared" ref="R146:R157" si="11">AD2</f>
        <v>92.602758479071838</v>
      </c>
    </row>
    <row r="147" spans="16:18" ht="16.5" customHeight="1" x14ac:dyDescent="0.55000000000000004">
      <c r="P147" s="114"/>
      <c r="Q147" s="114">
        <v>2</v>
      </c>
      <c r="R147" s="116">
        <f t="shared" si="11"/>
        <v>105.74489202231425</v>
      </c>
    </row>
    <row r="148" spans="16:18" ht="16.5" customHeight="1" x14ac:dyDescent="0.55000000000000004">
      <c r="P148" s="114"/>
      <c r="Q148" s="114">
        <v>3</v>
      </c>
      <c r="R148" s="116">
        <f t="shared" si="11"/>
        <v>115.81505184982373</v>
      </c>
    </row>
    <row r="149" spans="16:18" ht="16.5" customHeight="1" x14ac:dyDescent="0.55000000000000004">
      <c r="P149" s="114"/>
      <c r="Q149" s="114">
        <v>4</v>
      </c>
      <c r="R149" s="116">
        <f t="shared" si="11"/>
        <v>93.744481330641037</v>
      </c>
    </row>
    <row r="150" spans="16:18" ht="16.5" customHeight="1" x14ac:dyDescent="0.55000000000000004">
      <c r="P150" s="114"/>
      <c r="Q150" s="114">
        <v>5</v>
      </c>
      <c r="R150" s="116">
        <f t="shared" si="11"/>
        <v>89.079023922789958</v>
      </c>
    </row>
    <row r="151" spans="16:18" ht="16.5" customHeight="1" x14ac:dyDescent="0.55000000000000004">
      <c r="P151" s="114"/>
      <c r="Q151" s="114">
        <v>6</v>
      </c>
      <c r="R151" s="116">
        <f t="shared" si="11"/>
        <v>103.39573565145963</v>
      </c>
    </row>
    <row r="152" spans="16:18" ht="16.5" customHeight="1" x14ac:dyDescent="0.55000000000000004">
      <c r="P152" s="114"/>
      <c r="Q152" s="114">
        <v>7</v>
      </c>
      <c r="R152" s="116">
        <f t="shared" si="11"/>
        <v>107.77370888805227</v>
      </c>
    </row>
    <row r="153" spans="16:18" ht="16.5" customHeight="1" x14ac:dyDescent="0.55000000000000004">
      <c r="P153" s="114"/>
      <c r="Q153" s="114">
        <v>8</v>
      </c>
      <c r="R153" s="116">
        <f t="shared" si="11"/>
        <v>79.550977103939204</v>
      </c>
    </row>
    <row r="154" spans="16:18" ht="16.5" customHeight="1" x14ac:dyDescent="0.55000000000000004">
      <c r="P154" s="114"/>
      <c r="Q154" s="114">
        <v>9</v>
      </c>
      <c r="R154" s="116">
        <f t="shared" si="11"/>
        <v>105.1124268455457</v>
      </c>
    </row>
    <row r="155" spans="16:18" ht="16.5" customHeight="1" x14ac:dyDescent="0.55000000000000004">
      <c r="P155" s="114"/>
      <c r="Q155" s="114">
        <v>10</v>
      </c>
      <c r="R155" s="116">
        <f t="shared" si="11"/>
        <v>106.17201136246963</v>
      </c>
    </row>
    <row r="156" spans="16:18" ht="16.5" customHeight="1" x14ac:dyDescent="0.55000000000000004">
      <c r="P156" s="114"/>
      <c r="Q156" s="114">
        <v>11</v>
      </c>
      <c r="R156" s="116">
        <f t="shared" si="11"/>
        <v>105.2356343475136</v>
      </c>
    </row>
    <row r="157" spans="16:18" ht="16.5" customHeight="1" thickBot="1" x14ac:dyDescent="0.6">
      <c r="P157" s="115"/>
      <c r="Q157" s="115">
        <v>12</v>
      </c>
      <c r="R157" s="117">
        <f t="shared" si="11"/>
        <v>95.773298196379073</v>
      </c>
    </row>
    <row r="158" spans="16:18" ht="16.5" customHeight="1" x14ac:dyDescent="0.55000000000000004">
      <c r="P158" s="112">
        <v>2002</v>
      </c>
      <c r="Q158" s="112">
        <v>1</v>
      </c>
      <c r="R158" s="118">
        <f t="shared" ref="R158:R169" si="12">AE2</f>
        <v>93.224084588447269</v>
      </c>
    </row>
    <row r="159" spans="16:18" ht="16.5" customHeight="1" x14ac:dyDescent="0.55000000000000004">
      <c r="P159" s="114"/>
      <c r="Q159" s="114">
        <v>2</v>
      </c>
      <c r="R159" s="116">
        <f t="shared" si="12"/>
        <v>106.10002379900044</v>
      </c>
    </row>
    <row r="160" spans="16:18" ht="16.5" customHeight="1" x14ac:dyDescent="0.55000000000000004">
      <c r="P160" s="114"/>
      <c r="Q160" s="114">
        <v>3</v>
      </c>
      <c r="R160" s="116">
        <f t="shared" si="12"/>
        <v>115.90793186686159</v>
      </c>
    </row>
    <row r="161" spans="16:18" ht="16.5" customHeight="1" x14ac:dyDescent="0.55000000000000004">
      <c r="P161" s="114"/>
      <c r="Q161" s="114">
        <v>4</v>
      </c>
      <c r="R161" s="116">
        <f t="shared" si="12"/>
        <v>93.232244245741668</v>
      </c>
    </row>
    <row r="162" spans="16:18" ht="16.5" customHeight="1" x14ac:dyDescent="0.55000000000000004">
      <c r="P162" s="114"/>
      <c r="Q162" s="114">
        <v>5</v>
      </c>
      <c r="R162" s="116">
        <f t="shared" si="12"/>
        <v>88.989222452656989</v>
      </c>
    </row>
    <row r="163" spans="16:18" ht="16.5" customHeight="1" x14ac:dyDescent="0.55000000000000004">
      <c r="P163" s="114"/>
      <c r="Q163" s="114">
        <v>6</v>
      </c>
      <c r="R163" s="116">
        <f t="shared" si="12"/>
        <v>102.85248019583177</v>
      </c>
    </row>
    <row r="164" spans="16:18" ht="16.5" customHeight="1" x14ac:dyDescent="0.55000000000000004">
      <c r="P164" s="114"/>
      <c r="Q164" s="114">
        <v>7</v>
      </c>
      <c r="R164" s="116">
        <f t="shared" si="12"/>
        <v>107.86250977458947</v>
      </c>
    </row>
    <row r="165" spans="16:18" ht="16.5" customHeight="1" x14ac:dyDescent="0.55000000000000004">
      <c r="P165" s="114"/>
      <c r="Q165" s="114">
        <v>8</v>
      </c>
      <c r="R165" s="116">
        <f t="shared" si="12"/>
        <v>79.230272328562208</v>
      </c>
    </row>
    <row r="166" spans="16:18" ht="16.5" customHeight="1" x14ac:dyDescent="0.55000000000000004">
      <c r="P166" s="114"/>
      <c r="Q166" s="114">
        <v>9</v>
      </c>
      <c r="R166" s="116">
        <f t="shared" si="12"/>
        <v>105.57780573215925</v>
      </c>
    </row>
    <row r="167" spans="16:18" ht="16.5" customHeight="1" x14ac:dyDescent="0.55000000000000004">
      <c r="P167" s="114"/>
      <c r="Q167" s="114">
        <v>10</v>
      </c>
      <c r="R167" s="116">
        <f t="shared" si="12"/>
        <v>105.71651990616395</v>
      </c>
    </row>
    <row r="168" spans="16:18" ht="16.5" customHeight="1" x14ac:dyDescent="0.55000000000000004">
      <c r="P168" s="114"/>
      <c r="Q168" s="114">
        <v>11</v>
      </c>
      <c r="R168" s="116">
        <f t="shared" si="12"/>
        <v>105.56964607486485</v>
      </c>
    </row>
    <row r="169" spans="16:18" ht="16.5" customHeight="1" thickBot="1" x14ac:dyDescent="0.6">
      <c r="P169" s="115"/>
      <c r="Q169" s="115">
        <v>12</v>
      </c>
      <c r="R169" s="117">
        <f t="shared" si="12"/>
        <v>95.737259035120516</v>
      </c>
    </row>
    <row r="170" spans="16:18" ht="16.5" customHeight="1" x14ac:dyDescent="0.55000000000000004">
      <c r="P170" s="112">
        <v>2003</v>
      </c>
      <c r="Q170" s="112">
        <v>1</v>
      </c>
      <c r="R170" s="118">
        <f t="shared" ref="R170:R181" si="13">AF2</f>
        <v>93.750253587416623</v>
      </c>
    </row>
    <row r="171" spans="16:18" ht="16.5" customHeight="1" x14ac:dyDescent="0.55000000000000004">
      <c r="P171" s="114"/>
      <c r="Q171" s="114">
        <v>2</v>
      </c>
      <c r="R171" s="116">
        <f t="shared" si="13"/>
        <v>106.43368181879654</v>
      </c>
    </row>
    <row r="172" spans="16:18" ht="16.5" customHeight="1" x14ac:dyDescent="0.55000000000000004">
      <c r="P172" s="114"/>
      <c r="Q172" s="114">
        <v>3</v>
      </c>
      <c r="R172" s="116">
        <f t="shared" si="13"/>
        <v>116.45545652497324</v>
      </c>
    </row>
    <row r="173" spans="16:18" ht="16.5" customHeight="1" x14ac:dyDescent="0.55000000000000004">
      <c r="P173" s="114"/>
      <c r="Q173" s="114">
        <v>4</v>
      </c>
      <c r="R173" s="116">
        <f t="shared" si="13"/>
        <v>93.182217774111066</v>
      </c>
    </row>
    <row r="174" spans="16:18" ht="16.5" customHeight="1" x14ac:dyDescent="0.55000000000000004">
      <c r="P174" s="114"/>
      <c r="Q174" s="114">
        <v>5</v>
      </c>
      <c r="R174" s="116">
        <f t="shared" si="13"/>
        <v>88.986867552982844</v>
      </c>
    </row>
    <row r="175" spans="16:18" ht="16.5" customHeight="1" x14ac:dyDescent="0.55000000000000004">
      <c r="P175" s="114"/>
      <c r="Q175" s="114">
        <v>6</v>
      </c>
      <c r="R175" s="116">
        <f t="shared" si="13"/>
        <v>103.37440322427946</v>
      </c>
    </row>
    <row r="176" spans="16:18" ht="16.5" customHeight="1" x14ac:dyDescent="0.55000000000000004">
      <c r="P176" s="114"/>
      <c r="Q176" s="114">
        <v>7</v>
      </c>
      <c r="R176" s="116">
        <f t="shared" si="13"/>
        <v>107.31007993075373</v>
      </c>
    </row>
    <row r="177" spans="16:18" ht="16.5" customHeight="1" x14ac:dyDescent="0.55000000000000004">
      <c r="P177" s="114"/>
      <c r="Q177" s="114">
        <v>8</v>
      </c>
      <c r="R177" s="116">
        <f t="shared" si="13"/>
        <v>78.827141292146209</v>
      </c>
    </row>
    <row r="178" spans="16:18" ht="16.5" customHeight="1" x14ac:dyDescent="0.55000000000000004">
      <c r="P178" s="114"/>
      <c r="Q178" s="114">
        <v>9</v>
      </c>
      <c r="R178" s="116">
        <f t="shared" si="13"/>
        <v>106.14966391214374</v>
      </c>
    </row>
    <row r="179" spans="16:18" ht="16.5" customHeight="1" x14ac:dyDescent="0.55000000000000004">
      <c r="P179" s="114"/>
      <c r="Q179" s="114">
        <v>10</v>
      </c>
      <c r="R179" s="116">
        <f t="shared" si="13"/>
        <v>105.6708908695005</v>
      </c>
    </row>
    <row r="180" spans="16:18" ht="16.5" customHeight="1" x14ac:dyDescent="0.55000000000000004">
      <c r="P180" s="114"/>
      <c r="Q180" s="114">
        <v>11</v>
      </c>
      <c r="R180" s="116">
        <f t="shared" si="13"/>
        <v>104.7214595815469</v>
      </c>
    </row>
    <row r="181" spans="16:18" ht="16.5" customHeight="1" thickBot="1" x14ac:dyDescent="0.6">
      <c r="P181" s="115"/>
      <c r="Q181" s="115">
        <v>12</v>
      </c>
      <c r="R181" s="117">
        <f t="shared" si="13"/>
        <v>95.13788393134881</v>
      </c>
    </row>
    <row r="182" spans="16:18" ht="16.5" customHeight="1" x14ac:dyDescent="0.55000000000000004">
      <c r="P182" s="112">
        <v>2004</v>
      </c>
      <c r="Q182" s="112">
        <v>1</v>
      </c>
      <c r="R182" s="118">
        <f t="shared" ref="R182:R193" si="14">AG2</f>
        <v>93.323503786609493</v>
      </c>
    </row>
    <row r="183" spans="16:18" ht="16.5" customHeight="1" x14ac:dyDescent="0.55000000000000004">
      <c r="P183" s="114"/>
      <c r="Q183" s="114">
        <v>2</v>
      </c>
      <c r="R183" s="116">
        <f t="shared" si="14"/>
        <v>106.70598485356209</v>
      </c>
    </row>
    <row r="184" spans="16:18" ht="16.5" customHeight="1" x14ac:dyDescent="0.55000000000000004">
      <c r="P184" s="114"/>
      <c r="Q184" s="114">
        <v>3</v>
      </c>
      <c r="R184" s="116">
        <f t="shared" si="14"/>
        <v>116.83131157429128</v>
      </c>
    </row>
    <row r="185" spans="16:18" ht="16.5" customHeight="1" x14ac:dyDescent="0.55000000000000004">
      <c r="P185" s="114"/>
      <c r="Q185" s="114">
        <v>4</v>
      </c>
      <c r="R185" s="116">
        <f t="shared" si="14"/>
        <v>93.235037866094785</v>
      </c>
    </row>
    <row r="186" spans="16:18" ht="16.5" customHeight="1" x14ac:dyDescent="0.55000000000000004">
      <c r="P186" s="114"/>
      <c r="Q186" s="114">
        <v>5</v>
      </c>
      <c r="R186" s="116">
        <f t="shared" si="14"/>
        <v>88.618725286508962</v>
      </c>
    </row>
    <row r="187" spans="16:18" ht="16.5" customHeight="1" x14ac:dyDescent="0.55000000000000004">
      <c r="P187" s="114"/>
      <c r="Q187" s="114">
        <v>6</v>
      </c>
      <c r="R187" s="116">
        <f t="shared" si="14"/>
        <v>103.69814355606195</v>
      </c>
    </row>
    <row r="188" spans="16:18" ht="16.5" customHeight="1" x14ac:dyDescent="0.55000000000000004">
      <c r="P188" s="114"/>
      <c r="Q188" s="114">
        <v>7</v>
      </c>
      <c r="R188" s="116">
        <f t="shared" si="14"/>
        <v>106.90704376382281</v>
      </c>
    </row>
    <row r="189" spans="16:18" ht="16.5" customHeight="1" x14ac:dyDescent="0.55000000000000004">
      <c r="P189" s="114"/>
      <c r="Q189" s="114">
        <v>8</v>
      </c>
      <c r="R189" s="116">
        <f t="shared" si="14"/>
        <v>79.128744722203606</v>
      </c>
    </row>
    <row r="190" spans="16:18" ht="16.5" customHeight="1" x14ac:dyDescent="0.55000000000000004">
      <c r="P190" s="114"/>
      <c r="Q190" s="114">
        <v>9</v>
      </c>
      <c r="R190" s="116">
        <f t="shared" si="14"/>
        <v>106.32799410227196</v>
      </c>
    </row>
    <row r="191" spans="16:18" ht="16.5" customHeight="1" x14ac:dyDescent="0.55000000000000004">
      <c r="P191" s="114"/>
      <c r="Q191" s="114">
        <v>10</v>
      </c>
      <c r="R191" s="116">
        <f t="shared" si="14"/>
        <v>105.74090208431073</v>
      </c>
    </row>
    <row r="192" spans="16:18" ht="16.5" customHeight="1" x14ac:dyDescent="0.55000000000000004">
      <c r="P192" s="114"/>
      <c r="Q192" s="114">
        <v>11</v>
      </c>
      <c r="R192" s="116">
        <f t="shared" si="14"/>
        <v>104.79190402788016</v>
      </c>
    </row>
    <row r="193" spans="16:18" ht="16.5" customHeight="1" thickBot="1" x14ac:dyDescent="0.6">
      <c r="P193" s="115"/>
      <c r="Q193" s="115">
        <v>12</v>
      </c>
      <c r="R193" s="117">
        <f t="shared" si="14"/>
        <v>94.6907043763823</v>
      </c>
    </row>
    <row r="194" spans="16:18" ht="16.5" customHeight="1" x14ac:dyDescent="0.55000000000000004">
      <c r="P194" s="112">
        <v>2005</v>
      </c>
      <c r="Q194" s="112">
        <v>1</v>
      </c>
      <c r="R194" s="118">
        <f t="shared" ref="R194:R205" si="15">AH2</f>
        <v>93.308864302500595</v>
      </c>
    </row>
    <row r="195" spans="16:18" ht="16.5" customHeight="1" x14ac:dyDescent="0.55000000000000004">
      <c r="P195" s="114"/>
      <c r="Q195" s="114">
        <v>2</v>
      </c>
      <c r="R195" s="116">
        <f t="shared" si="15"/>
        <v>106.3082569776346</v>
      </c>
    </row>
    <row r="196" spans="16:18" ht="16.5" customHeight="1" x14ac:dyDescent="0.55000000000000004">
      <c r="P196" s="114"/>
      <c r="Q196" s="114">
        <v>3</v>
      </c>
      <c r="R196" s="116">
        <f t="shared" si="15"/>
        <v>116.1944495788334</v>
      </c>
    </row>
    <row r="197" spans="16:18" ht="16.5" customHeight="1" x14ac:dyDescent="0.55000000000000004">
      <c r="P197" s="114"/>
      <c r="Q197" s="114">
        <v>4</v>
      </c>
      <c r="R197" s="116">
        <f t="shared" si="15"/>
        <v>93.396002218056026</v>
      </c>
    </row>
    <row r="198" spans="16:18" ht="16.5" customHeight="1" x14ac:dyDescent="0.55000000000000004">
      <c r="P198" s="114"/>
      <c r="Q198" s="114">
        <v>5</v>
      </c>
      <c r="R198" s="116">
        <f t="shared" si="15"/>
        <v>88.270708457658898</v>
      </c>
    </row>
    <row r="199" spans="16:18" ht="16.5" customHeight="1" x14ac:dyDescent="0.55000000000000004">
      <c r="P199" s="114"/>
      <c r="Q199" s="114">
        <v>6</v>
      </c>
      <c r="R199" s="116">
        <f t="shared" si="15"/>
        <v>103.88423859945607</v>
      </c>
    </row>
    <row r="200" spans="16:18" ht="16.5" customHeight="1" x14ac:dyDescent="0.55000000000000004">
      <c r="P200" s="114"/>
      <c r="Q200" s="114">
        <v>7</v>
      </c>
      <c r="R200" s="116">
        <f t="shared" si="15"/>
        <v>106.41915977925061</v>
      </c>
    </row>
    <row r="201" spans="16:18" ht="16.5" customHeight="1" x14ac:dyDescent="0.55000000000000004">
      <c r="P201" s="114"/>
      <c r="Q201" s="114">
        <v>8</v>
      </c>
      <c r="R201" s="116">
        <f t="shared" si="15"/>
        <v>79.160835467772159</v>
      </c>
    </row>
    <row r="202" spans="16:18" ht="16.5" customHeight="1" x14ac:dyDescent="0.55000000000000004">
      <c r="P202" s="114"/>
      <c r="Q202" s="114">
        <v>9</v>
      </c>
      <c r="R202" s="116">
        <f t="shared" si="15"/>
        <v>106.46668955137176</v>
      </c>
    </row>
    <row r="203" spans="16:18" ht="16.5" customHeight="1" x14ac:dyDescent="0.55000000000000004">
      <c r="P203" s="114"/>
      <c r="Q203" s="114">
        <v>10</v>
      </c>
      <c r="R203" s="116">
        <f t="shared" si="15"/>
        <v>105.52401573763566</v>
      </c>
    </row>
    <row r="204" spans="16:18" ht="16.5" customHeight="1" x14ac:dyDescent="0.55000000000000004">
      <c r="P204" s="114"/>
      <c r="Q204" s="114">
        <v>11</v>
      </c>
      <c r="R204" s="116">
        <f t="shared" si="15"/>
        <v>105.27052361965619</v>
      </c>
    </row>
    <row r="205" spans="16:18" ht="16.5" customHeight="1" thickBot="1" x14ac:dyDescent="0.6">
      <c r="P205" s="115"/>
      <c r="Q205" s="115">
        <v>12</v>
      </c>
      <c r="R205" s="117">
        <f t="shared" si="15"/>
        <v>95.796255710173995</v>
      </c>
    </row>
    <row r="206" spans="16:18" ht="16.5" customHeight="1" x14ac:dyDescent="0.55000000000000004">
      <c r="P206" s="112">
        <v>2006</v>
      </c>
      <c r="Q206" s="112">
        <v>1</v>
      </c>
      <c r="R206" s="118">
        <f t="shared" ref="R206:R217" si="16">AI2</f>
        <v>93.155740068038995</v>
      </c>
    </row>
    <row r="207" spans="16:18" ht="16.5" customHeight="1" x14ac:dyDescent="0.55000000000000004">
      <c r="P207" s="114"/>
      <c r="Q207" s="114">
        <v>2</v>
      </c>
      <c r="R207" s="116">
        <f t="shared" si="16"/>
        <v>106.11774202848414</v>
      </c>
    </row>
    <row r="208" spans="16:18" ht="16.5" customHeight="1" x14ac:dyDescent="0.55000000000000004">
      <c r="P208" s="114"/>
      <c r="Q208" s="114">
        <v>3</v>
      </c>
      <c r="R208" s="116">
        <f t="shared" si="16"/>
        <v>115.65857502546659</v>
      </c>
    </row>
    <row r="209" spans="16:18" ht="16.5" customHeight="1" x14ac:dyDescent="0.55000000000000004">
      <c r="P209" s="114"/>
      <c r="Q209" s="114">
        <v>4</v>
      </c>
      <c r="R209" s="116">
        <f t="shared" si="16"/>
        <v>93.447884833458289</v>
      </c>
    </row>
    <row r="210" spans="16:18" ht="16.5" customHeight="1" x14ac:dyDescent="0.55000000000000004">
      <c r="P210" s="114"/>
      <c r="Q210" s="114">
        <v>5</v>
      </c>
      <c r="R210" s="116">
        <f t="shared" si="16"/>
        <v>88.250783217052017</v>
      </c>
    </row>
    <row r="211" spans="16:18" ht="16.5" customHeight="1" x14ac:dyDescent="0.55000000000000004">
      <c r="P211" s="114"/>
      <c r="Q211" s="114">
        <v>6</v>
      </c>
      <c r="R211" s="116">
        <f t="shared" si="16"/>
        <v>103.60375944184976</v>
      </c>
    </row>
    <row r="212" spans="16:18" ht="16.5" customHeight="1" x14ac:dyDescent="0.55000000000000004">
      <c r="P212" s="114"/>
      <c r="Q212" s="114">
        <v>7</v>
      </c>
      <c r="R212" s="116">
        <f t="shared" si="16"/>
        <v>105.9255415249188</v>
      </c>
    </row>
    <row r="213" spans="16:18" ht="16.5" customHeight="1" x14ac:dyDescent="0.55000000000000004">
      <c r="P213" s="114"/>
      <c r="Q213" s="114">
        <v>8</v>
      </c>
      <c r="R213" s="116">
        <f t="shared" si="16"/>
        <v>79.670952737896187</v>
      </c>
    </row>
    <row r="214" spans="16:18" ht="16.5" customHeight="1" x14ac:dyDescent="0.55000000000000004">
      <c r="P214" s="114"/>
      <c r="Q214" s="114">
        <v>9</v>
      </c>
      <c r="R214" s="116">
        <f t="shared" si="16"/>
        <v>106.12543004862675</v>
      </c>
    </row>
    <row r="215" spans="16:18" ht="16.5" customHeight="1" x14ac:dyDescent="0.55000000000000004">
      <c r="P215" s="114"/>
      <c r="Q215" s="114">
        <v>10</v>
      </c>
      <c r="R215" s="116">
        <f t="shared" si="16"/>
        <v>105.86403736377791</v>
      </c>
    </row>
    <row r="216" spans="16:18" ht="16.5" customHeight="1" x14ac:dyDescent="0.55000000000000004">
      <c r="P216" s="114"/>
      <c r="Q216" s="114">
        <v>11</v>
      </c>
      <c r="R216" s="116">
        <f t="shared" si="16"/>
        <v>105.76409310192393</v>
      </c>
    </row>
    <row r="217" spans="16:18" ht="16.5" customHeight="1" thickBot="1" x14ac:dyDescent="0.6">
      <c r="P217" s="115"/>
      <c r="Q217" s="115">
        <v>12</v>
      </c>
      <c r="R217" s="117">
        <f t="shared" si="16"/>
        <v>96.415460608506791</v>
      </c>
    </row>
    <row r="218" spans="16:18" ht="16.5" customHeight="1" x14ac:dyDescent="0.55000000000000004">
      <c r="P218" s="112">
        <v>2007</v>
      </c>
      <c r="Q218" s="112">
        <v>1</v>
      </c>
      <c r="R218" s="119">
        <f t="shared" ref="R218:R229" si="17">AJ2</f>
        <v>93.229333794090778</v>
      </c>
    </row>
    <row r="219" spans="16:18" ht="16.5" customHeight="1" x14ac:dyDescent="0.55000000000000004">
      <c r="P219" s="114"/>
      <c r="Q219" s="114">
        <v>2</v>
      </c>
      <c r="R219" s="119">
        <f t="shared" si="17"/>
        <v>105.32174857453161</v>
      </c>
    </row>
    <row r="220" spans="16:18" ht="16.5" customHeight="1" x14ac:dyDescent="0.55000000000000004">
      <c r="P220" s="114"/>
      <c r="Q220" s="114">
        <v>3</v>
      </c>
      <c r="R220" s="119">
        <f t="shared" si="17"/>
        <v>114.23740527731836</v>
      </c>
    </row>
    <row r="221" spans="16:18" ht="16.5" customHeight="1" x14ac:dyDescent="0.55000000000000004">
      <c r="P221" s="114"/>
      <c r="Q221" s="114">
        <v>4</v>
      </c>
      <c r="R221" s="119">
        <f t="shared" si="17"/>
        <v>92.399970379878056</v>
      </c>
    </row>
    <row r="222" spans="16:18" ht="16.5" customHeight="1" x14ac:dyDescent="0.55000000000000004">
      <c r="P222" s="114"/>
      <c r="Q222" s="114">
        <v>5</v>
      </c>
      <c r="R222" s="119">
        <f t="shared" si="17"/>
        <v>88.304988522202734</v>
      </c>
    </row>
    <row r="223" spans="16:18" ht="16.5" customHeight="1" x14ac:dyDescent="0.55000000000000004">
      <c r="P223" s="114"/>
      <c r="Q223" s="114">
        <v>6</v>
      </c>
      <c r="R223" s="119">
        <f t="shared" si="17"/>
        <v>103.38903561819663</v>
      </c>
    </row>
    <row r="224" spans="16:18" ht="16.5" customHeight="1" x14ac:dyDescent="0.55000000000000004">
      <c r="P224" s="114"/>
      <c r="Q224" s="114">
        <v>7</v>
      </c>
      <c r="R224" s="119">
        <f t="shared" si="17"/>
        <v>104.61086564806358</v>
      </c>
    </row>
    <row r="225" spans="16:18" ht="16.5" customHeight="1" x14ac:dyDescent="0.55000000000000004">
      <c r="P225" s="114"/>
      <c r="Q225" s="114">
        <v>8</v>
      </c>
      <c r="R225" s="119">
        <f t="shared" si="17"/>
        <v>80.700022215091437</v>
      </c>
    </row>
    <row r="226" spans="16:18" ht="16.5" customHeight="1" x14ac:dyDescent="0.55000000000000004">
      <c r="P226" s="114"/>
      <c r="Q226" s="114">
        <v>9</v>
      </c>
      <c r="R226" s="119">
        <f t="shared" si="17"/>
        <v>106.37326290326563</v>
      </c>
    </row>
    <row r="227" spans="16:18" ht="16.5" customHeight="1" x14ac:dyDescent="0.55000000000000004">
      <c r="P227" s="114"/>
      <c r="Q227" s="114">
        <v>10</v>
      </c>
      <c r="R227" s="119">
        <f t="shared" si="17"/>
        <v>107.321106805223</v>
      </c>
    </row>
    <row r="228" spans="16:18" ht="16.5" customHeight="1" x14ac:dyDescent="0.55000000000000004">
      <c r="P228" s="114"/>
      <c r="Q228" s="114">
        <v>11</v>
      </c>
      <c r="R228" s="119">
        <f t="shared" si="17"/>
        <v>106.86939994569643</v>
      </c>
    </row>
    <row r="229" spans="16:18" ht="16.5" customHeight="1" thickBot="1" x14ac:dyDescent="0.6">
      <c r="P229" s="115"/>
      <c r="Q229" s="115">
        <v>12</v>
      </c>
      <c r="R229" s="119">
        <f t="shared" si="17"/>
        <v>97.242860316441636</v>
      </c>
    </row>
    <row r="230" spans="16:18" ht="16.5" customHeight="1" x14ac:dyDescent="0.55000000000000004">
      <c r="P230" s="112">
        <v>2008</v>
      </c>
      <c r="Q230" s="112">
        <v>1</v>
      </c>
      <c r="R230" s="119">
        <f t="shared" ref="R230:R241" si="18">AK2</f>
        <v>94.573300759200322</v>
      </c>
    </row>
    <row r="231" spans="16:18" ht="16.5" customHeight="1" x14ac:dyDescent="0.55000000000000004">
      <c r="P231" s="114"/>
      <c r="Q231" s="114">
        <v>2</v>
      </c>
      <c r="R231" s="119">
        <f t="shared" si="18"/>
        <v>106.09211948892857</v>
      </c>
    </row>
    <row r="232" spans="16:18" ht="16.5" customHeight="1" x14ac:dyDescent="0.55000000000000004">
      <c r="P232" s="114"/>
      <c r="Q232" s="114">
        <v>3</v>
      </c>
      <c r="R232" s="119">
        <f t="shared" si="18"/>
        <v>114.62909093081183</v>
      </c>
    </row>
    <row r="233" spans="16:18" ht="16.5" customHeight="1" x14ac:dyDescent="0.55000000000000004">
      <c r="P233" s="114"/>
      <c r="Q233" s="114">
        <v>4</v>
      </c>
      <c r="R233" s="119">
        <f t="shared" si="18"/>
        <v>93.046537604606584</v>
      </c>
    </row>
    <row r="234" spans="16:18" ht="16.5" customHeight="1" x14ac:dyDescent="0.55000000000000004">
      <c r="P234" s="114"/>
      <c r="Q234" s="114">
        <v>5</v>
      </c>
      <c r="R234" s="119">
        <f t="shared" si="18"/>
        <v>89.190206256383917</v>
      </c>
    </row>
    <row r="235" spans="16:18" ht="16.5" customHeight="1" x14ac:dyDescent="0.55000000000000004">
      <c r="P235" s="114"/>
      <c r="Q235" s="114">
        <v>6</v>
      </c>
      <c r="R235" s="119">
        <f t="shared" si="18"/>
        <v>104.50801311726092</v>
      </c>
    </row>
    <row r="236" spans="16:18" ht="16.5" customHeight="1" x14ac:dyDescent="0.55000000000000004">
      <c r="P236" s="114"/>
      <c r="Q236" s="114">
        <v>7</v>
      </c>
      <c r="R236" s="119">
        <f t="shared" si="18"/>
        <v>105.21046752641672</v>
      </c>
    </row>
    <row r="237" spans="16:18" ht="16.5" customHeight="1" x14ac:dyDescent="0.55000000000000004">
      <c r="P237" s="114"/>
      <c r="Q237" s="114">
        <v>8</v>
      </c>
      <c r="R237" s="119">
        <f t="shared" si="18"/>
        <v>81.068973138286751</v>
      </c>
    </row>
    <row r="238" spans="16:18" ht="16.5" customHeight="1" x14ac:dyDescent="0.55000000000000004">
      <c r="P238" s="114"/>
      <c r="Q238" s="114">
        <v>9</v>
      </c>
      <c r="R238" s="119">
        <f t="shared" si="18"/>
        <v>106.42901088923801</v>
      </c>
    </row>
    <row r="239" spans="16:18" ht="16.5" customHeight="1" x14ac:dyDescent="0.55000000000000004">
      <c r="P239" s="114"/>
      <c r="Q239" s="114">
        <v>10</v>
      </c>
      <c r="R239" s="119">
        <f t="shared" si="18"/>
        <v>106.46485039990921</v>
      </c>
    </row>
    <row r="240" spans="16:18" ht="16.5" customHeight="1" x14ac:dyDescent="0.55000000000000004">
      <c r="P240" s="114"/>
      <c r="Q240" s="114">
        <v>11</v>
      </c>
      <c r="R240" s="119">
        <f t="shared" si="18"/>
        <v>104.39332668311303</v>
      </c>
    </row>
    <row r="241" spans="16:18" ht="16.5" customHeight="1" thickBot="1" x14ac:dyDescent="0.6">
      <c r="P241" s="115"/>
      <c r="Q241" s="115">
        <v>12</v>
      </c>
      <c r="R241" s="119">
        <f t="shared" si="18"/>
        <v>94.394103205844232</v>
      </c>
    </row>
    <row r="242" spans="16:18" ht="16.5" customHeight="1" x14ac:dyDescent="0.55000000000000004">
      <c r="P242" s="112">
        <v>2009</v>
      </c>
      <c r="Q242" s="112">
        <v>1</v>
      </c>
      <c r="R242" s="119">
        <f t="shared" ref="R242:R253" si="19">AL2</f>
        <v>93.385298518268243</v>
      </c>
    </row>
    <row r="243" spans="16:18" ht="16.5" customHeight="1" x14ac:dyDescent="0.55000000000000004">
      <c r="P243" s="114"/>
      <c r="Q243" s="114">
        <v>2</v>
      </c>
      <c r="R243" s="119">
        <f t="shared" si="19"/>
        <v>103.81051209035184</v>
      </c>
    </row>
    <row r="244" spans="16:18" ht="16.5" customHeight="1" x14ac:dyDescent="0.55000000000000004">
      <c r="P244" s="114"/>
      <c r="Q244" s="114">
        <v>3</v>
      </c>
      <c r="R244" s="119">
        <f t="shared" si="19"/>
        <v>111.75249770741826</v>
      </c>
    </row>
    <row r="245" spans="16:18" ht="16.5" customHeight="1" x14ac:dyDescent="0.55000000000000004">
      <c r="P245" s="114"/>
      <c r="Q245" s="114">
        <v>4</v>
      </c>
      <c r="R245" s="119">
        <f t="shared" si="19"/>
        <v>91.155461170905923</v>
      </c>
    </row>
    <row r="246" spans="16:18" ht="16.5" customHeight="1" x14ac:dyDescent="0.55000000000000004">
      <c r="P246" s="114"/>
      <c r="Q246" s="114">
        <v>5</v>
      </c>
      <c r="R246" s="119">
        <f t="shared" si="19"/>
        <v>88.071335489164525</v>
      </c>
    </row>
    <row r="247" spans="16:18" ht="16.5" customHeight="1" x14ac:dyDescent="0.55000000000000004">
      <c r="P247" s="114"/>
      <c r="Q247" s="114">
        <v>6</v>
      </c>
      <c r="R247" s="119">
        <f t="shared" si="19"/>
        <v>104.331772768956</v>
      </c>
    </row>
    <row r="248" spans="16:18" ht="16.5" customHeight="1" x14ac:dyDescent="0.55000000000000004">
      <c r="P248" s="114"/>
      <c r="Q248" s="114">
        <v>7</v>
      </c>
      <c r="R248" s="119">
        <f t="shared" si="19"/>
        <v>105.31637627298613</v>
      </c>
    </row>
    <row r="249" spans="16:18" ht="16.5" customHeight="1" x14ac:dyDescent="0.55000000000000004">
      <c r="P249" s="114"/>
      <c r="Q249" s="114">
        <v>8</v>
      </c>
      <c r="R249" s="119">
        <f t="shared" si="19"/>
        <v>82.134755538394671</v>
      </c>
    </row>
    <row r="250" spans="16:18" ht="16.5" customHeight="1" x14ac:dyDescent="0.55000000000000004">
      <c r="P250" s="114"/>
      <c r="Q250" s="114">
        <v>9</v>
      </c>
      <c r="R250" s="119">
        <f t="shared" si="19"/>
        <v>108.19778946860369</v>
      </c>
    </row>
    <row r="251" spans="16:18" ht="16.5" customHeight="1" x14ac:dyDescent="0.55000000000000004">
      <c r="P251" s="114"/>
      <c r="Q251" s="114">
        <v>10</v>
      </c>
      <c r="R251" s="119">
        <f t="shared" si="19"/>
        <v>108.18331000530911</v>
      </c>
    </row>
    <row r="252" spans="16:18" ht="16.5" customHeight="1" x14ac:dyDescent="0.55000000000000004">
      <c r="P252" s="114"/>
      <c r="Q252" s="114">
        <v>11</v>
      </c>
      <c r="R252" s="119">
        <f t="shared" si="19"/>
        <v>107.20594623292627</v>
      </c>
    </row>
    <row r="253" spans="16:18" ht="16.5" customHeight="1" thickBot="1" x14ac:dyDescent="0.6">
      <c r="P253" s="115"/>
      <c r="Q253" s="115">
        <v>12</v>
      </c>
      <c r="R253" s="119">
        <f t="shared" si="19"/>
        <v>96.454944736715078</v>
      </c>
    </row>
    <row r="254" spans="16:18" ht="16.5" customHeight="1" x14ac:dyDescent="0.55000000000000004">
      <c r="P254" s="112">
        <v>2010</v>
      </c>
      <c r="Q254" s="112">
        <v>1</v>
      </c>
      <c r="R254" s="119">
        <f t="shared" ref="R254:R265" si="20">AM2</f>
        <v>93.087777472953476</v>
      </c>
    </row>
    <row r="255" spans="16:18" ht="16.5" customHeight="1" x14ac:dyDescent="0.55000000000000004">
      <c r="P255" s="114"/>
      <c r="Q255" s="114">
        <v>2</v>
      </c>
      <c r="R255" s="119">
        <f t="shared" si="20"/>
        <v>103.50084091749467</v>
      </c>
    </row>
    <row r="256" spans="16:18" ht="16.5" customHeight="1" x14ac:dyDescent="0.55000000000000004">
      <c r="P256" s="114"/>
      <c r="Q256" s="114">
        <v>3</v>
      </c>
      <c r="R256" s="119">
        <f t="shared" si="20"/>
        <v>112.0960912246383</v>
      </c>
    </row>
    <row r="257" spans="16:18" ht="16.5" customHeight="1" x14ac:dyDescent="0.55000000000000004">
      <c r="P257" s="114"/>
      <c r="Q257" s="114">
        <v>4</v>
      </c>
      <c r="R257" s="119">
        <f t="shared" si="20"/>
        <v>91.284277824826759</v>
      </c>
    </row>
    <row r="258" spans="16:18" ht="16.5" customHeight="1" x14ac:dyDescent="0.55000000000000004">
      <c r="P258" s="114"/>
      <c r="Q258" s="114">
        <v>5</v>
      </c>
      <c r="R258" s="119">
        <f t="shared" si="20"/>
        <v>88.37148275820941</v>
      </c>
    </row>
    <row r="259" spans="16:18" ht="16.5" customHeight="1" x14ac:dyDescent="0.55000000000000004">
      <c r="P259" s="114"/>
      <c r="Q259" s="114">
        <v>6</v>
      </c>
      <c r="R259" s="119">
        <f t="shared" si="20"/>
        <v>104.53856888963107</v>
      </c>
    </row>
    <row r="260" spans="16:18" ht="16.5" customHeight="1" x14ac:dyDescent="0.55000000000000004">
      <c r="P260" s="114"/>
      <c r="Q260" s="114">
        <v>7</v>
      </c>
      <c r="R260" s="119">
        <f t="shared" si="20"/>
        <v>105.25424335317344</v>
      </c>
    </row>
    <row r="261" spans="16:18" ht="16.5" customHeight="1" x14ac:dyDescent="0.55000000000000004">
      <c r="P261" s="114"/>
      <c r="Q261" s="114">
        <v>8</v>
      </c>
      <c r="R261" s="119">
        <f t="shared" si="20"/>
        <v>83.147059174350218</v>
      </c>
    </row>
    <row r="262" spans="16:18" ht="16.5" customHeight="1" x14ac:dyDescent="0.55000000000000004">
      <c r="P262" s="114"/>
      <c r="Q262" s="114">
        <v>9</v>
      </c>
      <c r="R262" s="119">
        <f t="shared" si="20"/>
        <v>109.01153428677075</v>
      </c>
    </row>
    <row r="263" spans="16:18" ht="16.5" customHeight="1" x14ac:dyDescent="0.55000000000000004">
      <c r="P263" s="114"/>
      <c r="Q263" s="114">
        <v>10</v>
      </c>
      <c r="R263" s="119">
        <f t="shared" si="20"/>
        <v>106.65696530171643</v>
      </c>
    </row>
    <row r="264" spans="16:18" ht="16.5" customHeight="1" x14ac:dyDescent="0.55000000000000004">
      <c r="P264" s="114"/>
      <c r="Q264" s="114">
        <v>11</v>
      </c>
      <c r="R264" s="119">
        <f t="shared" si="20"/>
        <v>106.85019740687285</v>
      </c>
    </row>
    <row r="265" spans="16:18" ht="16.5" customHeight="1" thickBot="1" x14ac:dyDescent="0.6">
      <c r="P265" s="115"/>
      <c r="Q265" s="115">
        <v>12</v>
      </c>
      <c r="R265" s="119">
        <f t="shared" si="20"/>
        <v>96.200961389362703</v>
      </c>
    </row>
    <row r="266" spans="16:18" ht="16.5" customHeight="1" x14ac:dyDescent="0.55000000000000004">
      <c r="P266" s="112">
        <v>2011</v>
      </c>
      <c r="Q266" s="112">
        <v>1</v>
      </c>
      <c r="R266" s="119">
        <f t="shared" ref="R266:R277" si="21">AN2</f>
        <v>93.77070710085664</v>
      </c>
    </row>
    <row r="267" spans="16:18" ht="16.5" customHeight="1" x14ac:dyDescent="0.55000000000000004">
      <c r="P267" s="114"/>
      <c r="Q267" s="114">
        <v>2</v>
      </c>
      <c r="R267" s="119">
        <f t="shared" si="21"/>
        <v>104.18649076202131</v>
      </c>
    </row>
    <row r="268" spans="16:18" ht="16.5" customHeight="1" x14ac:dyDescent="0.55000000000000004">
      <c r="P268" s="114"/>
      <c r="Q268" s="114">
        <v>3</v>
      </c>
      <c r="R268" s="119">
        <f t="shared" si="21"/>
        <v>107.74676894606452</v>
      </c>
    </row>
    <row r="269" spans="16:18" ht="16.5" customHeight="1" x14ac:dyDescent="0.55000000000000004">
      <c r="P269" s="114"/>
      <c r="Q269" s="114">
        <v>4</v>
      </c>
      <c r="R269" s="119">
        <f t="shared" si="21"/>
        <v>88.161657165029993</v>
      </c>
    </row>
    <row r="270" spans="16:18" ht="16.5" customHeight="1" x14ac:dyDescent="0.55000000000000004">
      <c r="P270" s="114"/>
      <c r="Q270" s="114">
        <v>5</v>
      </c>
      <c r="R270" s="119">
        <f t="shared" si="21"/>
        <v>87.23756081544937</v>
      </c>
    </row>
    <row r="271" spans="16:18" ht="16.5" customHeight="1" x14ac:dyDescent="0.55000000000000004">
      <c r="P271" s="114"/>
      <c r="Q271" s="114">
        <v>6</v>
      </c>
      <c r="R271" s="119">
        <f t="shared" si="21"/>
        <v>104.66644778079574</v>
      </c>
    </row>
    <row r="272" spans="16:18" ht="16.5" customHeight="1" x14ac:dyDescent="0.55000000000000004">
      <c r="P272" s="114"/>
      <c r="Q272" s="114">
        <v>7</v>
      </c>
      <c r="R272" s="119">
        <f t="shared" si="21"/>
        <v>105.73381488224935</v>
      </c>
    </row>
    <row r="273" spans="16:18" ht="16.5" customHeight="1" x14ac:dyDescent="0.55000000000000004">
      <c r="P273" s="114"/>
      <c r="Q273" s="114">
        <v>8</v>
      </c>
      <c r="R273" s="119">
        <f t="shared" si="21"/>
        <v>84.723159120078805</v>
      </c>
    </row>
    <row r="274" spans="16:18" ht="16.5" customHeight="1" x14ac:dyDescent="0.55000000000000004">
      <c r="P274" s="114"/>
      <c r="Q274" s="114">
        <v>9</v>
      </c>
      <c r="R274" s="119">
        <f t="shared" si="21"/>
        <v>109.92448437453362</v>
      </c>
    </row>
    <row r="275" spans="16:18" ht="16.5" customHeight="1" x14ac:dyDescent="0.55000000000000004">
      <c r="P275" s="114"/>
      <c r="Q275" s="114">
        <v>10</v>
      </c>
      <c r="R275" s="119">
        <f t="shared" si="21"/>
        <v>108.44879563024206</v>
      </c>
    </row>
    <row r="276" spans="16:18" ht="16.5" customHeight="1" x14ac:dyDescent="0.55000000000000004">
      <c r="P276" s="114"/>
      <c r="Q276" s="114">
        <v>11</v>
      </c>
      <c r="R276" s="119">
        <f t="shared" si="21"/>
        <v>107.41724621675669</v>
      </c>
    </row>
    <row r="277" spans="16:18" ht="16.5" customHeight="1" thickBot="1" x14ac:dyDescent="0.6">
      <c r="P277" s="115"/>
      <c r="Q277" s="115">
        <v>12</v>
      </c>
      <c r="R277" s="119">
        <f t="shared" si="21"/>
        <v>97.982867205921863</v>
      </c>
    </row>
    <row r="278" spans="16:18" ht="16.5" customHeight="1" x14ac:dyDescent="0.55000000000000004">
      <c r="P278" s="112">
        <v>2012</v>
      </c>
      <c r="Q278" s="112">
        <v>1</v>
      </c>
      <c r="R278" s="119">
        <f t="shared" ref="R278:R289" si="22">AO2</f>
        <v>94.839546690520891</v>
      </c>
    </row>
    <row r="279" spans="16:18" ht="16.5" customHeight="1" x14ac:dyDescent="0.55000000000000004">
      <c r="P279" s="114"/>
      <c r="Q279" s="114">
        <v>2</v>
      </c>
      <c r="R279" s="119">
        <f t="shared" si="22"/>
        <v>104.75643205393268</v>
      </c>
    </row>
    <row r="280" spans="16:18" ht="16.5" customHeight="1" x14ac:dyDescent="0.55000000000000004">
      <c r="P280" s="114"/>
      <c r="Q280" s="114">
        <v>3</v>
      </c>
      <c r="R280" s="119">
        <f t="shared" si="22"/>
        <v>107.78481425093157</v>
      </c>
    </row>
    <row r="281" spans="16:18" ht="16.5" customHeight="1" x14ac:dyDescent="0.55000000000000004">
      <c r="P281" s="114"/>
      <c r="Q281" s="114">
        <v>4</v>
      </c>
      <c r="R281" s="119">
        <f t="shared" si="22"/>
        <v>88.526862674241542</v>
      </c>
    </row>
    <row r="282" spans="16:18" ht="16.5" customHeight="1" x14ac:dyDescent="0.55000000000000004">
      <c r="P282" s="114"/>
      <c r="Q282" s="114">
        <v>5</v>
      </c>
      <c r="R282" s="119">
        <f t="shared" si="22"/>
        <v>87.659579509842828</v>
      </c>
    </row>
    <row r="283" spans="16:18" ht="16.5" customHeight="1" x14ac:dyDescent="0.55000000000000004">
      <c r="P283" s="114"/>
      <c r="Q283" s="114">
        <v>6</v>
      </c>
      <c r="R283" s="119">
        <f t="shared" si="22"/>
        <v>104.46496803966753</v>
      </c>
    </row>
    <row r="284" spans="16:18" ht="16.5" customHeight="1" x14ac:dyDescent="0.55000000000000004">
      <c r="P284" s="114"/>
      <c r="Q284" s="114">
        <v>7</v>
      </c>
      <c r="R284" s="119">
        <f t="shared" si="22"/>
        <v>106.24218763884528</v>
      </c>
    </row>
    <row r="285" spans="16:18" ht="16.5" customHeight="1" x14ac:dyDescent="0.55000000000000004">
      <c r="P285" s="114"/>
      <c r="Q285" s="114">
        <v>8</v>
      </c>
      <c r="R285" s="119">
        <f t="shared" si="22"/>
        <v>85.207016462977535</v>
      </c>
    </row>
    <row r="286" spans="16:18" ht="16.5" customHeight="1" x14ac:dyDescent="0.55000000000000004">
      <c r="P286" s="114"/>
      <c r="Q286" s="114">
        <v>9</v>
      </c>
      <c r="R286" s="119">
        <f t="shared" si="22"/>
        <v>109.34165861981124</v>
      </c>
    </row>
    <row r="287" spans="16:18" ht="16.5" customHeight="1" x14ac:dyDescent="0.55000000000000004">
      <c r="P287" s="114"/>
      <c r="Q287" s="114">
        <v>10</v>
      </c>
      <c r="R287" s="119">
        <f t="shared" si="22"/>
        <v>107.82746752131182</v>
      </c>
    </row>
    <row r="288" spans="16:18" ht="16.5" customHeight="1" x14ac:dyDescent="0.55000000000000004">
      <c r="P288" s="114"/>
      <c r="Q288" s="114">
        <v>11</v>
      </c>
      <c r="R288" s="119">
        <f t="shared" si="22"/>
        <v>106.35592969319265</v>
      </c>
    </row>
    <row r="289" spans="16:18" ht="16.5" customHeight="1" thickBot="1" x14ac:dyDescent="0.6">
      <c r="P289" s="115"/>
      <c r="Q289" s="115">
        <v>12</v>
      </c>
      <c r="R289" s="119">
        <f t="shared" si="22"/>
        <v>96.993536844724304</v>
      </c>
    </row>
    <row r="290" spans="16:18" ht="16.5" customHeight="1" x14ac:dyDescent="0.55000000000000004">
      <c r="P290" s="112">
        <v>2013</v>
      </c>
      <c r="Q290" s="112">
        <v>1</v>
      </c>
      <c r="R290" s="119">
        <f t="shared" ref="R290:R301" si="23">AP2</f>
        <v>95.149832996189474</v>
      </c>
    </row>
    <row r="291" spans="16:18" ht="16.5" customHeight="1" x14ac:dyDescent="0.55000000000000004">
      <c r="P291" s="114"/>
      <c r="Q291" s="114">
        <v>2</v>
      </c>
      <c r="R291" s="119">
        <f t="shared" si="23"/>
        <v>104.14686926659451</v>
      </c>
    </row>
    <row r="292" spans="16:18" ht="16.5" customHeight="1" x14ac:dyDescent="0.55000000000000004">
      <c r="P292" s="114"/>
      <c r="Q292" s="114">
        <v>3</v>
      </c>
      <c r="R292" s="119">
        <f t="shared" si="23"/>
        <v>106.79305640494896</v>
      </c>
    </row>
    <row r="293" spans="16:18" ht="16.5" customHeight="1" x14ac:dyDescent="0.55000000000000004">
      <c r="P293" s="114"/>
      <c r="Q293" s="114">
        <v>4</v>
      </c>
      <c r="R293" s="119">
        <f t="shared" si="23"/>
        <v>88.735475372818357</v>
      </c>
    </row>
    <row r="294" spans="16:18" ht="16.5" customHeight="1" x14ac:dyDescent="0.55000000000000004">
      <c r="P294" s="114"/>
      <c r="Q294" s="114">
        <v>5</v>
      </c>
      <c r="R294" s="119">
        <f t="shared" si="23"/>
        <v>87.874582490473728</v>
      </c>
    </row>
    <row r="295" spans="16:18" ht="16.5" customHeight="1" x14ac:dyDescent="0.55000000000000004">
      <c r="P295" s="114"/>
      <c r="Q295" s="114">
        <v>6</v>
      </c>
      <c r="R295" s="119">
        <f t="shared" si="23"/>
        <v>104.05513477913156</v>
      </c>
    </row>
    <row r="296" spans="16:18" ht="16.5" customHeight="1" x14ac:dyDescent="0.55000000000000004">
      <c r="P296" s="114"/>
      <c r="Q296" s="114">
        <v>7</v>
      </c>
      <c r="R296" s="119">
        <f t="shared" si="23"/>
        <v>106.5884179329162</v>
      </c>
    </row>
    <row r="297" spans="16:18" ht="16.5" customHeight="1" x14ac:dyDescent="0.55000000000000004">
      <c r="P297" s="114"/>
      <c r="Q297" s="114">
        <v>8</v>
      </c>
      <c r="R297" s="119">
        <f t="shared" si="23"/>
        <v>84.932022392623594</v>
      </c>
    </row>
    <row r="298" spans="16:18" ht="16.5" customHeight="1" x14ac:dyDescent="0.55000000000000004">
      <c r="P298" s="114"/>
      <c r="Q298" s="114">
        <v>9</v>
      </c>
      <c r="R298" s="119">
        <f t="shared" si="23"/>
        <v>109.89791598061812</v>
      </c>
    </row>
    <row r="299" spans="16:18" ht="16.5" customHeight="1" x14ac:dyDescent="0.55000000000000004">
      <c r="P299" s="114"/>
      <c r="Q299" s="114">
        <v>10</v>
      </c>
      <c r="R299" s="119">
        <f t="shared" si="23"/>
        <v>107.97149174389611</v>
      </c>
    </row>
    <row r="300" spans="16:18" ht="16.5" customHeight="1" x14ac:dyDescent="0.55000000000000004">
      <c r="P300" s="114"/>
      <c r="Q300" s="114">
        <v>11</v>
      </c>
      <c r="R300" s="119">
        <f t="shared" si="23"/>
        <v>106.39789245895466</v>
      </c>
    </row>
    <row r="301" spans="16:18" ht="16.5" customHeight="1" thickBot="1" x14ac:dyDescent="0.6">
      <c r="P301" s="115"/>
      <c r="Q301" s="115">
        <v>12</v>
      </c>
      <c r="R301" s="119">
        <f t="shared" si="23"/>
        <v>97.457308180834517</v>
      </c>
    </row>
    <row r="302" spans="16:18" ht="16.5" customHeight="1" x14ac:dyDescent="0.55000000000000004">
      <c r="P302" s="112">
        <v>2014</v>
      </c>
      <c r="Q302" s="112">
        <v>1</v>
      </c>
      <c r="R302" s="119">
        <f t="shared" ref="R302:R313" si="24">AQ2</f>
        <v>96.368336821371415</v>
      </c>
    </row>
    <row r="303" spans="16:18" ht="16.5" customHeight="1" x14ac:dyDescent="0.55000000000000004">
      <c r="P303" s="114"/>
      <c r="Q303" s="114">
        <v>2</v>
      </c>
      <c r="R303" s="119">
        <f t="shared" si="24"/>
        <v>104.38789328362147</v>
      </c>
    </row>
    <row r="304" spans="16:18" ht="16.5" customHeight="1" x14ac:dyDescent="0.55000000000000004">
      <c r="P304" s="114"/>
      <c r="Q304" s="114">
        <v>3</v>
      </c>
      <c r="R304" s="119">
        <f t="shared" si="24"/>
        <v>107.11032166159583</v>
      </c>
    </row>
    <row r="305" spans="16:18" ht="16.5" customHeight="1" x14ac:dyDescent="0.55000000000000004">
      <c r="P305" s="114"/>
      <c r="Q305" s="114">
        <v>4</v>
      </c>
      <c r="R305" s="119">
        <f t="shared" si="24"/>
        <v>88.960799141766771</v>
      </c>
    </row>
    <row r="306" spans="16:18" ht="16.5" customHeight="1" x14ac:dyDescent="0.55000000000000004">
      <c r="P306" s="114"/>
      <c r="Q306" s="114">
        <v>5</v>
      </c>
      <c r="R306" s="119">
        <f t="shared" si="24"/>
        <v>87.933733138706685</v>
      </c>
    </row>
    <row r="307" spans="16:18" ht="16.5" customHeight="1" x14ac:dyDescent="0.55000000000000004">
      <c r="P307" s="114"/>
      <c r="Q307" s="114">
        <v>6</v>
      </c>
      <c r="R307" s="119">
        <f t="shared" si="24"/>
        <v>104.67631592831643</v>
      </c>
    </row>
    <row r="308" spans="16:18" ht="16.5" customHeight="1" x14ac:dyDescent="0.55000000000000004">
      <c r="P308" s="114"/>
      <c r="Q308" s="114">
        <v>7</v>
      </c>
      <c r="R308" s="119">
        <f t="shared" si="24"/>
        <v>106.87114190745854</v>
      </c>
    </row>
    <row r="309" spans="16:18" ht="16.5" customHeight="1" x14ac:dyDescent="0.55000000000000004">
      <c r="P309" s="114"/>
      <c r="Q309" s="114">
        <v>8</v>
      </c>
      <c r="R309" s="119">
        <f t="shared" si="24"/>
        <v>84.571147183482523</v>
      </c>
    </row>
    <row r="310" spans="16:18" ht="16.5" customHeight="1" x14ac:dyDescent="0.55000000000000004">
      <c r="P310" s="114"/>
      <c r="Q310" s="114">
        <v>9</v>
      </c>
      <c r="R310" s="119">
        <f t="shared" si="24"/>
        <v>109.84681943687238</v>
      </c>
    </row>
    <row r="311" spans="16:18" ht="16.5" customHeight="1" x14ac:dyDescent="0.55000000000000004">
      <c r="P311" s="114"/>
      <c r="Q311" s="114">
        <v>10</v>
      </c>
      <c r="R311" s="119">
        <f t="shared" si="24"/>
        <v>107.32136262112873</v>
      </c>
    </row>
    <row r="312" spans="16:18" ht="16.5" customHeight="1" x14ac:dyDescent="0.55000000000000004">
      <c r="P312" s="114"/>
      <c r="Q312" s="114">
        <v>11</v>
      </c>
      <c r="R312" s="119">
        <f t="shared" si="24"/>
        <v>104.9295650797559</v>
      </c>
    </row>
    <row r="313" spans="16:18" ht="16.5" customHeight="1" thickBot="1" x14ac:dyDescent="0.6">
      <c r="P313" s="115"/>
      <c r="Q313" s="115">
        <v>12</v>
      </c>
      <c r="R313" s="119">
        <f t="shared" si="24"/>
        <v>97.022563795923404</v>
      </c>
    </row>
    <row r="314" spans="16:18" ht="16.5" customHeight="1" x14ac:dyDescent="0.55000000000000004">
      <c r="P314" s="112">
        <v>2015</v>
      </c>
      <c r="Q314" s="112">
        <v>1</v>
      </c>
      <c r="R314" s="119">
        <f t="shared" ref="R314:R325" si="25">AR2</f>
        <v>96.113810666822772</v>
      </c>
    </row>
    <row r="315" spans="16:18" ht="16.5" customHeight="1" x14ac:dyDescent="0.55000000000000004">
      <c r="P315" s="114"/>
      <c r="Q315" s="114">
        <v>2</v>
      </c>
      <c r="R315" s="119">
        <f t="shared" si="25"/>
        <v>104.31941923774953</v>
      </c>
    </row>
    <row r="316" spans="16:18" ht="16.5" customHeight="1" x14ac:dyDescent="0.55000000000000004">
      <c r="P316" s="114"/>
      <c r="Q316" s="114">
        <v>3</v>
      </c>
      <c r="R316" s="119">
        <f t="shared" si="25"/>
        <v>107.26304080557344</v>
      </c>
    </row>
    <row r="317" spans="16:18" ht="16.5" customHeight="1" x14ac:dyDescent="0.55000000000000004">
      <c r="P317" s="114"/>
      <c r="Q317" s="114">
        <v>4</v>
      </c>
      <c r="R317" s="119">
        <f t="shared" si="25"/>
        <v>88.947953866869611</v>
      </c>
    </row>
    <row r="318" spans="16:18" ht="16.5" customHeight="1" x14ac:dyDescent="0.55000000000000004">
      <c r="P318" s="114"/>
      <c r="Q318" s="114">
        <v>5</v>
      </c>
      <c r="R318" s="119">
        <f t="shared" si="25"/>
        <v>87.332123411978202</v>
      </c>
    </row>
    <row r="319" spans="16:18" ht="16.5" customHeight="1" x14ac:dyDescent="0.55000000000000004">
      <c r="P319" s="114"/>
      <c r="Q319" s="114">
        <v>6</v>
      </c>
      <c r="R319" s="119">
        <f t="shared" si="25"/>
        <v>105.08518236637197</v>
      </c>
    </row>
    <row r="320" spans="16:18" ht="16.5" customHeight="1" x14ac:dyDescent="0.55000000000000004">
      <c r="P320" s="114"/>
      <c r="Q320" s="114">
        <v>7</v>
      </c>
      <c r="R320" s="119">
        <f t="shared" si="25"/>
        <v>107.24196475616181</v>
      </c>
    </row>
    <row r="321" spans="16:18" ht="16.5" customHeight="1" x14ac:dyDescent="0.55000000000000004">
      <c r="P321" s="114"/>
      <c r="Q321" s="114">
        <v>8</v>
      </c>
      <c r="R321" s="119">
        <f t="shared" si="25"/>
        <v>84.536034190035721</v>
      </c>
    </row>
    <row r="322" spans="16:18" ht="16.5" customHeight="1" x14ac:dyDescent="0.55000000000000004">
      <c r="P322" s="114"/>
      <c r="Q322" s="114">
        <v>9</v>
      </c>
      <c r="R322" s="119">
        <f t="shared" si="25"/>
        <v>109.88349628241905</v>
      </c>
    </row>
    <row r="323" spans="16:18" ht="16.5" customHeight="1" x14ac:dyDescent="0.55000000000000004">
      <c r="P323" s="114"/>
      <c r="Q323" s="114">
        <v>10</v>
      </c>
      <c r="R323" s="119">
        <f t="shared" si="25"/>
        <v>107.02417891224167</v>
      </c>
    </row>
    <row r="324" spans="16:18" ht="16.5" customHeight="1" x14ac:dyDescent="0.55000000000000004">
      <c r="P324" s="114"/>
      <c r="Q324" s="114">
        <v>11</v>
      </c>
      <c r="R324" s="119">
        <f t="shared" si="25"/>
        <v>105.03600491774483</v>
      </c>
    </row>
    <row r="325" spans="16:18" ht="16.5" customHeight="1" thickBot="1" x14ac:dyDescent="0.6">
      <c r="P325" s="115"/>
      <c r="Q325" s="115">
        <v>12</v>
      </c>
      <c r="R325" s="119">
        <f t="shared" si="25"/>
        <v>97.216790586031266</v>
      </c>
    </row>
    <row r="326" spans="16:18" ht="16.5" customHeight="1" x14ac:dyDescent="0.55000000000000004">
      <c r="P326" s="112">
        <v>2016</v>
      </c>
      <c r="Q326" s="112">
        <v>1</v>
      </c>
      <c r="R326" s="119">
        <f t="shared" ref="R326:R337" si="26">AS2</f>
        <v>96.137620315379877</v>
      </c>
    </row>
    <row r="327" spans="16:18" ht="16.5" customHeight="1" x14ac:dyDescent="0.55000000000000004">
      <c r="P327" s="114"/>
      <c r="Q327" s="114">
        <v>2</v>
      </c>
      <c r="R327" s="119">
        <f t="shared" si="26"/>
        <v>103.69971621661156</v>
      </c>
    </row>
    <row r="328" spans="16:18" ht="16.5" customHeight="1" x14ac:dyDescent="0.55000000000000004">
      <c r="P328" s="114"/>
      <c r="Q328" s="114">
        <v>3</v>
      </c>
      <c r="R328" s="119">
        <f t="shared" si="26"/>
        <v>107.02788098651295</v>
      </c>
    </row>
    <row r="329" spans="16:18" ht="16.5" customHeight="1" x14ac:dyDescent="0.55000000000000004">
      <c r="P329" s="114"/>
      <c r="Q329" s="114">
        <v>4</v>
      </c>
      <c r="R329" s="119">
        <f t="shared" si="26"/>
        <v>87.775079722652933</v>
      </c>
    </row>
    <row r="330" spans="16:18" ht="16.5" customHeight="1" x14ac:dyDescent="0.55000000000000004">
      <c r="P330" s="114"/>
      <c r="Q330" s="114">
        <v>5</v>
      </c>
      <c r="R330" s="119">
        <f t="shared" si="26"/>
        <v>87.353793042918596</v>
      </c>
    </row>
    <row r="331" spans="16:18" ht="16.5" customHeight="1" x14ac:dyDescent="0.55000000000000004">
      <c r="P331" s="114"/>
      <c r="Q331" s="114">
        <v>6</v>
      </c>
      <c r="R331" s="119">
        <f t="shared" si="26"/>
        <v>104.9776191451391</v>
      </c>
    </row>
    <row r="332" spans="16:18" ht="16.5" customHeight="1" x14ac:dyDescent="0.55000000000000004">
      <c r="P332" s="114"/>
      <c r="Q332" s="114">
        <v>7</v>
      </c>
      <c r="R332" s="119">
        <f t="shared" si="26"/>
        <v>107.28767443901583</v>
      </c>
    </row>
    <row r="333" spans="16:18" ht="16.5" customHeight="1" x14ac:dyDescent="0.55000000000000004">
      <c r="P333" s="114"/>
      <c r="Q333" s="114">
        <v>8</v>
      </c>
      <c r="R333" s="119">
        <f t="shared" si="26"/>
        <v>85.043737749041867</v>
      </c>
    </row>
    <row r="334" spans="16:18" ht="16.5" customHeight="1" x14ac:dyDescent="0.55000000000000004">
      <c r="P334" s="114"/>
      <c r="Q334" s="114">
        <v>9</v>
      </c>
      <c r="R334" s="119">
        <f t="shared" si="26"/>
        <v>109.88560896404437</v>
      </c>
    </row>
    <row r="335" spans="16:18" ht="16.5" customHeight="1" x14ac:dyDescent="0.55000000000000004">
      <c r="P335" s="114"/>
      <c r="Q335" s="114">
        <v>10</v>
      </c>
      <c r="R335" s="119">
        <f t="shared" si="26"/>
        <v>107.10511687779761</v>
      </c>
    </row>
    <row r="336" spans="16:18" ht="16.5" customHeight="1" x14ac:dyDescent="0.55000000000000004">
      <c r="P336" s="114"/>
      <c r="Q336" s="114">
        <v>11</v>
      </c>
      <c r="R336" s="119">
        <f t="shared" si="26"/>
        <v>105.57444194142946</v>
      </c>
    </row>
    <row r="337" spans="16:18" ht="16.5" customHeight="1" thickBot="1" x14ac:dyDescent="0.6">
      <c r="P337" s="115"/>
      <c r="Q337" s="115">
        <v>12</v>
      </c>
      <c r="R337" s="119">
        <f t="shared" si="26"/>
        <v>98.131710599455857</v>
      </c>
    </row>
    <row r="338" spans="16:18" ht="16.5" customHeight="1" x14ac:dyDescent="0.55000000000000004">
      <c r="P338" s="112">
        <v>2017</v>
      </c>
      <c r="Q338" s="112">
        <v>1</v>
      </c>
      <c r="R338" s="119">
        <f t="shared" ref="R338:R349" si="27">AT2</f>
        <v>96.033934748060219</v>
      </c>
    </row>
    <row r="339" spans="16:18" ht="16.5" customHeight="1" x14ac:dyDescent="0.55000000000000004">
      <c r="P339" s="114"/>
      <c r="Q339" s="114">
        <v>2</v>
      </c>
      <c r="R339" s="119">
        <f t="shared" si="27"/>
        <v>103.41684584462935</v>
      </c>
    </row>
    <row r="340" spans="16:18" ht="16.5" customHeight="1" x14ac:dyDescent="0.55000000000000004">
      <c r="P340" s="114"/>
      <c r="Q340" s="114">
        <v>3</v>
      </c>
      <c r="R340" s="119">
        <f t="shared" si="27"/>
        <v>106.86641114331121</v>
      </c>
    </row>
    <row r="341" spans="16:18" ht="16.5" customHeight="1" x14ac:dyDescent="0.55000000000000004">
      <c r="P341" s="114"/>
      <c r="Q341" s="114">
        <v>4</v>
      </c>
      <c r="R341" s="119">
        <f t="shared" si="27"/>
        <v>87.388987566607469</v>
      </c>
    </row>
    <row r="342" spans="16:18" ht="16.5" customHeight="1" x14ac:dyDescent="0.55000000000000004">
      <c r="P342" s="114"/>
      <c r="Q342" s="114">
        <v>5</v>
      </c>
      <c r="R342" s="119">
        <f t="shared" si="27"/>
        <v>87.34691969711136</v>
      </c>
    </row>
    <row r="343" spans="16:18" ht="16.5" customHeight="1" x14ac:dyDescent="0.55000000000000004">
      <c r="P343" s="114"/>
      <c r="Q343" s="114">
        <v>6</v>
      </c>
      <c r="R343" s="119">
        <f t="shared" si="27"/>
        <v>105.20473029821447</v>
      </c>
    </row>
    <row r="344" spans="16:18" ht="16.5" customHeight="1" x14ac:dyDescent="0.55000000000000004">
      <c r="P344" s="114"/>
      <c r="Q344" s="114">
        <v>7</v>
      </c>
      <c r="R344" s="119">
        <f t="shared" si="27"/>
        <v>107.37122557726467</v>
      </c>
    </row>
    <row r="345" spans="16:18" ht="16.5" customHeight="1" x14ac:dyDescent="0.55000000000000004">
      <c r="P345" s="114"/>
      <c r="Q345" s="114">
        <v>8</v>
      </c>
      <c r="R345" s="119">
        <f t="shared" si="27"/>
        <v>85.657193605683858</v>
      </c>
    </row>
    <row r="346" spans="16:18" ht="16.5" customHeight="1" x14ac:dyDescent="0.55000000000000004">
      <c r="P346" s="114"/>
      <c r="Q346" s="114">
        <v>9</v>
      </c>
      <c r="R346" s="119">
        <f t="shared" si="27"/>
        <v>109.65691315322056</v>
      </c>
    </row>
    <row r="347" spans="16:18" ht="16.5" customHeight="1" x14ac:dyDescent="0.55000000000000004">
      <c r="P347" s="114"/>
      <c r="Q347" s="114">
        <v>10</v>
      </c>
      <c r="R347" s="119">
        <f t="shared" si="27"/>
        <v>107.65868935215482</v>
      </c>
    </row>
    <row r="348" spans="16:18" ht="16.5" customHeight="1" x14ac:dyDescent="0.55000000000000004">
      <c r="P348" s="114"/>
      <c r="Q348" s="114">
        <v>11</v>
      </c>
      <c r="R348" s="119">
        <f t="shared" si="27"/>
        <v>105.36599046461625</v>
      </c>
    </row>
    <row r="349" spans="16:18" ht="16.5" customHeight="1" thickBot="1" x14ac:dyDescent="0.6">
      <c r="P349" s="115"/>
      <c r="Q349" s="115">
        <v>12</v>
      </c>
      <c r="R349" s="119">
        <f t="shared" si="27"/>
        <v>98.032158549125967</v>
      </c>
    </row>
    <row r="350" spans="16:18" ht="16.5" customHeight="1" x14ac:dyDescent="0.55000000000000004">
      <c r="P350" s="112">
        <v>2018</v>
      </c>
      <c r="Q350" s="112">
        <v>1</v>
      </c>
      <c r="R350" s="119">
        <f t="shared" ref="R350:R361" si="28">AU2</f>
        <v>96.060757705101409</v>
      </c>
    </row>
    <row r="351" spans="16:18" ht="16.5" customHeight="1" x14ac:dyDescent="0.55000000000000004">
      <c r="P351" s="114"/>
      <c r="Q351" s="114">
        <v>2</v>
      </c>
      <c r="R351" s="119">
        <f t="shared" si="28"/>
        <v>103.75437873480321</v>
      </c>
    </row>
    <row r="352" spans="16:18" ht="16.5" customHeight="1" x14ac:dyDescent="0.55000000000000004">
      <c r="P352" s="114"/>
      <c r="Q352" s="114">
        <v>3</v>
      </c>
      <c r="R352" s="119">
        <f t="shared" si="28"/>
        <v>106.95475552677281</v>
      </c>
    </row>
    <row r="353" spans="16:18" ht="16.5" customHeight="1" x14ac:dyDescent="0.55000000000000004">
      <c r="P353" s="114"/>
      <c r="Q353" s="114">
        <v>4</v>
      </c>
      <c r="R353" s="119">
        <f t="shared" si="28"/>
        <v>87.575873539195186</v>
      </c>
    </row>
    <row r="354" spans="16:18" ht="16.5" customHeight="1" x14ac:dyDescent="0.55000000000000004">
      <c r="P354" s="114"/>
      <c r="Q354" s="114">
        <v>5</v>
      </c>
      <c r="R354" s="119">
        <f t="shared" si="28"/>
        <v>87.766624473815895</v>
      </c>
    </row>
    <row r="355" spans="16:18" ht="16.5" customHeight="1" x14ac:dyDescent="0.55000000000000004">
      <c r="P355" s="114"/>
      <c r="Q355" s="114">
        <v>6</v>
      </c>
      <c r="R355" s="119">
        <f t="shared" si="28"/>
        <v>104.94127343910984</v>
      </c>
    </row>
    <row r="356" spans="16:18" ht="16.5" customHeight="1" x14ac:dyDescent="0.55000000000000004">
      <c r="P356" s="114"/>
      <c r="Q356" s="114">
        <v>7</v>
      </c>
      <c r="R356" s="119">
        <f t="shared" si="28"/>
        <v>107.28680345000144</v>
      </c>
    </row>
    <row r="357" spans="16:18" ht="16.5" customHeight="1" x14ac:dyDescent="0.55000000000000004">
      <c r="P357" s="114"/>
      <c r="Q357" s="114">
        <v>8</v>
      </c>
      <c r="R357" s="119">
        <f t="shared" si="28"/>
        <v>85.837920579317668</v>
      </c>
    </row>
    <row r="358" spans="16:18" ht="16.5" customHeight="1" x14ac:dyDescent="0.55000000000000004">
      <c r="P358" s="114"/>
      <c r="Q358" s="114">
        <v>9</v>
      </c>
      <c r="R358" s="119">
        <f t="shared" si="28"/>
        <v>109.22963704336051</v>
      </c>
    </row>
    <row r="359" spans="16:18" ht="16.5" customHeight="1" x14ac:dyDescent="0.55000000000000004">
      <c r="P359" s="114"/>
      <c r="Q359" s="114">
        <v>10</v>
      </c>
      <c r="R359" s="119">
        <f t="shared" si="28"/>
        <v>107.96502899531956</v>
      </c>
    </row>
    <row r="360" spans="16:18" ht="16.5" customHeight="1" x14ac:dyDescent="0.55000000000000004">
      <c r="P360" s="114"/>
      <c r="Q360" s="114">
        <v>11</v>
      </c>
      <c r="R360" s="119">
        <f t="shared" si="28"/>
        <v>105.16028377145213</v>
      </c>
    </row>
    <row r="361" spans="16:18" ht="16.5" customHeight="1" thickBot="1" x14ac:dyDescent="0.6">
      <c r="P361" s="115"/>
      <c r="Q361" s="115">
        <v>12</v>
      </c>
      <c r="R361" s="119">
        <f t="shared" si="28"/>
        <v>97.466662741750326</v>
      </c>
    </row>
    <row r="362" spans="16:18" ht="16.5" customHeight="1" x14ac:dyDescent="0.55000000000000004">
      <c r="P362" s="112">
        <v>2019</v>
      </c>
      <c r="Q362" s="112">
        <v>1</v>
      </c>
      <c r="R362" s="119">
        <f t="shared" ref="R362:R373" si="29">AV2</f>
        <v>96.554770845397485</v>
      </c>
    </row>
    <row r="363" spans="16:18" ht="16.5" customHeight="1" x14ac:dyDescent="0.55000000000000004">
      <c r="P363" s="114"/>
      <c r="Q363" s="114">
        <v>2</v>
      </c>
      <c r="R363" s="119">
        <f t="shared" si="29"/>
        <v>104.2344499035861</v>
      </c>
    </row>
    <row r="364" spans="16:18" ht="16.5" customHeight="1" x14ac:dyDescent="0.55000000000000004">
      <c r="P364" s="114"/>
      <c r="Q364" s="114">
        <v>3</v>
      </c>
      <c r="R364" s="119">
        <f t="shared" si="29"/>
        <v>107.09283791125145</v>
      </c>
    </row>
    <row r="365" spans="16:18" ht="16.5" customHeight="1" x14ac:dyDescent="0.55000000000000004">
      <c r="P365" s="114"/>
      <c r="Q365" s="114">
        <v>4</v>
      </c>
      <c r="R365" s="119">
        <f t="shared" si="29"/>
        <v>88.488242282412074</v>
      </c>
    </row>
    <row r="366" spans="16:18" ht="16.5" customHeight="1" x14ac:dyDescent="0.55000000000000004">
      <c r="P366" s="114"/>
      <c r="Q366" s="114">
        <v>5</v>
      </c>
      <c r="R366" s="119">
        <f t="shared" si="29"/>
        <v>88.47391452297515</v>
      </c>
    </row>
    <row r="367" spans="16:18" ht="16.5" customHeight="1" x14ac:dyDescent="0.55000000000000004">
      <c r="P367" s="114"/>
      <c r="Q367" s="114">
        <v>6</v>
      </c>
      <c r="R367" s="119">
        <f t="shared" si="29"/>
        <v>104.82905192021823</v>
      </c>
    </row>
    <row r="368" spans="16:18" ht="16.5" customHeight="1" x14ac:dyDescent="0.55000000000000004">
      <c r="P368" s="114"/>
      <c r="Q368" s="114">
        <v>7</v>
      </c>
      <c r="R368" s="119">
        <f t="shared" si="29"/>
        <v>109.47840985749848</v>
      </c>
    </row>
    <row r="369" spans="16:18" ht="16.5" customHeight="1" x14ac:dyDescent="0.55000000000000004">
      <c r="P369" s="114"/>
      <c r="Q369" s="114">
        <v>8</v>
      </c>
      <c r="R369" s="119">
        <f t="shared" si="29"/>
        <v>85.379118484600625</v>
      </c>
    </row>
    <row r="370" spans="16:18" ht="16.5" customHeight="1" x14ac:dyDescent="0.55000000000000004">
      <c r="P370" s="114"/>
      <c r="Q370" s="114">
        <v>9</v>
      </c>
      <c r="R370" s="119">
        <f t="shared" si="29"/>
        <v>109.11305199185703</v>
      </c>
    </row>
    <row r="371" spans="16:18" ht="16.5" customHeight="1" x14ac:dyDescent="0.55000000000000004">
      <c r="P371" s="114"/>
      <c r="Q371" s="114">
        <v>10</v>
      </c>
      <c r="R371" s="119">
        <f t="shared" si="29"/>
        <v>106.29048338278399</v>
      </c>
    </row>
    <row r="372" spans="16:18" ht="16.5" customHeight="1" x14ac:dyDescent="0.55000000000000004">
      <c r="P372" s="114"/>
      <c r="Q372" s="114">
        <v>11</v>
      </c>
      <c r="R372" s="119">
        <f t="shared" si="29"/>
        <v>103.77596160160471</v>
      </c>
    </row>
    <row r="373" spans="16:18" ht="16.5" customHeight="1" thickBot="1" x14ac:dyDescent="0.6">
      <c r="P373" s="115"/>
      <c r="Q373" s="115">
        <v>12</v>
      </c>
      <c r="R373" s="119">
        <f t="shared" si="29"/>
        <v>96.289707295814495</v>
      </c>
    </row>
    <row r="374" spans="16:18" ht="16.5" customHeight="1" x14ac:dyDescent="0.55000000000000004">
      <c r="P374" s="112">
        <v>2020</v>
      </c>
      <c r="Q374" s="112">
        <v>1</v>
      </c>
      <c r="R374" s="119">
        <f t="shared" ref="R374:R385" si="30">AW2</f>
        <v>97.256839466116034</v>
      </c>
    </row>
    <row r="375" spans="16:18" ht="16.5" customHeight="1" x14ac:dyDescent="0.55000000000000004">
      <c r="P375" s="114"/>
      <c r="Q375" s="114">
        <v>2</v>
      </c>
      <c r="R375" s="119">
        <f t="shared" si="30"/>
        <v>103.95988496423568</v>
      </c>
    </row>
    <row r="376" spans="16:18" ht="16.5" customHeight="1" x14ac:dyDescent="0.55000000000000004">
      <c r="P376" s="114"/>
      <c r="Q376" s="114">
        <v>3</v>
      </c>
      <c r="R376" s="119">
        <f t="shared" si="30"/>
        <v>107.45520241870067</v>
      </c>
    </row>
    <row r="377" spans="16:18" ht="16.5" customHeight="1" x14ac:dyDescent="0.55000000000000004">
      <c r="P377" s="114"/>
      <c r="Q377" s="114">
        <v>4</v>
      </c>
      <c r="R377" s="119">
        <f t="shared" si="30"/>
        <v>85.576284934739306</v>
      </c>
    </row>
    <row r="378" spans="16:18" ht="16.5" customHeight="1" x14ac:dyDescent="0.55000000000000004">
      <c r="P378" s="114"/>
      <c r="Q378" s="114">
        <v>5</v>
      </c>
      <c r="R378" s="119">
        <f t="shared" si="30"/>
        <v>84.042474743750432</v>
      </c>
    </row>
    <row r="379" spans="16:18" ht="16.5" customHeight="1" x14ac:dyDescent="0.55000000000000004">
      <c r="P379" s="114"/>
      <c r="Q379" s="114">
        <v>6</v>
      </c>
      <c r="R379" s="119">
        <f t="shared" si="30"/>
        <v>101.8140255143426</v>
      </c>
    </row>
    <row r="380" spans="16:18" ht="16.5" customHeight="1" x14ac:dyDescent="0.55000000000000004">
      <c r="P380" s="114"/>
      <c r="Q380" s="114">
        <v>7</v>
      </c>
      <c r="R380" s="119">
        <f t="shared" si="30"/>
        <v>108.53919327483224</v>
      </c>
    </row>
    <row r="381" spans="16:18" ht="16.5" customHeight="1" x14ac:dyDescent="0.55000000000000004">
      <c r="P381" s="114"/>
      <c r="Q381" s="114">
        <v>8</v>
      </c>
      <c r="R381" s="119">
        <f t="shared" si="30"/>
        <v>85.797507558439634</v>
      </c>
    </row>
    <row r="382" spans="16:18" ht="16.5" customHeight="1" x14ac:dyDescent="0.55000000000000004">
      <c r="P382" s="114"/>
      <c r="Q382" s="114">
        <v>9</v>
      </c>
      <c r="R382" s="119">
        <f t="shared" si="30"/>
        <v>110.31634835189142</v>
      </c>
    </row>
    <row r="383" spans="16:18" ht="16.5" customHeight="1" x14ac:dyDescent="0.55000000000000004">
      <c r="P383" s="114"/>
      <c r="Q383" s="114">
        <v>10</v>
      </c>
      <c r="R383" s="119">
        <f t="shared" si="30"/>
        <v>108.17048890199835</v>
      </c>
    </row>
    <row r="384" spans="16:18" ht="16.5" customHeight="1" x14ac:dyDescent="0.55000000000000004">
      <c r="P384" s="114"/>
      <c r="Q384" s="114">
        <v>11</v>
      </c>
      <c r="R384" s="119">
        <f t="shared" si="30"/>
        <v>106.85790133470982</v>
      </c>
    </row>
    <row r="385" spans="16:18" ht="16.5" customHeight="1" thickBot="1" x14ac:dyDescent="0.6">
      <c r="P385" s="115"/>
      <c r="Q385" s="115">
        <v>12</v>
      </c>
      <c r="R385" s="119">
        <f t="shared" si="30"/>
        <v>100.21384853624363</v>
      </c>
    </row>
    <row r="386" spans="16:18" ht="16.5" customHeight="1" x14ac:dyDescent="0.55000000000000004">
      <c r="P386" s="112">
        <v>2021</v>
      </c>
      <c r="Q386" s="112">
        <v>1</v>
      </c>
      <c r="R386" s="119">
        <f t="shared" ref="R386:R397" si="31">AX2</f>
        <v>98.825950355522096</v>
      </c>
    </row>
    <row r="387" spans="16:18" ht="16.5" customHeight="1" x14ac:dyDescent="0.55000000000000004">
      <c r="P387" s="114"/>
      <c r="Q387" s="114">
        <v>2</v>
      </c>
      <c r="R387" s="119">
        <f t="shared" si="31"/>
        <v>106.78523526925979</v>
      </c>
    </row>
    <row r="388" spans="16:18" ht="16.5" customHeight="1" x14ac:dyDescent="0.55000000000000004">
      <c r="P388" s="114"/>
      <c r="Q388" s="114">
        <v>3</v>
      </c>
      <c r="R388" s="119">
        <f t="shared" si="31"/>
        <v>111.4226394987782</v>
      </c>
    </row>
    <row r="389" spans="16:18" ht="16.5" customHeight="1" x14ac:dyDescent="0.55000000000000004">
      <c r="P389" s="114"/>
      <c r="Q389" s="114">
        <v>4</v>
      </c>
      <c r="R389" s="119">
        <f t="shared" si="31"/>
        <v>88.397302809267501</v>
      </c>
    </row>
    <row r="390" spans="16:18" ht="16.5" customHeight="1" x14ac:dyDescent="0.55000000000000004">
      <c r="P390" s="114"/>
      <c r="Q390" s="114">
        <v>5</v>
      </c>
      <c r="R390" s="119">
        <f t="shared" si="31"/>
        <v>83.686405644257462</v>
      </c>
    </row>
    <row r="391" spans="16:18" ht="16.5" customHeight="1" x14ac:dyDescent="0.55000000000000004">
      <c r="P391" s="114"/>
      <c r="Q391" s="114">
        <v>6</v>
      </c>
      <c r="R391" s="119">
        <f t="shared" si="31"/>
        <v>102.52999430429753</v>
      </c>
    </row>
    <row r="392" spans="16:18" ht="16.5" customHeight="1" x14ac:dyDescent="0.55000000000000004">
      <c r="P392" s="114"/>
      <c r="Q392" s="114">
        <v>7</v>
      </c>
      <c r="R392" s="119">
        <f t="shared" si="31"/>
        <v>108.38003196942699</v>
      </c>
    </row>
    <row r="393" spans="16:18" ht="16.5" customHeight="1" x14ac:dyDescent="0.55000000000000004">
      <c r="P393" s="114"/>
      <c r="Q393" s="114">
        <v>8</v>
      </c>
      <c r="R393" s="119">
        <f t="shared" si="31"/>
        <v>84.78145038308196</v>
      </c>
    </row>
    <row r="394" spans="16:18" ht="16.5" customHeight="1" x14ac:dyDescent="0.55000000000000004">
      <c r="P394" s="114"/>
      <c r="Q394" s="114">
        <v>9</v>
      </c>
      <c r="R394" s="119">
        <f t="shared" si="31"/>
        <v>105.60934830139455</v>
      </c>
    </row>
    <row r="395" spans="16:18" ht="16.5" customHeight="1" x14ac:dyDescent="0.55000000000000004">
      <c r="P395" s="114"/>
      <c r="Q395" s="114">
        <v>10</v>
      </c>
      <c r="R395" s="119">
        <f t="shared" si="31"/>
        <v>104.47020780127512</v>
      </c>
    </row>
    <row r="396" spans="16:18" ht="16.5" customHeight="1" x14ac:dyDescent="0.55000000000000004">
      <c r="P396" s="114"/>
      <c r="Q396" s="114">
        <v>11</v>
      </c>
      <c r="R396" s="119">
        <f t="shared" si="31"/>
        <v>105.79308064012352</v>
      </c>
    </row>
    <row r="397" spans="16:18" ht="16.5" customHeight="1" thickBot="1" x14ac:dyDescent="0.6">
      <c r="P397" s="115"/>
      <c r="Q397" s="115">
        <v>12</v>
      </c>
      <c r="R397" s="119">
        <f t="shared" si="31"/>
        <v>99.318353023315666</v>
      </c>
    </row>
    <row r="398" spans="16:18" ht="16.5" customHeight="1" x14ac:dyDescent="0.55000000000000004">
      <c r="P398" s="112">
        <v>2022</v>
      </c>
      <c r="Q398" s="112">
        <v>1</v>
      </c>
      <c r="R398" s="119">
        <f t="shared" ref="R398:R409" si="32">AY2</f>
        <v>98.333966056970013</v>
      </c>
    </row>
    <row r="399" spans="16:18" ht="16.5" customHeight="1" x14ac:dyDescent="0.55000000000000004">
      <c r="P399" s="114"/>
      <c r="Q399" s="114">
        <v>2</v>
      </c>
      <c r="R399" s="119">
        <f t="shared" si="32"/>
        <v>106.8477293519458</v>
      </c>
    </row>
    <row r="400" spans="16:18" ht="16.5" customHeight="1" x14ac:dyDescent="0.55000000000000004">
      <c r="P400" s="114"/>
      <c r="Q400" s="114">
        <v>3</v>
      </c>
      <c r="R400" s="119">
        <f t="shared" si="32"/>
        <v>110.70879568835147</v>
      </c>
    </row>
    <row r="401" spans="16:18" ht="16.5" customHeight="1" x14ac:dyDescent="0.55000000000000004">
      <c r="P401" s="114"/>
      <c r="Q401" s="114">
        <v>4</v>
      </c>
      <c r="R401" s="119">
        <f t="shared" si="32"/>
        <v>88.147322956665704</v>
      </c>
    </row>
    <row r="402" spans="16:18" ht="16.5" customHeight="1" x14ac:dyDescent="0.55000000000000004">
      <c r="P402" s="114"/>
      <c r="Q402" s="114">
        <v>5</v>
      </c>
      <c r="R402" s="119">
        <f t="shared" si="32"/>
        <v>81.97111046109994</v>
      </c>
    </row>
    <row r="403" spans="16:18" ht="16.5" customHeight="1" x14ac:dyDescent="0.55000000000000004">
      <c r="P403" s="114"/>
      <c r="Q403" s="114">
        <v>6</v>
      </c>
      <c r="R403" s="119">
        <f t="shared" si="32"/>
        <v>102.20250060679236</v>
      </c>
    </row>
    <row r="404" spans="16:18" ht="16.5" customHeight="1" x14ac:dyDescent="0.55000000000000004">
      <c r="P404" s="114"/>
      <c r="Q404" s="114">
        <v>7</v>
      </c>
      <c r="R404" s="119">
        <f t="shared" si="32"/>
        <v>108.42352238285798</v>
      </c>
    </row>
    <row r="405" spans="16:18" ht="16.5" customHeight="1" x14ac:dyDescent="0.55000000000000004">
      <c r="P405" s="114"/>
      <c r="Q405" s="114">
        <v>8</v>
      </c>
      <c r="R405" s="119">
        <f t="shared" si="32"/>
        <v>85.070419029007809</v>
      </c>
    </row>
    <row r="406" spans="16:18" ht="16.5" customHeight="1" x14ac:dyDescent="0.55000000000000004">
      <c r="P406" s="114"/>
      <c r="Q406" s="114">
        <v>9</v>
      </c>
      <c r="R406" s="119">
        <f t="shared" si="32"/>
        <v>105.53332379061618</v>
      </c>
    </row>
    <row r="407" spans="16:18" ht="16.5" customHeight="1" x14ac:dyDescent="0.55000000000000004">
      <c r="P407" s="114"/>
      <c r="Q407" s="114">
        <v>10</v>
      </c>
      <c r="R407" s="119">
        <f t="shared" si="32"/>
        <v>105.38395952228328</v>
      </c>
    </row>
    <row r="408" spans="16:18" ht="16.5" customHeight="1" x14ac:dyDescent="0.55000000000000004">
      <c r="P408" s="114"/>
      <c r="Q408" s="114">
        <v>11</v>
      </c>
      <c r="R408" s="119">
        <f t="shared" si="32"/>
        <v>107.13898967519498</v>
      </c>
    </row>
    <row r="409" spans="16:18" ht="16.5" customHeight="1" thickBot="1" x14ac:dyDescent="0.6">
      <c r="P409" s="115"/>
      <c r="Q409" s="115">
        <v>12</v>
      </c>
      <c r="R409" s="119">
        <f t="shared" si="32"/>
        <v>100.23836047821462</v>
      </c>
    </row>
    <row r="410" spans="16:18" ht="16.5" customHeight="1" x14ac:dyDescent="0.55000000000000004">
      <c r="P410" s="112">
        <v>2023</v>
      </c>
      <c r="Q410" s="112">
        <v>1</v>
      </c>
      <c r="R410" s="119">
        <f t="shared" ref="R410:R421" si="33">AZ2</f>
        <v>96.237118799623033</v>
      </c>
    </row>
    <row r="411" spans="16:18" ht="16.5" customHeight="1" x14ac:dyDescent="0.55000000000000004">
      <c r="P411" s="114"/>
      <c r="Q411" s="114">
        <v>2</v>
      </c>
      <c r="R411" s="119">
        <f t="shared" si="33"/>
        <v>105.34342681507123</v>
      </c>
    </row>
    <row r="412" spans="16:18" ht="16.5" customHeight="1" x14ac:dyDescent="0.55000000000000004">
      <c r="P412" s="114"/>
      <c r="Q412" s="114">
        <v>3</v>
      </c>
      <c r="R412" s="119">
        <f t="shared" si="33"/>
        <v>114.81930901945809</v>
      </c>
    </row>
    <row r="413" spans="16:18" ht="16.5" customHeight="1" x14ac:dyDescent="0.55000000000000004">
      <c r="P413" s="114"/>
      <c r="Q413" s="114">
        <v>4</v>
      </c>
      <c r="R413" s="119">
        <f t="shared" si="33"/>
        <v>92.216151623970589</v>
      </c>
    </row>
    <row r="414" spans="16:18" ht="16.5" customHeight="1" x14ac:dyDescent="0.55000000000000004">
      <c r="P414" s="114"/>
      <c r="Q414" s="114">
        <v>5</v>
      </c>
      <c r="R414" s="119">
        <f t="shared" si="33"/>
        <v>83.242890316540297</v>
      </c>
    </row>
    <row r="415" spans="16:18" ht="16.5" customHeight="1" x14ac:dyDescent="0.55000000000000004">
      <c r="P415" s="114"/>
      <c r="Q415" s="114">
        <v>6</v>
      </c>
      <c r="R415" s="119">
        <f t="shared" si="33"/>
        <v>102.26856956310171</v>
      </c>
    </row>
    <row r="416" spans="16:18" ht="16.5" customHeight="1" x14ac:dyDescent="0.55000000000000004">
      <c r="P416" s="114"/>
      <c r="Q416" s="114">
        <v>7</v>
      </c>
      <c r="R416" s="119">
        <f t="shared" si="33"/>
        <v>108.0782758132172</v>
      </c>
    </row>
    <row r="417" spans="16:18" ht="16.5" customHeight="1" x14ac:dyDescent="0.55000000000000004">
      <c r="P417" s="114"/>
      <c r="Q417" s="114">
        <v>8</v>
      </c>
      <c r="R417" s="119">
        <f t="shared" si="33"/>
        <v>83.656813408151578</v>
      </c>
    </row>
    <row r="418" spans="16:18" ht="16.5" customHeight="1" x14ac:dyDescent="0.55000000000000004">
      <c r="P418" s="114"/>
      <c r="Q418" s="114">
        <v>9</v>
      </c>
      <c r="R418" s="119">
        <f t="shared" si="33"/>
        <v>104.63384437230903</v>
      </c>
    </row>
    <row r="419" spans="16:18" ht="16.5" customHeight="1" x14ac:dyDescent="0.55000000000000004">
      <c r="P419" s="114"/>
      <c r="Q419" s="114">
        <v>10</v>
      </c>
      <c r="R419" s="119">
        <f t="shared" si="33"/>
        <v>103.85773857553787</v>
      </c>
    </row>
    <row r="420" spans="16:18" ht="16.5" customHeight="1" x14ac:dyDescent="0.55000000000000004">
      <c r="P420" s="114"/>
      <c r="Q420" s="114">
        <v>11</v>
      </c>
      <c r="R420" s="119">
        <f t="shared" si="33"/>
        <v>106.92520434372862</v>
      </c>
    </row>
    <row r="421" spans="16:18" ht="16.5" customHeight="1" thickBot="1" x14ac:dyDescent="0.6">
      <c r="P421" s="115"/>
      <c r="Q421" s="115">
        <v>12</v>
      </c>
      <c r="R421" s="119">
        <f t="shared" si="33"/>
        <v>98.720657349290732</v>
      </c>
    </row>
    <row r="422" spans="16:18" ht="16.5" customHeight="1" x14ac:dyDescent="0.55000000000000004">
      <c r="P422" s="112">
        <v>2024</v>
      </c>
      <c r="Q422" s="112">
        <v>1</v>
      </c>
      <c r="R422" s="119">
        <f t="shared" ref="R422:R433" si="34">BA2</f>
        <v>95.031356721515067</v>
      </c>
    </row>
    <row r="423" spans="16:18" ht="16.5" customHeight="1" x14ac:dyDescent="0.55000000000000004">
      <c r="P423" s="114"/>
      <c r="Q423" s="114">
        <v>2</v>
      </c>
      <c r="R423" s="119">
        <f t="shared" si="34"/>
        <v>103.68953741074199</v>
      </c>
    </row>
    <row r="424" spans="16:18" ht="16.5" customHeight="1" x14ac:dyDescent="0.55000000000000004">
      <c r="P424" s="114"/>
      <c r="Q424" s="114">
        <v>3</v>
      </c>
      <c r="R424" s="119">
        <f t="shared" si="34"/>
        <v>113.5175411362931</v>
      </c>
    </row>
    <row r="425" spans="16:18" ht="16.5" customHeight="1" x14ac:dyDescent="0.55000000000000004">
      <c r="P425" s="114"/>
      <c r="Q425" s="114">
        <v>4</v>
      </c>
      <c r="R425" s="119">
        <f t="shared" si="34"/>
        <v>91.879540515367907</v>
      </c>
    </row>
    <row r="426" spans="16:18" ht="16.5" customHeight="1" x14ac:dyDescent="0.55000000000000004">
      <c r="P426" s="114"/>
      <c r="Q426" s="114">
        <v>5</v>
      </c>
      <c r="R426" s="119">
        <f t="shared" si="34"/>
        <v>83.199006519714388</v>
      </c>
    </row>
    <row r="427" spans="16:18" ht="16.5" customHeight="1" x14ac:dyDescent="0.55000000000000004">
      <c r="P427" s="114"/>
      <c r="Q427" s="114">
        <v>6</v>
      </c>
      <c r="R427" s="119">
        <f t="shared" si="34"/>
        <v>101.68519093449238</v>
      </c>
    </row>
    <row r="428" spans="16:18" ht="16.5" customHeight="1" x14ac:dyDescent="0.55000000000000004">
      <c r="P428" s="114"/>
      <c r="Q428" s="114">
        <v>7</v>
      </c>
      <c r="R428" s="119">
        <f t="shared" si="34"/>
        <v>108.40608506674945</v>
      </c>
    </row>
    <row r="429" spans="16:18" ht="16.5" customHeight="1" x14ac:dyDescent="0.55000000000000004">
      <c r="P429" s="114"/>
      <c r="Q429" s="114">
        <v>8</v>
      </c>
      <c r="R429" s="119">
        <f t="shared" si="34"/>
        <v>82.588016144054649</v>
      </c>
    </row>
    <row r="430" spans="16:18" ht="16.5" customHeight="1" x14ac:dyDescent="0.55000000000000004">
      <c r="P430" s="114"/>
      <c r="Q430" s="114">
        <v>9</v>
      </c>
      <c r="R430" s="119">
        <f t="shared" si="34"/>
        <v>105.99192797267931</v>
      </c>
    </row>
    <row r="431" spans="16:18" ht="16.5" customHeight="1" x14ac:dyDescent="0.55000000000000004">
      <c r="P431" s="114"/>
      <c r="Q431" s="114">
        <v>10</v>
      </c>
      <c r="R431" s="119">
        <f t="shared" si="34"/>
        <v>105.67898168270722</v>
      </c>
    </row>
    <row r="432" spans="16:18" ht="16.5" customHeight="1" x14ac:dyDescent="0.55000000000000004">
      <c r="P432" s="114"/>
      <c r="Q432" s="114">
        <v>11</v>
      </c>
      <c r="R432" s="119">
        <f t="shared" si="34"/>
        <v>108.37628065818068</v>
      </c>
    </row>
    <row r="433" spans="16:18" ht="16.5" customHeight="1" thickBot="1" x14ac:dyDescent="0.6">
      <c r="P433" s="115"/>
      <c r="Q433" s="115">
        <v>12</v>
      </c>
      <c r="R433" s="120">
        <f t="shared" si="34"/>
        <v>99.956535237503886</v>
      </c>
    </row>
  </sheetData>
  <phoneticPr fontId="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18</vt:i4>
      </vt:variant>
    </vt:vector>
  </HeadingPairs>
  <TitlesOfParts>
    <vt:vector size="18" baseType="lpstr">
      <vt:lpstr>概要</vt:lpstr>
      <vt:lpstr>季節調整</vt:lpstr>
      <vt:lpstr>G</vt:lpstr>
      <vt:lpstr>G2</vt:lpstr>
      <vt:lpstr>D</vt:lpstr>
      <vt:lpstr>PD</vt:lpstr>
      <vt:lpstr>P</vt:lpstr>
      <vt:lpstr>MA</vt:lpstr>
      <vt:lpstr>MA12</vt:lpstr>
      <vt:lpstr>MA8</vt:lpstr>
      <vt:lpstr>BM</vt:lpstr>
      <vt:lpstr>BM12</vt:lpstr>
      <vt:lpstr>BM8</vt:lpstr>
      <vt:lpstr>12</vt:lpstr>
      <vt:lpstr>1212</vt:lpstr>
      <vt:lpstr>128</vt:lpstr>
      <vt:lpstr>Decomp</vt:lpstr>
      <vt:lpstr>JDmetra+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2025-07-11T06:46:06Z</dcterms:created>
  <dcterms:modified xsi:type="dcterms:W3CDTF">2025-07-25T07:38:37Z</dcterms:modified>
</cp:coreProperties>
</file>