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0.1.22.90\share\F02_shinene\〇2025年度\430_低炭素水素サプライチェーン\01_事業化推進\01_2025 R7中部圏低炭素水素サプライチェーン構築会議\02.構築促進会議\01 実施要領等の改正\2 様式の改正\改正後\"/>
    </mc:Choice>
  </mc:AlternateContent>
  <xr:revisionPtr revIDLastSave="0" documentId="13_ncr:1_{2159372C-616D-486F-AB21-DB580DDC3609}" xr6:coauthVersionLast="47" xr6:coauthVersionMax="47" xr10:uidLastSave="{00000000-0000-0000-0000-000000000000}"/>
  <bookViews>
    <workbookView xWindow="-120" yWindow="-120" windowWidth="20640" windowHeight="11040" xr2:uid="{00000000-000D-0000-FFFF-FFFF00000000}"/>
  </bookViews>
  <sheets>
    <sheet name="水電解" sheetId="4" r:id="rId1"/>
    <sheet name="ガス改質" sheetId="3" r:id="rId2"/>
  </sheets>
  <definedNames>
    <definedName name="_xlnm.Print_Area" localSheetId="1">ガス改質!$A$1:$G$46</definedName>
    <definedName name="_xlnm.Print_Area" localSheetId="0">水電解!$A$1:$F$37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3" l="1"/>
  <c r="E19" i="3"/>
  <c r="D29" i="4" l="1"/>
  <c r="D45" i="3"/>
  <c r="E33" i="3"/>
  <c r="D14" i="3"/>
  <c r="D20" i="3" s="1"/>
  <c r="D19" i="3" l="1"/>
  <c r="E30" i="3"/>
  <c r="E19" i="4"/>
  <c r="E20" i="4" s="1"/>
  <c r="E32" i="3"/>
  <c r="D30" i="4" l="1"/>
  <c r="E12" i="4" l="1"/>
  <c r="E11" i="4"/>
  <c r="D28" i="4" l="1"/>
  <c r="E34" i="3"/>
  <c r="E24" i="3" s="1"/>
  <c r="D43" i="3" s="1"/>
  <c r="E25" i="3" l="1"/>
  <c r="D4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oa</author>
  </authors>
  <commentList>
    <comment ref="D29" authorId="0" shapeId="0" xr:uid="{1BF29B1F-78A4-4C39-B0C9-F3EE69FBEB1C}">
      <text>
        <r>
          <rPr>
            <sz val="10"/>
            <color indexed="81"/>
            <rFont val="MS P ゴシック"/>
            <family val="3"/>
            <charset val="128"/>
          </rPr>
          <t xml:space="preserve">
運用指針３（２）一つ目の・
〇製造した低炭素水素の二酸化炭素排出係数（kg-CO2/㎥N-H2）
    </t>
        </r>
        <r>
          <rPr>
            <u/>
            <sz val="10"/>
            <color indexed="81"/>
            <rFont val="MS P ゴシック"/>
            <family val="3"/>
            <charset val="128"/>
          </rPr>
          <t>｛（原料の総エネルギー量）－（原料のうち再エネ量）（kWh/年)</t>
        </r>
        <r>
          <rPr>
            <sz val="10"/>
            <color indexed="81"/>
            <rFont val="MS P ゴシック"/>
            <family val="3"/>
            <charset val="128"/>
          </rPr>
          <t xml:space="preserve">
　　＋（動力の総エネルギー量）×（原料のうち再エネ量）/（原料の総エネルギー量）－（動力の再エネ量）｝（kWh/年）
　　× 系統電力のCO2排出係数（kg-CO2/kWh)｝
　÷ 低炭素水素製造量 (㎥N-H2/年）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oa</author>
  </authors>
  <commentList>
    <comment ref="D9" authorId="0" shapeId="0" xr:uid="{4D3419F1-9FBA-4C97-BD7D-BDDE091A5307}">
      <text>
        <r>
          <rPr>
            <sz val="10"/>
            <color indexed="81"/>
            <rFont val="MS P ゴシック"/>
            <family val="3"/>
            <charset val="128"/>
          </rPr>
          <t xml:space="preserve">デフォルトで入力の数字（二次データ）
</t>
        </r>
        <r>
          <rPr>
            <b/>
            <sz val="10"/>
            <color indexed="81"/>
            <rFont val="MS P ゴシック"/>
            <family val="3"/>
            <charset val="128"/>
          </rPr>
          <t>日本ガス協会Webサイト都市ガスのライフサイクル評価（2024.4時点）より引用</t>
        </r>
      </text>
    </comment>
    <comment ref="E19" authorId="0" shapeId="0" xr:uid="{6EAE9E4D-7B85-440F-BF2A-88D8D2CDB745}">
      <text>
        <r>
          <rPr>
            <sz val="10"/>
            <color indexed="81"/>
            <rFont val="MS P ゴシック"/>
            <family val="3"/>
            <charset val="128"/>
          </rPr>
          <t>数式のロジック
①D24 + D19 &gt; E34 の判定
・水素製造に関わるエネルギー（原料＋輸送）が、オフセット可能なエネルギー（E34）を超えているかをチェック。
②もし超えている場合（TRUE）：
・E34 - D24 を計算（＝オフセット可能なエネルギーから水素製造原料分を引いた残り）
・もしこの値がマイナスなら 0（＝オフセットできる余地がない）
・そうでなければその差分（＝D19のうち、どれだけオフセットできるか）
③もし超えていない場合（FALSE）：
・D19 をそのまま返す（＝すべてオフセット可能）
④IFERROR(..., 0)：
・上記の計算でエラーが出た場合（例えば空白セルなど）、0を返す</t>
        </r>
      </text>
    </comment>
    <comment ref="D20" authorId="0" shapeId="0" xr:uid="{38F8F489-C9D4-4911-8275-E42C141ED432}">
      <text>
        <r>
          <rPr>
            <sz val="9"/>
            <color indexed="81"/>
            <rFont val="MS P ゴシック"/>
            <family val="3"/>
            <charset val="128"/>
          </rPr>
          <t>３に示すCO2排出係数×⑥
➡0.00930(kg-CO2/MJ)×原料エネルギー（MJ/年）</t>
        </r>
      </text>
    </comment>
    <comment ref="E20" authorId="0" shapeId="0" xr:uid="{DCE537C5-DA58-468E-889C-35F3DA8890F1}">
      <text>
        <r>
          <rPr>
            <sz val="9"/>
            <color indexed="81"/>
            <rFont val="MS P ゴシック"/>
            <family val="3"/>
            <charset val="128"/>
          </rPr>
          <t>数式のロジック
①E19 / D19
・原料の生産・輸送に使われたエネルギーのうち、どれだけがオフセットされるかの割合（％）
②D20 * (E19 / D19)
・原料の生産・輸送のCO₂排出量（D20）のうち、エネルギー分に対応するオフセット量を算出
③IFERROR(..., 0)
→ 万が一、D19が0で割り算エラーになる場合などに備えて、エラー時は0を返す</t>
        </r>
      </text>
    </comment>
    <comment ref="D44" authorId="0" shapeId="0" xr:uid="{EAB88D2B-656E-4CCE-B38F-9DFA63FD3AF7}">
      <text>
        <r>
          <rPr>
            <sz val="11"/>
            <color indexed="81"/>
            <rFont val="MS P ゴシック"/>
            <family val="3"/>
            <charset val="128"/>
          </rPr>
          <t xml:space="preserve">
運用指針３（２）一つ目の・
〇</t>
        </r>
        <r>
          <rPr>
            <b/>
            <sz val="11"/>
            <color indexed="81"/>
            <rFont val="MS P ゴシック"/>
            <family val="3"/>
            <charset val="128"/>
          </rPr>
          <t>製造した低炭素水素の二酸化炭素排出係数（kg-CO2/㎥N-H2）</t>
        </r>
        <r>
          <rPr>
            <sz val="11"/>
            <color indexed="81"/>
            <rFont val="MS P ゴシック"/>
            <family val="3"/>
            <charset val="128"/>
          </rPr>
          <t xml:space="preserve">
　</t>
        </r>
        <r>
          <rPr>
            <b/>
            <sz val="11"/>
            <color indexed="81"/>
            <rFont val="MS P ゴシック"/>
            <family val="3"/>
            <charset val="128"/>
          </rPr>
          <t>｛</t>
        </r>
        <r>
          <rPr>
            <u/>
            <sz val="11"/>
            <color indexed="81"/>
            <rFont val="MS P ゴシック"/>
            <family val="3"/>
            <charset val="128"/>
          </rPr>
          <t>｛（原料の生産及び輸送に伴うエネルギー量）－（原料の生産及び輸送に伴うエネルギー量のうち再エネ量）(MJ/年)</t>
        </r>
        <r>
          <rPr>
            <sz val="11"/>
            <color indexed="81"/>
            <rFont val="MS P ゴシック"/>
            <family val="3"/>
            <charset val="128"/>
          </rPr>
          <t xml:space="preserve">
　　</t>
        </r>
        <r>
          <rPr>
            <u/>
            <sz val="11"/>
            <color indexed="81"/>
            <rFont val="MS P ゴシック"/>
            <family val="3"/>
            <charset val="128"/>
          </rPr>
          <t>＋（原料の総エネルギー量）－（原料のうち再エネ量）(MJ/年)</t>
        </r>
        <r>
          <rPr>
            <sz val="11"/>
            <color indexed="81"/>
            <rFont val="MS P ゴシック"/>
            <family val="3"/>
            <charset val="128"/>
          </rPr>
          <t xml:space="preserve">
　　＋（動力の総エネルギー量）×（原料のうち再エネ量）/（原料の総エネルギー量）※－（動力の再エネ量）</t>
        </r>
        <r>
          <rPr>
            <u/>
            <sz val="11"/>
            <color indexed="81"/>
            <rFont val="MS P ゴシック"/>
            <family val="3"/>
            <charset val="128"/>
          </rPr>
          <t>｝</t>
        </r>
        <r>
          <rPr>
            <sz val="11"/>
            <color indexed="81"/>
            <rFont val="MS P ゴシック"/>
            <family val="3"/>
            <charset val="128"/>
          </rPr>
          <t>（MJ/年）
　　× (1kWh/3.6MJ)
　　× 系統電力のCO2排出係数（kg-CO2/kWh)｝</t>
        </r>
        <r>
          <rPr>
            <b/>
            <sz val="11"/>
            <color indexed="81"/>
            <rFont val="MS P ゴシック"/>
            <family val="3"/>
            <charset val="128"/>
          </rPr>
          <t>｝</t>
        </r>
        <r>
          <rPr>
            <sz val="11"/>
            <color indexed="81"/>
            <rFont val="MS P ゴシック"/>
            <family val="3"/>
            <charset val="128"/>
          </rPr>
          <t xml:space="preserve">
　÷ 低炭素水素製造量 (㎥N-H2/年）
※　動力として投入したエネルギーのうち、低炭素水素製造に用いたエネルギー量を、動力の総エネルギー量×投入した原料中の再エネ割合　から算出。</t>
        </r>
      </text>
    </comment>
  </commentList>
</comments>
</file>

<file path=xl/sharedStrings.xml><?xml version="1.0" encoding="utf-8"?>
<sst xmlns="http://schemas.openxmlformats.org/spreadsheetml/2006/main" count="88" uniqueCount="71">
  <si>
    <t>低炭素水素の製造に用いるエネルギー、製造予定量等に係る総括書（水電解の場合）</t>
    <rPh sb="0" eb="3">
      <t>テイタンソ</t>
    </rPh>
    <rPh sb="3" eb="5">
      <t>スイソ</t>
    </rPh>
    <rPh sb="6" eb="8">
      <t>セイゾウ</t>
    </rPh>
    <rPh sb="9" eb="10">
      <t>モチ</t>
    </rPh>
    <rPh sb="18" eb="20">
      <t>セイゾウ</t>
    </rPh>
    <rPh sb="20" eb="22">
      <t>ヨテイ</t>
    </rPh>
    <rPh sb="22" eb="23">
      <t>リョウ</t>
    </rPh>
    <rPh sb="23" eb="24">
      <t>トウ</t>
    </rPh>
    <rPh sb="25" eb="26">
      <t>カカ</t>
    </rPh>
    <rPh sb="27" eb="29">
      <t>ソウカツ</t>
    </rPh>
    <rPh sb="29" eb="30">
      <t>ショ</t>
    </rPh>
    <rPh sb="31" eb="32">
      <t>ミズ</t>
    </rPh>
    <rPh sb="32" eb="34">
      <t>デンカイ</t>
    </rPh>
    <rPh sb="35" eb="37">
      <t>バアイ</t>
    </rPh>
    <phoneticPr fontId="1"/>
  </si>
  <si>
    <t>低炭素水素の製造に用いるエネルギー、製造予定量等に係る総括書（ガス改質の場合）</t>
    <rPh sb="0" eb="3">
      <t>テイタンソ</t>
    </rPh>
    <rPh sb="3" eb="5">
      <t>スイソ</t>
    </rPh>
    <rPh sb="6" eb="8">
      <t>セイゾウ</t>
    </rPh>
    <rPh sb="9" eb="10">
      <t>モチ</t>
    </rPh>
    <rPh sb="18" eb="20">
      <t>セイゾウ</t>
    </rPh>
    <rPh sb="20" eb="22">
      <t>ヨテイ</t>
    </rPh>
    <rPh sb="22" eb="23">
      <t>リョウ</t>
    </rPh>
    <rPh sb="23" eb="24">
      <t>トウ</t>
    </rPh>
    <rPh sb="25" eb="26">
      <t>カカ</t>
    </rPh>
    <rPh sb="27" eb="29">
      <t>ソウカツ</t>
    </rPh>
    <rPh sb="29" eb="30">
      <t>ショ</t>
    </rPh>
    <rPh sb="33" eb="35">
      <t>カイシツ</t>
    </rPh>
    <rPh sb="36" eb="38">
      <t>バアイ</t>
    </rPh>
    <phoneticPr fontId="1"/>
  </si>
  <si>
    <t>：</t>
    <phoneticPr fontId="1"/>
  </si>
  <si>
    <t>m3N/年</t>
    <rPh sb="4" eb="5">
      <t>ネン</t>
    </rPh>
    <phoneticPr fontId="1"/>
  </si>
  <si>
    <t>※水素製造量が確認できる書類を添付</t>
    <rPh sb="1" eb="3">
      <t>スイソ</t>
    </rPh>
    <rPh sb="3" eb="5">
      <t>セイゾウ</t>
    </rPh>
    <rPh sb="5" eb="6">
      <t>リョウ</t>
    </rPh>
    <rPh sb="7" eb="9">
      <t>カクニン</t>
    </rPh>
    <rPh sb="12" eb="14">
      <t>ショルイ</t>
    </rPh>
    <rPh sb="15" eb="17">
      <t>テンプ</t>
    </rPh>
    <phoneticPr fontId="1"/>
  </si>
  <si>
    <t>総エネルギー量（MJ/年）</t>
    <rPh sb="0" eb="1">
      <t>ソウ</t>
    </rPh>
    <rPh sb="6" eb="7">
      <t>リョウ</t>
    </rPh>
    <rPh sb="11" eb="12">
      <t>ネン</t>
    </rPh>
    <phoneticPr fontId="1"/>
  </si>
  <si>
    <t>うち、再生可能エネルギー量（MJ/年）</t>
    <rPh sb="3" eb="5">
      <t>サイセイ</t>
    </rPh>
    <rPh sb="5" eb="7">
      <t>カノウ</t>
    </rPh>
    <rPh sb="12" eb="13">
      <t>リョウ</t>
    </rPh>
    <rPh sb="17" eb="18">
      <t>ネン</t>
    </rPh>
    <phoneticPr fontId="1"/>
  </si>
  <si>
    <t>CO2排出係数</t>
    <rPh sb="3" eb="5">
      <t>ハイシュツ</t>
    </rPh>
    <rPh sb="5" eb="7">
      <t>ケイスウ</t>
    </rPh>
    <phoneticPr fontId="1"/>
  </si>
  <si>
    <t>※水素製造の原料となる総エネルギー量及び水素製造施設の総動力エネルギー量が確認できる書類を添付。</t>
    <rPh sb="1" eb="3">
      <t>スイソ</t>
    </rPh>
    <rPh sb="3" eb="5">
      <t>セイゾウ</t>
    </rPh>
    <rPh sb="6" eb="8">
      <t>ゲンリョウ</t>
    </rPh>
    <rPh sb="11" eb="12">
      <t>ソウ</t>
    </rPh>
    <rPh sb="17" eb="18">
      <t>リョウ</t>
    </rPh>
    <rPh sb="18" eb="19">
      <t>オヨ</t>
    </rPh>
    <rPh sb="20" eb="22">
      <t>スイソ</t>
    </rPh>
    <rPh sb="22" eb="24">
      <t>セイゾウ</t>
    </rPh>
    <rPh sb="24" eb="26">
      <t>シセツ</t>
    </rPh>
    <rPh sb="27" eb="28">
      <t>ソウ</t>
    </rPh>
    <rPh sb="28" eb="30">
      <t>ドウリョク</t>
    </rPh>
    <rPh sb="35" eb="36">
      <t>リョウ</t>
    </rPh>
    <rPh sb="37" eb="39">
      <t>カクニン</t>
    </rPh>
    <rPh sb="42" eb="44">
      <t>ショルイ</t>
    </rPh>
    <rPh sb="45" eb="47">
      <t>テンプ</t>
    </rPh>
    <phoneticPr fontId="1"/>
  </si>
  <si>
    <t>２　前年度に製造した水素製造量</t>
    <rPh sb="2" eb="5">
      <t>ゼンネンド</t>
    </rPh>
    <rPh sb="6" eb="8">
      <t>セイゾウ</t>
    </rPh>
    <rPh sb="10" eb="12">
      <t>スイソ</t>
    </rPh>
    <rPh sb="12" eb="14">
      <t>セイゾウ</t>
    </rPh>
    <rPh sb="14" eb="15">
      <t>リョウ</t>
    </rPh>
    <phoneticPr fontId="1"/>
  </si>
  <si>
    <t>３　前年度に水素製造施設に投入したエネルギー量</t>
    <rPh sb="2" eb="5">
      <t>ゼンネンド</t>
    </rPh>
    <rPh sb="6" eb="8">
      <t>スイソ</t>
    </rPh>
    <rPh sb="8" eb="10">
      <t>セイゾウ</t>
    </rPh>
    <rPh sb="10" eb="12">
      <t>シセツ</t>
    </rPh>
    <rPh sb="13" eb="15">
      <t>トウニュウ</t>
    </rPh>
    <rPh sb="22" eb="23">
      <t>リョウ</t>
    </rPh>
    <phoneticPr fontId="1"/>
  </si>
  <si>
    <t>①水素製造の原料となるエネルギー（水素製造施設の動力を除く）</t>
    <rPh sb="1" eb="3">
      <t>スイソ</t>
    </rPh>
    <rPh sb="3" eb="5">
      <t>セイゾウ</t>
    </rPh>
    <rPh sb="6" eb="8">
      <t>ゲンリョウ</t>
    </rPh>
    <rPh sb="17" eb="19">
      <t>スイソ</t>
    </rPh>
    <rPh sb="19" eb="21">
      <t>セイゾウ</t>
    </rPh>
    <rPh sb="21" eb="23">
      <t>シセツ</t>
    </rPh>
    <rPh sb="24" eb="26">
      <t>ドウリョク</t>
    </rPh>
    <rPh sb="27" eb="28">
      <t>ノゾ</t>
    </rPh>
    <phoneticPr fontId="1"/>
  </si>
  <si>
    <t>②水素製造施設の動力エネルギー</t>
    <phoneticPr fontId="1"/>
  </si>
  <si>
    <t>購入量</t>
    <rPh sb="0" eb="3">
      <t>コウニュウリョウ</t>
    </rPh>
    <phoneticPr fontId="1"/>
  </si>
  <si>
    <t>１　水素製造施設番号</t>
    <rPh sb="2" eb="4">
      <t>スイソ</t>
    </rPh>
    <rPh sb="4" eb="6">
      <t>セイゾウ</t>
    </rPh>
    <rPh sb="6" eb="8">
      <t>シセツ</t>
    </rPh>
    <rPh sb="8" eb="10">
      <t>バンゴウ</t>
    </rPh>
    <phoneticPr fontId="1"/>
  </si>
  <si>
    <t>：</t>
    <phoneticPr fontId="1"/>
  </si>
  <si>
    <t>６　低炭素水素の製造量・CO2排出係数、低炭素水素の製造に伴うCO2排出削減量</t>
    <rPh sb="2" eb="5">
      <t>テイタンソ</t>
    </rPh>
    <rPh sb="5" eb="7">
      <t>スイソ</t>
    </rPh>
    <rPh sb="8" eb="11">
      <t>セイゾウリョウ</t>
    </rPh>
    <rPh sb="15" eb="17">
      <t>ハイシュツ</t>
    </rPh>
    <rPh sb="17" eb="19">
      <t>ケイスウ</t>
    </rPh>
    <rPh sb="20" eb="23">
      <t>テイタンソ</t>
    </rPh>
    <rPh sb="23" eb="25">
      <t>スイソ</t>
    </rPh>
    <rPh sb="26" eb="28">
      <t>セイゾウ</t>
    </rPh>
    <rPh sb="29" eb="30">
      <t>トモナ</t>
    </rPh>
    <rPh sb="34" eb="36">
      <t>ハイシュツ</t>
    </rPh>
    <rPh sb="36" eb="39">
      <t>サクゲンリョウ</t>
    </rPh>
    <phoneticPr fontId="1"/>
  </si>
  <si>
    <t>CO2排出量がオフセット
された都市ガスの熱量</t>
    <rPh sb="3" eb="6">
      <t>ハイシュツリョウ</t>
    </rPh>
    <rPh sb="16" eb="18">
      <t>トシ</t>
    </rPh>
    <rPh sb="21" eb="23">
      <t>ネツリョウ</t>
    </rPh>
    <phoneticPr fontId="1"/>
  </si>
  <si>
    <t>-</t>
    <phoneticPr fontId="1"/>
  </si>
  <si>
    <t>合計</t>
    <rPh sb="0" eb="2">
      <t>ゴウケイ</t>
    </rPh>
    <phoneticPr fontId="1"/>
  </si>
  <si>
    <t>→添付資料：別紙２－１－１</t>
    <rPh sb="1" eb="3">
      <t>テンプ</t>
    </rPh>
    <rPh sb="3" eb="5">
      <t>シリョウ</t>
    </rPh>
    <phoneticPr fontId="1"/>
  </si>
  <si>
    <t>→添付資料：別紙２－１－２</t>
    <rPh sb="1" eb="3">
      <t>テンプ</t>
    </rPh>
    <rPh sb="3" eb="5">
      <t>シリョウ</t>
    </rPh>
    <phoneticPr fontId="1"/>
  </si>
  <si>
    <t>→添付資料：別紙２－１－３</t>
    <rPh sb="1" eb="3">
      <t>テンプ</t>
    </rPh>
    <rPh sb="3" eb="5">
      <t>シリョウ</t>
    </rPh>
    <phoneticPr fontId="1"/>
  </si>
  <si>
    <t>→添付資料：別紙２－１－４</t>
    <rPh sb="1" eb="3">
      <t>テンプ</t>
    </rPh>
    <rPh sb="3" eb="5">
      <t>シリョウ</t>
    </rPh>
    <phoneticPr fontId="1"/>
  </si>
  <si>
    <t>CO2排出量がオフセットされた電力量</t>
    <rPh sb="3" eb="6">
      <t>ハイシュツリョウ</t>
    </rPh>
    <rPh sb="15" eb="17">
      <t>デンリョク</t>
    </rPh>
    <rPh sb="17" eb="18">
      <t>リョウ</t>
    </rPh>
    <phoneticPr fontId="1"/>
  </si>
  <si>
    <t>-</t>
    <phoneticPr fontId="1"/>
  </si>
  <si>
    <t>総電力量（kWh/年）</t>
    <rPh sb="0" eb="1">
      <t>ソウ</t>
    </rPh>
    <rPh sb="1" eb="3">
      <t>デンリョク</t>
    </rPh>
    <rPh sb="3" eb="4">
      <t>リョウ</t>
    </rPh>
    <rPh sb="9" eb="10">
      <t>ネン</t>
    </rPh>
    <phoneticPr fontId="1"/>
  </si>
  <si>
    <t>⑥系統電力分(kg-CO2/kWh)</t>
    <rPh sb="1" eb="3">
      <t>ケイトウ</t>
    </rPh>
    <rPh sb="3" eb="5">
      <t>デンリョク</t>
    </rPh>
    <rPh sb="5" eb="6">
      <t>ブン</t>
    </rPh>
    <phoneticPr fontId="1"/>
  </si>
  <si>
    <t>様式第６別紙１</t>
    <phoneticPr fontId="1"/>
  </si>
  <si>
    <t>⑦低炭素水素製造量(m3N/年)</t>
    <rPh sb="1" eb="4">
      <t>テイタンソ</t>
    </rPh>
    <rPh sb="4" eb="6">
      <t>スイソ</t>
    </rPh>
    <rPh sb="6" eb="9">
      <t>セイゾウリョウ</t>
    </rPh>
    <phoneticPr fontId="1"/>
  </si>
  <si>
    <t>⑧低炭素水素のCO2排出係数(kg-CO2/m3N-H2)</t>
    <rPh sb="1" eb="4">
      <t>テイタンソ</t>
    </rPh>
    <rPh sb="4" eb="6">
      <t>スイソ</t>
    </rPh>
    <rPh sb="10" eb="12">
      <t>ハイシュツ</t>
    </rPh>
    <rPh sb="12" eb="14">
      <t>ケイスウ</t>
    </rPh>
    <phoneticPr fontId="1"/>
  </si>
  <si>
    <t>⑨低炭素水素の製造に伴うCO2排出削減量(kg-CO2/年)</t>
    <rPh sb="1" eb="4">
      <t>テイタンソ</t>
    </rPh>
    <rPh sb="4" eb="6">
      <t>スイソ</t>
    </rPh>
    <rPh sb="7" eb="9">
      <t>セイゾウ</t>
    </rPh>
    <rPh sb="10" eb="11">
      <t>トモナ</t>
    </rPh>
    <rPh sb="15" eb="17">
      <t>ハイシュツ</t>
    </rPh>
    <rPh sb="17" eb="20">
      <t>サクゲンリョウ</t>
    </rPh>
    <phoneticPr fontId="1"/>
  </si>
  <si>
    <t>※⑥に入力したエネルギーに係る概要書を添付（別紙２－２）</t>
    <rPh sb="3" eb="5">
      <t>ニュウリョク</t>
    </rPh>
    <rPh sb="13" eb="14">
      <t>カカ</t>
    </rPh>
    <phoneticPr fontId="1"/>
  </si>
  <si>
    <t>⑤J-クレジットによるCO2削減量(kg-CO2/年)</t>
    <rPh sb="14" eb="17">
      <t>サクゲンリョウ</t>
    </rPh>
    <phoneticPr fontId="1"/>
  </si>
  <si>
    <t>④グリーン電力証書の電力量(kWh/年)</t>
    <rPh sb="5" eb="7">
      <t>デンリョク</t>
    </rPh>
    <rPh sb="7" eb="9">
      <t>ショウショ</t>
    </rPh>
    <rPh sb="10" eb="13">
      <t>デンリョクリョウ</t>
    </rPh>
    <phoneticPr fontId="1"/>
  </si>
  <si>
    <t>４　前年度に購入した再生可能エネルギーの量</t>
    <rPh sb="2" eb="5">
      <t>ゼンネンド</t>
    </rPh>
    <rPh sb="6" eb="8">
      <t>コウニュウ</t>
    </rPh>
    <rPh sb="10" eb="12">
      <t>サイセイ</t>
    </rPh>
    <rPh sb="12" eb="14">
      <t>カノウ</t>
    </rPh>
    <rPh sb="20" eb="21">
      <t>リョウ</t>
    </rPh>
    <phoneticPr fontId="1"/>
  </si>
  <si>
    <t>５　前年度に購入した非再生可能エネルギーのCO2排出係数</t>
    <rPh sb="6" eb="8">
      <t>コウニュウ</t>
    </rPh>
    <rPh sb="10" eb="11">
      <t>ヒ</t>
    </rPh>
    <rPh sb="11" eb="13">
      <t>サイセイ</t>
    </rPh>
    <rPh sb="13" eb="15">
      <t>カノウ</t>
    </rPh>
    <rPh sb="24" eb="26">
      <t>ハイシュツ</t>
    </rPh>
    <rPh sb="26" eb="28">
      <t>ケイスウ</t>
    </rPh>
    <phoneticPr fontId="1"/>
  </si>
  <si>
    <t>③再生可能エネルギー電気の電力量(kWh/年)（非化石証書を活用して、CO2排出係数を「０」とした電力を含む。）</t>
    <rPh sb="10" eb="12">
      <t>デンキ</t>
    </rPh>
    <phoneticPr fontId="1"/>
  </si>
  <si>
    <t>うち、再生可能エネルギー電気の電力量（kWh/年）</t>
    <rPh sb="3" eb="5">
      <t>サイセイ</t>
    </rPh>
    <rPh sb="5" eb="7">
      <t>カノウ</t>
    </rPh>
    <rPh sb="12" eb="14">
      <t>デンキ</t>
    </rPh>
    <rPh sb="15" eb="17">
      <t>デンリョク</t>
    </rPh>
    <rPh sb="17" eb="18">
      <t>リョウ</t>
    </rPh>
    <rPh sb="23" eb="24">
      <t>ネン</t>
    </rPh>
    <phoneticPr fontId="1"/>
  </si>
  <si>
    <t>3　前年度の原料生産及び輸送に係るエネルギー量</t>
    <rPh sb="2" eb="5">
      <t>ゼンネンド</t>
    </rPh>
    <rPh sb="6" eb="8">
      <t>ゲンリョウ</t>
    </rPh>
    <rPh sb="8" eb="10">
      <t>セイサン</t>
    </rPh>
    <rPh sb="12" eb="14">
      <t>ユソウ</t>
    </rPh>
    <rPh sb="15" eb="16">
      <t>カカ</t>
    </rPh>
    <rPh sb="22" eb="23">
      <t>リョウ</t>
    </rPh>
    <phoneticPr fontId="1"/>
  </si>
  <si>
    <t>①生産過程</t>
    <rPh sb="1" eb="5">
      <t>セイサンカテイ</t>
    </rPh>
    <phoneticPr fontId="1"/>
  </si>
  <si>
    <t>②液化過程</t>
    <rPh sb="1" eb="5">
      <t>エキカカテイ</t>
    </rPh>
    <phoneticPr fontId="1"/>
  </si>
  <si>
    <t>③海外輸送過程</t>
    <rPh sb="1" eb="7">
      <t>カイガイユソウカテイ</t>
    </rPh>
    <phoneticPr fontId="1"/>
  </si>
  <si>
    <t>合計</t>
    <rPh sb="0" eb="2">
      <t>ゴウケイ</t>
    </rPh>
    <phoneticPr fontId="1"/>
  </si>
  <si>
    <t>④国内製造過程</t>
    <phoneticPr fontId="1"/>
  </si>
  <si>
    <t>※原料生産・輸送に係るCO2排出量（および排出係数）が確認できる書類を添付</t>
    <rPh sb="1" eb="3">
      <t>ゲンリョウ</t>
    </rPh>
    <rPh sb="3" eb="5">
      <t>セイサン</t>
    </rPh>
    <rPh sb="6" eb="8">
      <t>ユソウ</t>
    </rPh>
    <rPh sb="9" eb="10">
      <t>カカ</t>
    </rPh>
    <rPh sb="14" eb="17">
      <t>ハイシュツリョウ</t>
    </rPh>
    <rPh sb="21" eb="25">
      <t>ハイシュツケイスウ</t>
    </rPh>
    <rPh sb="27" eb="29">
      <t>カクニン</t>
    </rPh>
    <rPh sb="32" eb="34">
      <t>ショルイ</t>
    </rPh>
    <rPh sb="35" eb="37">
      <t>テンプ</t>
    </rPh>
    <phoneticPr fontId="1"/>
  </si>
  <si>
    <t>CO2排出係数（kg-CO2/MJ）</t>
    <rPh sb="3" eb="5">
      <t>ハイシュツ</t>
    </rPh>
    <rPh sb="5" eb="7">
      <t>ケイスウ</t>
    </rPh>
    <phoneticPr fontId="1"/>
  </si>
  <si>
    <t>←天然ガスを原料とする場合、①～③の合計をCO2排出係数として使用。</t>
    <phoneticPr fontId="1"/>
  </si>
  <si>
    <t>←都市ガスを原料とする場合、①～④の合計をCO2排出係数として使用。</t>
    <rPh sb="1" eb="3">
      <t>トシ</t>
    </rPh>
    <rPh sb="6" eb="8">
      <t>ゲンリョウ</t>
    </rPh>
    <rPh sb="11" eb="13">
      <t>バアイ</t>
    </rPh>
    <rPh sb="18" eb="20">
      <t>ゴウケイ</t>
    </rPh>
    <rPh sb="24" eb="26">
      <t>ハイシュツ</t>
    </rPh>
    <rPh sb="26" eb="28">
      <t>ケイスウ</t>
    </rPh>
    <rPh sb="31" eb="33">
      <t>シヨウ</t>
    </rPh>
    <phoneticPr fontId="1"/>
  </si>
  <si>
    <t>⑤原料の生産及び輸送に要したエネルギー量（MJ/年）</t>
    <rPh sb="1" eb="3">
      <t>ゲンリョウ</t>
    </rPh>
    <rPh sb="4" eb="6">
      <t>セイサン</t>
    </rPh>
    <rPh sb="6" eb="7">
      <t>オヨ</t>
    </rPh>
    <rPh sb="8" eb="10">
      <t>ユソウ</t>
    </rPh>
    <rPh sb="11" eb="12">
      <t>ヨウ</t>
    </rPh>
    <rPh sb="19" eb="20">
      <t>リョウ</t>
    </rPh>
    <phoneticPr fontId="1"/>
  </si>
  <si>
    <t>エネルギー量
または排出量</t>
    <rPh sb="5" eb="6">
      <t>リョウ</t>
    </rPh>
    <rPh sb="10" eb="13">
      <t>ハイシュツリョウ</t>
    </rPh>
    <phoneticPr fontId="1"/>
  </si>
  <si>
    <t>⑥原料の生産及び輸送に伴い発生したCO2排出量（kg-CO2/年）</t>
    <rPh sb="11" eb="12">
      <t>トモナ</t>
    </rPh>
    <rPh sb="13" eb="15">
      <t>ハッセイ</t>
    </rPh>
    <rPh sb="20" eb="22">
      <t>ハイシュツ</t>
    </rPh>
    <rPh sb="22" eb="23">
      <t>リョウ</t>
    </rPh>
    <phoneticPr fontId="1"/>
  </si>
  <si>
    <t>4　前年度の原料生産及び輸送に要したエネルギー量・原料生産及び輸送に伴い発生したCO2排出量</t>
    <rPh sb="2" eb="5">
      <t>ゼンネンド</t>
    </rPh>
    <rPh sb="6" eb="10">
      <t>ゲンリョウセイサン</t>
    </rPh>
    <rPh sb="10" eb="11">
      <t>オヨ</t>
    </rPh>
    <rPh sb="12" eb="14">
      <t>ユソウ</t>
    </rPh>
    <rPh sb="15" eb="16">
      <t>ヨウ</t>
    </rPh>
    <rPh sb="23" eb="24">
      <t>リョウ</t>
    </rPh>
    <rPh sb="25" eb="29">
      <t>ゲンリョウセイサン</t>
    </rPh>
    <rPh sb="29" eb="30">
      <t>オヨ</t>
    </rPh>
    <rPh sb="31" eb="33">
      <t>ユソウ</t>
    </rPh>
    <rPh sb="34" eb="35">
      <t>トモナ</t>
    </rPh>
    <rPh sb="36" eb="38">
      <t>ハッセイ</t>
    </rPh>
    <rPh sb="43" eb="46">
      <t>ハイシュツリョウ</t>
    </rPh>
    <phoneticPr fontId="1"/>
  </si>
  <si>
    <t>⑯低炭素水素のCO2排出係数(kg-CO2/m3N-H2)</t>
    <rPh sb="1" eb="4">
      <t>テイタンソ</t>
    </rPh>
    <rPh sb="4" eb="6">
      <t>スイソ</t>
    </rPh>
    <rPh sb="10" eb="12">
      <t>ハイシュツ</t>
    </rPh>
    <rPh sb="12" eb="14">
      <t>ケイスウ</t>
    </rPh>
    <phoneticPr fontId="1"/>
  </si>
  <si>
    <t>うち、再生可能エネルギー量
またはオフセットされたCO2排出量</t>
    <rPh sb="3" eb="5">
      <t>サイセイ</t>
    </rPh>
    <rPh sb="5" eb="7">
      <t>カノウ</t>
    </rPh>
    <rPh sb="12" eb="13">
      <t>リョウ</t>
    </rPh>
    <rPh sb="28" eb="30">
      <t>ハイシュツ</t>
    </rPh>
    <rPh sb="30" eb="31">
      <t>リョウ</t>
    </rPh>
    <phoneticPr fontId="1"/>
  </si>
  <si>
    <t>←⑨欄又は⑪欄に入力していない場合、入力不要</t>
    <rPh sb="2" eb="3">
      <t>ラン</t>
    </rPh>
    <rPh sb="3" eb="4">
      <t>マタ</t>
    </rPh>
    <rPh sb="6" eb="7">
      <t>ラン</t>
    </rPh>
    <rPh sb="8" eb="10">
      <t>ニュウリョク</t>
    </rPh>
    <rPh sb="15" eb="17">
      <t>バアイ</t>
    </rPh>
    <rPh sb="18" eb="20">
      <t>ニュウリョク</t>
    </rPh>
    <rPh sb="20" eb="22">
      <t>フヨウ</t>
    </rPh>
    <phoneticPr fontId="1"/>
  </si>
  <si>
    <t>５　前年度に水素製造施設に投入したエネルギー量</t>
    <rPh sb="2" eb="5">
      <t>ゼンネンド</t>
    </rPh>
    <rPh sb="6" eb="8">
      <t>スイソ</t>
    </rPh>
    <rPh sb="8" eb="10">
      <t>セイゾウ</t>
    </rPh>
    <rPh sb="10" eb="12">
      <t>シセツ</t>
    </rPh>
    <rPh sb="13" eb="15">
      <t>トウニュウ</t>
    </rPh>
    <rPh sb="22" eb="23">
      <t>リョウ</t>
    </rPh>
    <phoneticPr fontId="1"/>
  </si>
  <si>
    <t>⑦水素製造の原料となるエネルギー（水素製造施設の動力を除く）</t>
    <rPh sb="1" eb="3">
      <t>スイソ</t>
    </rPh>
    <rPh sb="3" eb="5">
      <t>セイゾウ</t>
    </rPh>
    <rPh sb="6" eb="8">
      <t>ゲンリョウ</t>
    </rPh>
    <rPh sb="17" eb="19">
      <t>スイソ</t>
    </rPh>
    <rPh sb="19" eb="21">
      <t>セイゾウ</t>
    </rPh>
    <rPh sb="21" eb="23">
      <t>シセツ</t>
    </rPh>
    <rPh sb="24" eb="26">
      <t>ドウリョク</t>
    </rPh>
    <rPh sb="27" eb="28">
      <t>ノゾ</t>
    </rPh>
    <phoneticPr fontId="1"/>
  </si>
  <si>
    <t>⑧水素製造施設の動力エネルギー</t>
    <phoneticPr fontId="1"/>
  </si>
  <si>
    <t>６　前年度に購入した再生可能エネルギーの量</t>
    <rPh sb="6" eb="8">
      <t>コウニュウ</t>
    </rPh>
    <rPh sb="10" eb="12">
      <t>サイセイ</t>
    </rPh>
    <rPh sb="12" eb="14">
      <t>カノウ</t>
    </rPh>
    <rPh sb="20" eb="21">
      <t>リョウ</t>
    </rPh>
    <phoneticPr fontId="1"/>
  </si>
  <si>
    <t>⑨再生可能エネルギー電気の電力量(kWh/年)（非化石証書を活用して、CO2排出係数を「０」とした電力を含む。）</t>
    <rPh sb="10" eb="12">
      <t>デンキ</t>
    </rPh>
    <rPh sb="21" eb="22">
      <t>ネン</t>
    </rPh>
    <phoneticPr fontId="1"/>
  </si>
  <si>
    <t>⑩バイオガス熱量(MJ/年)</t>
    <phoneticPr fontId="1"/>
  </si>
  <si>
    <t>⑪グリーン電力証書の電力量(kWh/年)</t>
    <rPh sb="5" eb="7">
      <t>デンリョク</t>
    </rPh>
    <rPh sb="7" eb="9">
      <t>ショウショ</t>
    </rPh>
    <rPh sb="10" eb="13">
      <t>デンリョクリョウ</t>
    </rPh>
    <phoneticPr fontId="1"/>
  </si>
  <si>
    <t>⑫J-クレジットによるCO2削減量(kg-CO2/年)</t>
    <rPh sb="14" eb="17">
      <t>サクゲンリョウ</t>
    </rPh>
    <phoneticPr fontId="1"/>
  </si>
  <si>
    <t>７　前年度に購入した非再生可能エネルギーのCO2排出係数</t>
    <rPh sb="6" eb="8">
      <t>コウニュウ</t>
    </rPh>
    <rPh sb="10" eb="11">
      <t>ヒ</t>
    </rPh>
    <rPh sb="11" eb="13">
      <t>サイセイ</t>
    </rPh>
    <rPh sb="13" eb="15">
      <t>カノウ</t>
    </rPh>
    <rPh sb="24" eb="26">
      <t>ハイシュツ</t>
    </rPh>
    <rPh sb="26" eb="28">
      <t>ケイスウ</t>
    </rPh>
    <phoneticPr fontId="1"/>
  </si>
  <si>
    <t>⑬系統電力分(kg-CO2/kWh)</t>
    <rPh sb="1" eb="3">
      <t>ケイトウ</t>
    </rPh>
    <rPh sb="3" eb="5">
      <t>デンリョク</t>
    </rPh>
    <rPh sb="5" eb="6">
      <t>ブン</t>
    </rPh>
    <phoneticPr fontId="1"/>
  </si>
  <si>
    <t>⑭都市ガス(kg-CO2/m3N)</t>
    <rPh sb="1" eb="3">
      <t>トシ</t>
    </rPh>
    <phoneticPr fontId="1"/>
  </si>
  <si>
    <t>※⑬、⑭に入力したエネルギーに係る概要書を添付（別紙２－２）</t>
    <rPh sb="5" eb="7">
      <t>ニュウリョク</t>
    </rPh>
    <rPh sb="15" eb="16">
      <t>カカ</t>
    </rPh>
    <phoneticPr fontId="1"/>
  </si>
  <si>
    <t>８　低炭素水素の製造量・CO2排出係数、低炭素水素の製造に伴うCO2排出削減量</t>
    <rPh sb="2" eb="5">
      <t>テイタンソ</t>
    </rPh>
    <rPh sb="5" eb="7">
      <t>スイソ</t>
    </rPh>
    <rPh sb="8" eb="11">
      <t>セイゾウリョウ</t>
    </rPh>
    <rPh sb="15" eb="17">
      <t>ハイシュツ</t>
    </rPh>
    <rPh sb="17" eb="19">
      <t>ケイスウ</t>
    </rPh>
    <rPh sb="20" eb="23">
      <t>テイタンソ</t>
    </rPh>
    <rPh sb="23" eb="25">
      <t>スイソ</t>
    </rPh>
    <rPh sb="26" eb="28">
      <t>セイゾウ</t>
    </rPh>
    <rPh sb="29" eb="30">
      <t>トモナ</t>
    </rPh>
    <rPh sb="34" eb="36">
      <t>ハイシュツ</t>
    </rPh>
    <rPh sb="36" eb="39">
      <t>サクゲンリョウ</t>
    </rPh>
    <phoneticPr fontId="1"/>
  </si>
  <si>
    <t>⑮低炭素水素製造量(m3N/年)</t>
    <rPh sb="1" eb="4">
      <t>テイタンソ</t>
    </rPh>
    <rPh sb="4" eb="6">
      <t>スイソ</t>
    </rPh>
    <rPh sb="6" eb="9">
      <t>セイゾウリョウ</t>
    </rPh>
    <phoneticPr fontId="1"/>
  </si>
  <si>
    <t>⑰低炭素水素の製造に伴うCO2排出削減量(kg-CO2/年)</t>
    <rPh sb="1" eb="4">
      <t>テイタンソ</t>
    </rPh>
    <rPh sb="4" eb="6">
      <t>スイソ</t>
    </rPh>
    <rPh sb="7" eb="9">
      <t>セイゾウ</t>
    </rPh>
    <rPh sb="10" eb="11">
      <t>トモナ</t>
    </rPh>
    <rPh sb="15" eb="17">
      <t>ハイシュツ</t>
    </rPh>
    <rPh sb="17" eb="20">
      <t>サクゲンリョウ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</si>
</sst>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_);[Red]\(#,##0.00\)"/>
    <numFmt numFmtId="177" formatCode="#,##0.00_ "/>
    <numFmt numFmtId="178" formatCode="#,##0.000_ "/>
    <numFmt numFmtId="179" formatCode="0.00000"/>
    <numFmt numFmtId="180" formatCode="#,##0.000_);[Red]\(#,##0.000\)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sz val="10"/>
      <color indexed="81"/>
      <name val="MS P ゴシック"/>
      <family val="3"/>
      <charset val="128"/>
    </font>
    <font>
      <u/>
      <sz val="10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u/>
      <sz val="11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1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2" fillId="2" borderId="1" xfId="0" applyNumberFormat="1" applyFont="1" applyFill="1" applyBorder="1">
      <alignment vertical="center"/>
    </xf>
    <xf numFmtId="176" fontId="2" fillId="2" borderId="7" xfId="0" applyNumberFormat="1" applyFont="1" applyFill="1" applyBorder="1">
      <alignment vertical="center"/>
    </xf>
    <xf numFmtId="176" fontId="2" fillId="0" borderId="5" xfId="0" applyNumberFormat="1" applyFont="1" applyBorder="1" applyAlignment="1">
      <alignment horizontal="right" vertical="center"/>
    </xf>
    <xf numFmtId="176" fontId="4" fillId="0" borderId="9" xfId="0" quotePrefix="1" applyNumberFormat="1" applyFont="1" applyFill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5" xfId="0" applyNumberFormat="1" applyFont="1" applyBorder="1">
      <alignment vertical="center"/>
    </xf>
    <xf numFmtId="176" fontId="2" fillId="2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176" fontId="2" fillId="0" borderId="5" xfId="0" quotePrefix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49" fontId="2" fillId="0" borderId="0" xfId="0" applyNumberFormat="1" applyFont="1">
      <alignment vertical="center"/>
    </xf>
    <xf numFmtId="177" fontId="6" fillId="0" borderId="0" xfId="0" applyNumberFormat="1" applyFont="1" applyFill="1" applyBorder="1">
      <alignment vertical="center"/>
    </xf>
    <xf numFmtId="179" fontId="6" fillId="0" borderId="0" xfId="0" applyNumberFormat="1" applyFont="1" applyBorder="1">
      <alignment vertical="center"/>
    </xf>
    <xf numFmtId="0" fontId="6" fillId="0" borderId="14" xfId="0" applyFont="1" applyBorder="1" applyAlignment="1">
      <alignment horizontal="center" vertical="center" wrapText="1"/>
    </xf>
    <xf numFmtId="177" fontId="6" fillId="0" borderId="15" xfId="0" applyNumberFormat="1" applyFont="1" applyFill="1" applyBorder="1">
      <alignment vertical="center"/>
    </xf>
    <xf numFmtId="180" fontId="2" fillId="2" borderId="1" xfId="0" applyNumberFormat="1" applyFont="1" applyFill="1" applyBorder="1">
      <alignment vertical="center"/>
    </xf>
    <xf numFmtId="0" fontId="7" fillId="0" borderId="0" xfId="0" applyFont="1">
      <alignment vertical="center"/>
    </xf>
    <xf numFmtId="176" fontId="4" fillId="0" borderId="1" xfId="0" applyNumberFormat="1" applyFont="1" applyBorder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0" xfId="0" applyFont="1" applyFill="1" applyBorder="1">
      <alignment vertical="center"/>
    </xf>
    <xf numFmtId="0" fontId="15" fillId="0" borderId="0" xfId="0" applyFont="1">
      <alignment vertical="center"/>
    </xf>
    <xf numFmtId="0" fontId="15" fillId="0" borderId="0" xfId="0" applyFont="1" applyBorder="1" applyAlignment="1">
      <alignment horizontal="center" vertical="center"/>
    </xf>
    <xf numFmtId="179" fontId="15" fillId="0" borderId="0" xfId="0" applyNumberFormat="1" applyFont="1" applyBorder="1">
      <alignment vertical="center"/>
    </xf>
    <xf numFmtId="14" fontId="15" fillId="0" borderId="4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3" borderId="12" xfId="0" applyFont="1" applyFill="1" applyBorder="1">
      <alignment vertical="center"/>
    </xf>
    <xf numFmtId="0" fontId="15" fillId="3" borderId="1" xfId="0" applyFont="1" applyFill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79" fontId="15" fillId="0" borderId="13" xfId="0" applyNumberFormat="1" applyFont="1" applyFill="1" applyBorder="1">
      <alignment vertical="center"/>
    </xf>
    <xf numFmtId="0" fontId="15" fillId="0" borderId="0" xfId="0" applyFont="1" applyBorder="1">
      <alignment vertical="center"/>
    </xf>
    <xf numFmtId="0" fontId="15" fillId="0" borderId="0" xfId="0" applyFont="1" applyBorder="1" applyAlignment="1">
      <alignment horizontal="left" vertical="center"/>
    </xf>
    <xf numFmtId="177" fontId="15" fillId="0" borderId="0" xfId="0" applyNumberFormat="1" applyFont="1" applyFill="1" applyBorder="1">
      <alignment vertical="center"/>
    </xf>
    <xf numFmtId="0" fontId="15" fillId="0" borderId="4" xfId="0" applyFont="1" applyBorder="1" applyAlignment="1">
      <alignment horizontal="left" vertical="center"/>
    </xf>
    <xf numFmtId="179" fontId="15" fillId="0" borderId="2" xfId="0" applyNumberFormat="1" applyFont="1" applyBorder="1" applyAlignment="1">
      <alignment horizontal="center" vertical="center" wrapText="1"/>
    </xf>
    <xf numFmtId="177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/>
    </xf>
    <xf numFmtId="2" fontId="15" fillId="0" borderId="2" xfId="0" applyNumberFormat="1" applyFont="1" applyFill="1" applyBorder="1">
      <alignment vertical="center"/>
    </xf>
    <xf numFmtId="177" fontId="15" fillId="0" borderId="2" xfId="0" applyNumberFormat="1" applyFont="1" applyFill="1" applyBorder="1">
      <alignment vertical="center"/>
    </xf>
    <xf numFmtId="0" fontId="15" fillId="0" borderId="8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77" fontId="15" fillId="2" borderId="1" xfId="0" applyNumberFormat="1" applyFont="1" applyFill="1" applyBorder="1">
      <alignment vertical="center"/>
    </xf>
    <xf numFmtId="177" fontId="15" fillId="0" borderId="5" xfId="0" applyNumberFormat="1" applyFont="1" applyBorder="1">
      <alignment vertical="center"/>
    </xf>
    <xf numFmtId="177" fontId="15" fillId="2" borderId="7" xfId="0" applyNumberFormat="1" applyFont="1" applyFill="1" applyBorder="1">
      <alignment vertical="center"/>
    </xf>
    <xf numFmtId="0" fontId="15" fillId="0" borderId="2" xfId="0" applyFont="1" applyBorder="1" applyAlignment="1">
      <alignment horizontal="center" vertical="center" wrapText="1"/>
    </xf>
    <xf numFmtId="177" fontId="15" fillId="0" borderId="5" xfId="0" applyNumberFormat="1" applyFont="1" applyBorder="1" applyAlignment="1">
      <alignment horizontal="right" vertical="center"/>
    </xf>
    <xf numFmtId="177" fontId="15" fillId="0" borderId="5" xfId="0" quotePrefix="1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177" fontId="15" fillId="0" borderId="11" xfId="0" applyNumberFormat="1" applyFont="1" applyBorder="1" applyAlignment="1">
      <alignment horizontal="right" vertical="center"/>
    </xf>
    <xf numFmtId="0" fontId="15" fillId="0" borderId="2" xfId="0" applyFont="1" applyBorder="1" applyAlignment="1">
      <alignment horizontal="center" vertical="center" wrapText="1"/>
    </xf>
    <xf numFmtId="177" fontId="15" fillId="0" borderId="9" xfId="0" quotePrefix="1" applyNumberFormat="1" applyFont="1" applyFill="1" applyBorder="1" applyAlignment="1">
      <alignment horizontal="center" vertical="center"/>
    </xf>
    <xf numFmtId="177" fontId="15" fillId="0" borderId="2" xfId="0" applyNumberFormat="1" applyFont="1" applyBorder="1" applyAlignment="1">
      <alignment horizontal="right" vertical="center"/>
    </xf>
    <xf numFmtId="178" fontId="15" fillId="2" borderId="1" xfId="0" applyNumberFormat="1" applyFont="1" applyFill="1" applyBorder="1">
      <alignment vertical="center"/>
    </xf>
    <xf numFmtId="177" fontId="15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1170215</xdr:colOff>
      <xdr:row>27</xdr:row>
      <xdr:rowOff>190499</xdr:rowOff>
    </xdr:from>
    <xdr:to>
      <xdr:col>5</xdr:col>
      <xdr:colOff>2068286</xdr:colOff>
      <xdr:row>29</xdr:row>
      <xdr:rowOff>66674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571390" y="7734299"/>
          <a:ext cx="898071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:</a:t>
          </a:r>
          <a:r>
            <a:rPr kumimoji="1" lang="ja-JP" altLang="en-US" sz="1200"/>
            <a:t>入力欄</a:t>
          </a:r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  <xdr:twoCellAnchor>
    <xdr:from>
      <xdr:col>5</xdr:col>
      <xdr:colOff>585107</xdr:colOff>
      <xdr:row>28</xdr:row>
      <xdr:rowOff>13607</xdr:rowOff>
    </xdr:from>
    <xdr:to>
      <xdr:col>5</xdr:col>
      <xdr:colOff>1143000</xdr:colOff>
      <xdr:row>28</xdr:row>
      <xdr:rowOff>217714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986282" y="8843282"/>
          <a:ext cx="557893" cy="204107"/>
        </a:xfrm>
        <a:prstGeom prst="rect">
          <a:avLst/>
        </a:prstGeom>
        <a:solidFill>
          <a:srgbClr val="FFFF66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299357</xdr:colOff>
      <xdr:row>27</xdr:row>
      <xdr:rowOff>0</xdr:rowOff>
    </xdr:from>
    <xdr:to>
      <xdr:col>5</xdr:col>
      <xdr:colOff>2122714</xdr:colOff>
      <xdr:row>29</xdr:row>
      <xdr:rowOff>190500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700532" y="8582025"/>
          <a:ext cx="1823357" cy="6858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1170215</xdr:colOff>
      <xdr:row>42</xdr:row>
      <xdr:rowOff>190499</xdr:rowOff>
    </xdr:from>
    <xdr:to>
      <xdr:col>5</xdr:col>
      <xdr:colOff>2068286</xdr:colOff>
      <xdr:row>44</xdr:row>
      <xdr:rowOff>104774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742840" y="8534399"/>
          <a:ext cx="898071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:</a:t>
          </a:r>
          <a:r>
            <a:rPr kumimoji="1" lang="ja-JP" altLang="en-US" sz="1200"/>
            <a:t>入力欄</a:t>
          </a:r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  <xdr:twoCellAnchor>
    <xdr:from>
      <xdr:col>5</xdr:col>
      <xdr:colOff>585107</xdr:colOff>
      <xdr:row>43</xdr:row>
      <xdr:rowOff>13607</xdr:rowOff>
    </xdr:from>
    <xdr:to>
      <xdr:col>5</xdr:col>
      <xdr:colOff>1143000</xdr:colOff>
      <xdr:row>43</xdr:row>
      <xdr:rowOff>217714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987643" y="8286750"/>
          <a:ext cx="557893" cy="204107"/>
        </a:xfrm>
        <a:prstGeom prst="rect">
          <a:avLst/>
        </a:prstGeom>
        <a:solidFill>
          <a:srgbClr val="FFFF66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299357</xdr:colOff>
      <xdr:row>42</xdr:row>
      <xdr:rowOff>0</xdr:rowOff>
    </xdr:from>
    <xdr:to>
      <xdr:col>5</xdr:col>
      <xdr:colOff>2122714</xdr:colOff>
      <xdr:row>44</xdr:row>
      <xdr:rowOff>190500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701893" y="8028214"/>
          <a:ext cx="1823357" cy="680357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tabSelected="1" view="pageBreakPreview" zoomScaleNormal="70" zoomScaleSheetLayoutView="100" workbookViewId="0">
      <selection activeCell="E25" sqref="E25"/>
    </sheetView>
  </sheetViews>
  <sheetFormatPr defaultColWidth="9" defaultRowHeight="19.5"/>
  <cols>
    <col min="1" max="1" width="22.75" style="1" customWidth="1"/>
    <col min="2" max="2" width="11" style="1" customWidth="1"/>
    <col min="3" max="3" width="20.625" style="1" customWidth="1"/>
    <col min="4" max="4" width="30" style="1" bestFit="1" customWidth="1"/>
    <col min="5" max="5" width="40.625" style="1" bestFit="1" customWidth="1"/>
    <col min="6" max="6" width="30" style="1" bestFit="1" customWidth="1"/>
    <col min="7" max="16384" width="9" style="1"/>
  </cols>
  <sheetData>
    <row r="1" spans="1:6">
      <c r="A1" s="34"/>
      <c r="F1" s="6" t="s">
        <v>28</v>
      </c>
    </row>
    <row r="2" spans="1:6">
      <c r="A2" s="38" t="s">
        <v>0</v>
      </c>
      <c r="B2" s="38"/>
      <c r="C2" s="38"/>
      <c r="D2" s="38"/>
      <c r="E2" s="38"/>
      <c r="F2" s="38"/>
    </row>
    <row r="3" spans="1:6" ht="20.25" thickBot="1">
      <c r="B3" s="13"/>
      <c r="C3" s="13"/>
      <c r="D3" s="13"/>
      <c r="E3" s="13"/>
      <c r="F3" s="13"/>
    </row>
    <row r="4" spans="1:6" ht="20.25" thickBot="1">
      <c r="A4" s="1" t="s">
        <v>14</v>
      </c>
      <c r="C4" s="7" t="s">
        <v>15</v>
      </c>
      <c r="D4" s="3"/>
    </row>
    <row r="5" spans="1:6" ht="20.25" thickBot="1">
      <c r="B5" s="4"/>
      <c r="C5" s="7"/>
    </row>
    <row r="6" spans="1:6" ht="20.25" thickBot="1">
      <c r="A6" s="39" t="s">
        <v>9</v>
      </c>
      <c r="B6" s="39"/>
      <c r="C6" s="5" t="s">
        <v>2</v>
      </c>
      <c r="D6" s="20"/>
      <c r="E6" s="1" t="s">
        <v>3</v>
      </c>
    </row>
    <row r="7" spans="1:6">
      <c r="B7" s="4"/>
      <c r="D7" s="1" t="s">
        <v>4</v>
      </c>
    </row>
    <row r="8" spans="1:6">
      <c r="B8" s="4"/>
    </row>
    <row r="9" spans="1:6">
      <c r="A9" s="40" t="s">
        <v>10</v>
      </c>
      <c r="B9" s="40"/>
      <c r="C9" s="40"/>
      <c r="D9" s="40"/>
      <c r="E9" s="40"/>
    </row>
    <row r="10" spans="1:6" ht="30" customHeight="1" thickBot="1">
      <c r="A10" s="41"/>
      <c r="B10" s="41"/>
      <c r="C10" s="41"/>
      <c r="D10" s="12" t="s">
        <v>26</v>
      </c>
      <c r="E10" s="24" t="s">
        <v>38</v>
      </c>
    </row>
    <row r="11" spans="1:6" ht="40.5" customHeight="1" thickBot="1">
      <c r="A11" s="42" t="s">
        <v>11</v>
      </c>
      <c r="B11" s="42"/>
      <c r="C11" s="43"/>
      <c r="D11" s="14"/>
      <c r="E11" s="19">
        <f>IFERROR(IF(D11&gt;E20,E20,D11),"")</f>
        <v>0</v>
      </c>
    </row>
    <row r="12" spans="1:6" ht="30" customHeight="1" thickBot="1">
      <c r="A12" s="36" t="s">
        <v>12</v>
      </c>
      <c r="B12" s="36"/>
      <c r="C12" s="37"/>
      <c r="D12" s="15"/>
      <c r="E12" s="19">
        <f>IFERROR(IF(D11&gt;E20,0,IF(E20-D11&gt;D12,D12,E20-D11)),"")</f>
        <v>0</v>
      </c>
    </row>
    <row r="13" spans="1:6">
      <c r="A13" s="11" t="s">
        <v>8</v>
      </c>
      <c r="B13" s="9"/>
      <c r="C13" s="9"/>
      <c r="D13" s="10"/>
      <c r="E13" s="10"/>
    </row>
    <row r="14" spans="1:6">
      <c r="B14" s="4"/>
    </row>
    <row r="15" spans="1:6">
      <c r="A15" s="1" t="s">
        <v>35</v>
      </c>
      <c r="B15" s="4"/>
    </row>
    <row r="16" spans="1:6" ht="20.25" thickBot="1">
      <c r="A16" s="41"/>
      <c r="B16" s="41"/>
      <c r="C16" s="41"/>
      <c r="D16" s="12" t="s">
        <v>13</v>
      </c>
      <c r="E16" s="8" t="s">
        <v>24</v>
      </c>
    </row>
    <row r="17" spans="1:6" ht="37.5" customHeight="1" thickBot="1">
      <c r="A17" s="42" t="s">
        <v>37</v>
      </c>
      <c r="B17" s="42"/>
      <c r="C17" s="43"/>
      <c r="D17" s="14"/>
      <c r="E17" s="23" t="s">
        <v>25</v>
      </c>
      <c r="F17" s="2" t="s">
        <v>20</v>
      </c>
    </row>
    <row r="18" spans="1:6" ht="20.25" thickBot="1">
      <c r="A18" s="42" t="s">
        <v>34</v>
      </c>
      <c r="B18" s="42"/>
      <c r="C18" s="43"/>
      <c r="D18" s="14"/>
      <c r="E18" s="23" t="s">
        <v>25</v>
      </c>
      <c r="F18" s="2" t="s">
        <v>22</v>
      </c>
    </row>
    <row r="19" spans="1:6" ht="20.25" thickBot="1">
      <c r="A19" s="42" t="s">
        <v>33</v>
      </c>
      <c r="B19" s="42"/>
      <c r="C19" s="43"/>
      <c r="D19" s="14"/>
      <c r="E19" s="16">
        <f>IFERROR(D19/D24,0)</f>
        <v>0</v>
      </c>
      <c r="F19" s="2" t="s">
        <v>23</v>
      </c>
    </row>
    <row r="20" spans="1:6">
      <c r="A20" s="44" t="s">
        <v>19</v>
      </c>
      <c r="B20" s="44"/>
      <c r="C20" s="44"/>
      <c r="D20" s="17" t="s">
        <v>18</v>
      </c>
      <c r="E20" s="18">
        <f>SUM(D17,D18,E19)</f>
        <v>0</v>
      </c>
      <c r="F20" s="2"/>
    </row>
    <row r="21" spans="1:6">
      <c r="B21" s="4"/>
    </row>
    <row r="22" spans="1:6">
      <c r="A22" s="40" t="s">
        <v>36</v>
      </c>
      <c r="B22" s="40"/>
      <c r="C22" s="40"/>
      <c r="D22" s="40"/>
    </row>
    <row r="23" spans="1:6" ht="20.25" thickBot="1">
      <c r="A23" s="41"/>
      <c r="B23" s="41"/>
      <c r="C23" s="41"/>
      <c r="D23" s="12" t="s">
        <v>7</v>
      </c>
      <c r="E23" s="10"/>
    </row>
    <row r="24" spans="1:6" ht="20.25" thickBot="1">
      <c r="A24" s="42" t="s">
        <v>27</v>
      </c>
      <c r="B24" s="42"/>
      <c r="C24" s="43"/>
      <c r="D24" s="33"/>
    </row>
    <row r="25" spans="1:6">
      <c r="A25" s="1" t="s">
        <v>32</v>
      </c>
      <c r="B25" s="4"/>
    </row>
    <row r="26" spans="1:6">
      <c r="B26" s="4"/>
    </row>
    <row r="27" spans="1:6" ht="20.25" thickBot="1">
      <c r="A27" s="1" t="s">
        <v>16</v>
      </c>
    </row>
    <row r="28" spans="1:6" ht="20.25" thickBot="1">
      <c r="A28" s="36" t="s">
        <v>29</v>
      </c>
      <c r="B28" s="36"/>
      <c r="C28" s="37"/>
      <c r="D28" s="22">
        <f>IFERROR(D6*E11/D11,0)</f>
        <v>0</v>
      </c>
    </row>
    <row r="29" spans="1:6" ht="20.25" thickBot="1">
      <c r="A29" s="45" t="s">
        <v>30</v>
      </c>
      <c r="B29" s="45"/>
      <c r="C29" s="46"/>
      <c r="D29" s="35">
        <f>IFERROR(((D11-E11)+(D12*E11/D11-E12))*D24/D28,0)</f>
        <v>0</v>
      </c>
    </row>
    <row r="30" spans="1:6" ht="20.25" thickBot="1">
      <c r="A30" s="36" t="s">
        <v>31</v>
      </c>
      <c r="B30" s="36"/>
      <c r="C30" s="37"/>
      <c r="D30" s="22">
        <f>D17*D24+D18*D24+D19</f>
        <v>0</v>
      </c>
    </row>
  </sheetData>
  <mergeCells count="17">
    <mergeCell ref="A30:C30"/>
    <mergeCell ref="A16:C16"/>
    <mergeCell ref="A17:C17"/>
    <mergeCell ref="A18:C18"/>
    <mergeCell ref="A19:C19"/>
    <mergeCell ref="A22:D22"/>
    <mergeCell ref="A20:C20"/>
    <mergeCell ref="A23:C23"/>
    <mergeCell ref="A24:C24"/>
    <mergeCell ref="A28:C28"/>
    <mergeCell ref="A29:C29"/>
    <mergeCell ref="A12:C12"/>
    <mergeCell ref="A2:F2"/>
    <mergeCell ref="A6:B6"/>
    <mergeCell ref="A9:E9"/>
    <mergeCell ref="A10:C10"/>
    <mergeCell ref="A11:C11"/>
  </mergeCells>
  <phoneticPr fontId="1"/>
  <pageMargins left="0.9055118110236221" right="0.9055118110236221" top="0.74803149606299213" bottom="0.74803149606299213" header="0.31496062992125984" footer="0.31496062992125984"/>
  <pageSetup paperSize="9" scale="6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5"/>
  <sheetViews>
    <sheetView view="pageBreakPreview" topLeftCell="A37" zoomScale="85" zoomScaleNormal="80" zoomScaleSheetLayoutView="85" workbookViewId="0">
      <selection activeCell="E39" sqref="E39"/>
    </sheetView>
  </sheetViews>
  <sheetFormatPr defaultColWidth="9" defaultRowHeight="19.5"/>
  <cols>
    <col min="1" max="1" width="22.75" style="1" customWidth="1"/>
    <col min="2" max="2" width="11" style="1" customWidth="1"/>
    <col min="3" max="3" width="24.75" style="1" customWidth="1"/>
    <col min="4" max="4" width="30" style="1" bestFit="1" customWidth="1"/>
    <col min="5" max="5" width="40.625" style="1" bestFit="1" customWidth="1"/>
    <col min="6" max="6" width="30" style="1" bestFit="1" customWidth="1"/>
    <col min="7" max="7" width="6.625" style="1" customWidth="1"/>
    <col min="8" max="8" width="9" style="1" customWidth="1"/>
    <col min="9" max="16384" width="9" style="1"/>
  </cols>
  <sheetData>
    <row r="1" spans="1:6">
      <c r="A1" s="34"/>
      <c r="F1" s="6" t="s">
        <v>28</v>
      </c>
    </row>
    <row r="2" spans="1:6">
      <c r="A2" s="38" t="s">
        <v>1</v>
      </c>
      <c r="B2" s="38"/>
      <c r="C2" s="38"/>
      <c r="D2" s="38"/>
      <c r="E2" s="38"/>
      <c r="F2" s="38"/>
    </row>
    <row r="3" spans="1:6" ht="20.25" thickBot="1">
      <c r="B3" s="13"/>
      <c r="C3" s="13"/>
      <c r="D3" s="13"/>
      <c r="E3" s="13"/>
      <c r="F3" s="13"/>
    </row>
    <row r="4" spans="1:6" ht="20.25" thickBot="1">
      <c r="A4" s="1" t="s">
        <v>14</v>
      </c>
      <c r="C4" s="7" t="s">
        <v>15</v>
      </c>
      <c r="D4" s="3"/>
    </row>
    <row r="5" spans="1:6" ht="20.25" thickBot="1">
      <c r="B5" s="4"/>
      <c r="C5" s="7"/>
    </row>
    <row r="6" spans="1:6" ht="20.25" thickBot="1">
      <c r="A6" s="39" t="s">
        <v>9</v>
      </c>
      <c r="B6" s="39"/>
      <c r="C6" s="5" t="s">
        <v>2</v>
      </c>
      <c r="D6" s="21"/>
      <c r="E6" s="1" t="s">
        <v>3</v>
      </c>
    </row>
    <row r="7" spans="1:6">
      <c r="B7" s="4"/>
      <c r="D7" s="1" t="s">
        <v>4</v>
      </c>
    </row>
    <row r="8" spans="1:6">
      <c r="A8" s="48" t="s">
        <v>39</v>
      </c>
      <c r="B8" s="47"/>
      <c r="C8" s="48"/>
      <c r="D8" s="48"/>
      <c r="E8" s="25"/>
    </row>
    <row r="9" spans="1:6" ht="20.25" thickBot="1">
      <c r="A9" s="51"/>
      <c r="B9" s="51"/>
      <c r="C9" s="51"/>
      <c r="D9" s="52" t="s">
        <v>46</v>
      </c>
      <c r="E9" s="31"/>
    </row>
    <row r="10" spans="1:6" ht="20.25" thickBot="1">
      <c r="A10" s="45" t="s">
        <v>40</v>
      </c>
      <c r="B10" s="45"/>
      <c r="C10" s="46"/>
      <c r="D10" s="53">
        <v>8.1999999999999998E-4</v>
      </c>
      <c r="E10" s="32"/>
    </row>
    <row r="11" spans="1:6" ht="20.25" thickBot="1">
      <c r="A11" s="45" t="s">
        <v>41</v>
      </c>
      <c r="B11" s="45"/>
      <c r="C11" s="46"/>
      <c r="D11" s="54">
        <v>6.8100000000000001E-3</v>
      </c>
      <c r="E11" s="32"/>
    </row>
    <row r="12" spans="1:6" ht="20.25" thickBot="1">
      <c r="A12" s="45" t="s">
        <v>42</v>
      </c>
      <c r="B12" s="45"/>
      <c r="C12" s="46"/>
      <c r="D12" s="54">
        <v>1.48E-3</v>
      </c>
      <c r="E12" s="1" t="s">
        <v>47</v>
      </c>
    </row>
    <row r="13" spans="1:6" ht="20.25" thickBot="1">
      <c r="A13" s="45" t="s">
        <v>44</v>
      </c>
      <c r="B13" s="45"/>
      <c r="C13" s="46"/>
      <c r="D13" s="54">
        <v>1.9000000000000001E-4</v>
      </c>
      <c r="E13" s="1" t="s">
        <v>48</v>
      </c>
    </row>
    <row r="14" spans="1:6">
      <c r="A14" s="55" t="s">
        <v>43</v>
      </c>
      <c r="B14" s="55"/>
      <c r="C14" s="56"/>
      <c r="D14" s="57">
        <f>SUM(D10:D13)</f>
        <v>9.2999999999999992E-3</v>
      </c>
      <c r="E14" s="29"/>
    </row>
    <row r="15" spans="1:6">
      <c r="A15" s="58" t="s">
        <v>45</v>
      </c>
      <c r="B15" s="49"/>
      <c r="C15" s="49"/>
      <c r="D15" s="50"/>
      <c r="E15" s="29"/>
    </row>
    <row r="16" spans="1:6">
      <c r="A16" s="27"/>
      <c r="B16" s="26"/>
      <c r="C16" s="26"/>
      <c r="D16" s="30"/>
      <c r="E16" s="29"/>
    </row>
    <row r="17" spans="1:6">
      <c r="A17" s="59" t="s">
        <v>52</v>
      </c>
      <c r="B17" s="49"/>
      <c r="C17" s="49"/>
      <c r="D17" s="50"/>
      <c r="E17" s="60"/>
    </row>
    <row r="18" spans="1:6" ht="39">
      <c r="A18" s="61"/>
      <c r="B18" s="61"/>
      <c r="C18" s="61"/>
      <c r="D18" s="62" t="s">
        <v>50</v>
      </c>
      <c r="E18" s="63" t="s">
        <v>54</v>
      </c>
    </row>
    <row r="19" spans="1:6">
      <c r="A19" s="64" t="s">
        <v>49</v>
      </c>
      <c r="B19" s="64"/>
      <c r="C19" s="64"/>
      <c r="D19" s="65">
        <f>IFERROR(D24*D14/D39*45,0)</f>
        <v>0</v>
      </c>
      <c r="E19" s="66">
        <f>IFERROR(IF(D24+D19&gt;E34,(IF(E34-D24&lt;0,0,E34-D24)),D19),0)</f>
        <v>0</v>
      </c>
    </row>
    <row r="20" spans="1:6">
      <c r="A20" s="64" t="s">
        <v>51</v>
      </c>
      <c r="B20" s="64"/>
      <c r="C20" s="64"/>
      <c r="D20" s="65">
        <f>IFERROR(D24*D14,0)</f>
        <v>0</v>
      </c>
      <c r="E20" s="66">
        <f>IFERROR(D20*(E19/D19),0)</f>
        <v>0</v>
      </c>
    </row>
    <row r="21" spans="1:6">
      <c r="A21" s="27"/>
      <c r="B21" s="26"/>
      <c r="C21" s="26"/>
      <c r="E21" s="27"/>
    </row>
    <row r="22" spans="1:6">
      <c r="A22" s="67" t="s">
        <v>56</v>
      </c>
      <c r="B22" s="67"/>
      <c r="C22" s="67"/>
      <c r="D22" s="67"/>
      <c r="E22" s="67"/>
    </row>
    <row r="23" spans="1:6" ht="30" customHeight="1" thickBot="1">
      <c r="A23" s="51"/>
      <c r="B23" s="51"/>
      <c r="C23" s="51"/>
      <c r="D23" s="52" t="s">
        <v>5</v>
      </c>
      <c r="E23" s="68" t="s">
        <v>6</v>
      </c>
    </row>
    <row r="24" spans="1:6" ht="40.5" customHeight="1" thickBot="1">
      <c r="A24" s="69" t="s">
        <v>57</v>
      </c>
      <c r="B24" s="69"/>
      <c r="C24" s="70"/>
      <c r="D24" s="71"/>
      <c r="E24" s="72">
        <f>IFERROR(IF(D24&gt;E34,E34,D24),0)</f>
        <v>0</v>
      </c>
    </row>
    <row r="25" spans="1:6" ht="30" customHeight="1" thickBot="1">
      <c r="A25" s="45" t="s">
        <v>58</v>
      </c>
      <c r="B25" s="45"/>
      <c r="C25" s="46"/>
      <c r="D25" s="73"/>
      <c r="E25" s="72">
        <f>IFERROR(IF(D24+E19&gt;E34,0,IF(E34-(D24+E19)&gt;D25,D25,E34-(D24+E19))),0)</f>
        <v>0</v>
      </c>
    </row>
    <row r="26" spans="1:6">
      <c r="A26" s="59" t="s">
        <v>8</v>
      </c>
      <c r="B26" s="49"/>
      <c r="C26" s="49"/>
      <c r="D26" s="58"/>
      <c r="E26" s="58"/>
    </row>
    <row r="27" spans="1:6">
      <c r="A27" s="48"/>
      <c r="B27" s="47"/>
      <c r="C27" s="48"/>
      <c r="D27" s="48"/>
      <c r="E27" s="48"/>
    </row>
    <row r="28" spans="1:6">
      <c r="A28" s="48" t="s">
        <v>59</v>
      </c>
      <c r="B28" s="47"/>
      <c r="C28" s="48"/>
      <c r="D28" s="48"/>
      <c r="E28" s="48"/>
    </row>
    <row r="29" spans="1:6" ht="39.75" thickBot="1">
      <c r="A29" s="51"/>
      <c r="B29" s="51"/>
      <c r="C29" s="51"/>
      <c r="D29" s="52" t="s">
        <v>13</v>
      </c>
      <c r="E29" s="74" t="s">
        <v>17</v>
      </c>
    </row>
    <row r="30" spans="1:6" ht="40.5" customHeight="1" thickBot="1">
      <c r="A30" s="69" t="s">
        <v>60</v>
      </c>
      <c r="B30" s="69"/>
      <c r="C30" s="70"/>
      <c r="D30" s="71"/>
      <c r="E30" s="75">
        <f>IFERROR(D30*D38/D39*45,0)</f>
        <v>0</v>
      </c>
      <c r="F30" s="2" t="s">
        <v>20</v>
      </c>
    </row>
    <row r="31" spans="1:6" ht="20.25" thickBot="1">
      <c r="A31" s="69" t="s">
        <v>61</v>
      </c>
      <c r="B31" s="69"/>
      <c r="C31" s="70"/>
      <c r="D31" s="71"/>
      <c r="E31" s="76" t="s">
        <v>18</v>
      </c>
      <c r="F31" s="2" t="s">
        <v>21</v>
      </c>
    </row>
    <row r="32" spans="1:6" ht="20.25" thickBot="1">
      <c r="A32" s="69" t="s">
        <v>62</v>
      </c>
      <c r="B32" s="69"/>
      <c r="C32" s="70"/>
      <c r="D32" s="71"/>
      <c r="E32" s="75">
        <f>IFERROR(D32*D38/D39*45,0)</f>
        <v>0</v>
      </c>
      <c r="F32" s="2" t="s">
        <v>22</v>
      </c>
    </row>
    <row r="33" spans="1:6" ht="20.25" thickBot="1">
      <c r="A33" s="77" t="s">
        <v>63</v>
      </c>
      <c r="B33" s="77"/>
      <c r="C33" s="78"/>
      <c r="D33" s="71"/>
      <c r="E33" s="79">
        <f>IFERROR(D33/D39*45,0)</f>
        <v>0</v>
      </c>
      <c r="F33" s="2" t="s">
        <v>23</v>
      </c>
    </row>
    <row r="34" spans="1:6">
      <c r="A34" s="80" t="s">
        <v>19</v>
      </c>
      <c r="B34" s="80"/>
      <c r="C34" s="80"/>
      <c r="D34" s="81" t="s">
        <v>18</v>
      </c>
      <c r="E34" s="82">
        <f>SUM(E30,D31,E32,E33)</f>
        <v>0</v>
      </c>
      <c r="F34" s="2"/>
    </row>
    <row r="35" spans="1:6">
      <c r="A35" s="48"/>
      <c r="B35" s="47"/>
      <c r="C35" s="48"/>
      <c r="D35" s="48"/>
      <c r="E35" s="48"/>
    </row>
    <row r="36" spans="1:6">
      <c r="A36" s="67" t="s">
        <v>64</v>
      </c>
      <c r="B36" s="67"/>
      <c r="C36" s="67"/>
      <c r="D36" s="67"/>
      <c r="E36" s="48"/>
    </row>
    <row r="37" spans="1:6" ht="20.25" thickBot="1">
      <c r="A37" s="51"/>
      <c r="B37" s="51"/>
      <c r="C37" s="51"/>
      <c r="D37" s="52" t="s">
        <v>7</v>
      </c>
      <c r="E37" s="58"/>
    </row>
    <row r="38" spans="1:6" ht="20.25" thickBot="1">
      <c r="A38" s="69" t="s">
        <v>65</v>
      </c>
      <c r="B38" s="69"/>
      <c r="C38" s="70"/>
      <c r="D38" s="83"/>
      <c r="E38" s="58" t="s">
        <v>55</v>
      </c>
    </row>
    <row r="39" spans="1:6" ht="20.25" thickBot="1">
      <c r="A39" s="45" t="s">
        <v>66</v>
      </c>
      <c r="B39" s="45"/>
      <c r="C39" s="46"/>
      <c r="D39" s="73"/>
      <c r="E39" s="58"/>
    </row>
    <row r="40" spans="1:6">
      <c r="A40" s="48" t="s">
        <v>67</v>
      </c>
      <c r="B40" s="47"/>
      <c r="C40" s="48"/>
      <c r="D40" s="48"/>
      <c r="E40" s="48"/>
    </row>
    <row r="41" spans="1:6">
      <c r="B41" s="4"/>
    </row>
    <row r="42" spans="1:6" ht="20.25" thickBot="1">
      <c r="A42" s="48" t="s">
        <v>68</v>
      </c>
      <c r="B42" s="48"/>
      <c r="C42" s="48"/>
      <c r="D42" s="48"/>
    </row>
    <row r="43" spans="1:6" ht="20.25" thickBot="1">
      <c r="A43" s="45" t="s">
        <v>69</v>
      </c>
      <c r="B43" s="45"/>
      <c r="C43" s="46"/>
      <c r="D43" s="84">
        <f>IFERROR(D6*E24/D24,0)</f>
        <v>0</v>
      </c>
    </row>
    <row r="44" spans="1:6" ht="20.25" thickBot="1">
      <c r="A44" s="45" t="s">
        <v>53</v>
      </c>
      <c r="B44" s="45"/>
      <c r="C44" s="46"/>
      <c r="D44" s="84">
        <f>IFERROR((((D19-E19)+(D24-E24)+(D25*E24/D24-E25))*D38/3.6)/D43,0)</f>
        <v>0</v>
      </c>
      <c r="E44" s="28"/>
    </row>
    <row r="45" spans="1:6" ht="20.25" thickBot="1">
      <c r="A45" s="45" t="s">
        <v>70</v>
      </c>
      <c r="B45" s="45"/>
      <c r="C45" s="46"/>
      <c r="D45" s="84">
        <f>D30*D38+D31*D39/45+D32*D38+D33</f>
        <v>0</v>
      </c>
    </row>
  </sheetData>
  <mergeCells count="28">
    <mergeCell ref="A37:C37"/>
    <mergeCell ref="A38:C38"/>
    <mergeCell ref="A6:B6"/>
    <mergeCell ref="A45:C45"/>
    <mergeCell ref="A43:C43"/>
    <mergeCell ref="A44:C44"/>
    <mergeCell ref="A39:C39"/>
    <mergeCell ref="A36:D36"/>
    <mergeCell ref="A9:C9"/>
    <mergeCell ref="A10:C10"/>
    <mergeCell ref="A12:C12"/>
    <mergeCell ref="A13:C13"/>
    <mergeCell ref="A14:C14"/>
    <mergeCell ref="A19:C19"/>
    <mergeCell ref="A20:C20"/>
    <mergeCell ref="A18:C18"/>
    <mergeCell ref="A2:F2"/>
    <mergeCell ref="A34:C34"/>
    <mergeCell ref="A33:C33"/>
    <mergeCell ref="A30:C30"/>
    <mergeCell ref="A29:C29"/>
    <mergeCell ref="A22:E22"/>
    <mergeCell ref="A31:C31"/>
    <mergeCell ref="A32:C32"/>
    <mergeCell ref="A23:C23"/>
    <mergeCell ref="A24:C24"/>
    <mergeCell ref="A25:C25"/>
    <mergeCell ref="A11:C11"/>
  </mergeCells>
  <phoneticPr fontId="1"/>
  <pageMargins left="0.9055118110236221" right="0.9055118110236221" top="0.74803149606299213" bottom="0.74803149606299213" header="0.31496062992125984" footer="0.31496062992125984"/>
  <pageSetup paperSize="9" scale="48" fitToWidth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水電解</vt:lpstr>
      <vt:lpstr>ガス改質</vt:lpstr>
      <vt:lpstr>ガス改質!Print_Area</vt:lpstr>
      <vt:lpstr>水電解!Print_Area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</dc:creator>
  <cp:lastPrinted>2025-03-21T08:37:52Z</cp:lastPrinted>
  <dcterms:created xsi:type="dcterms:W3CDTF">2017-12-28T04:09:15Z</dcterms:created>
  <dcterms:modified xsi:type="dcterms:W3CDTF">2025-09-30T02:03:00Z</dcterms:modified>
</cp:coreProperties>
</file>