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A9B0E35E-F8DC-4D11-925E-6184D7BEA689}" xr6:coauthVersionLast="47" xr6:coauthVersionMax="47" xr10:uidLastSave="{00000000-0000-0000-0000-000000000000}"/>
  <bookViews>
    <workbookView xWindow="-108" yWindow="-108" windowWidth="23256" windowHeight="13896" xr2:uid="{62980641-B72D-4A3F-9F32-BBF7C895770C}"/>
  </bookViews>
  <sheets>
    <sheet name="１実績報告書" sheetId="1" r:id="rId1"/>
    <sheet name="2事業所一覧　" sheetId="2" r:id="rId2"/>
    <sheet name="4介護テクノロジー導入支援　補助金所要額調書（優先順位1位分）" sheetId="66" r:id="rId3"/>
    <sheet name="4介護テクノロジー導入支援　補助金所要額調書（優先順位２位分）" sheetId="72" r:id="rId4"/>
    <sheet name="５パッケージ型導入支援　補助金所要額調書（優先順位１位分）" sheetId="63" r:id="rId5"/>
    <sheet name="５パッケージ型導入支援　補助金所要額調書（優先順位２位分）" sheetId="73" r:id="rId6"/>
    <sheet name="会計歳入歳出決算書抄本" sheetId="75" r:id="rId7"/>
    <sheet name="《記入例》会計歳入歳出決算書抄本" sheetId="76" r:id="rId8"/>
  </sheets>
  <externalReferences>
    <externalReference r:id="rId9"/>
    <externalReference r:id="rId10"/>
    <externalReference r:id="rId11"/>
    <externalReference r:id="rId12"/>
    <externalReference r:id="rId13"/>
  </externalReferences>
  <definedNames>
    <definedName name="①" localSheetId="7">'[1]様式１及び様式１－２'!#REF!</definedName>
    <definedName name="①" localSheetId="6">'[1]様式１及び様式１－２'!#REF!</definedName>
    <definedName name="①">'[2]様式１及び様式１－２'!#REF!</definedName>
    <definedName name="②" localSheetId="7">'[1]様式１及び様式１－２'!#REF!</definedName>
    <definedName name="②" localSheetId="6">'[1]様式１及び様式１－２'!#REF!</definedName>
    <definedName name="②">'[2]様式１及び様式１－２'!#REF!</definedName>
    <definedName name="③" localSheetId="7">'[1]様式１及び様式１－２'!#REF!</definedName>
    <definedName name="③" localSheetId="6">'[1]様式１及び様式１－２'!#REF!</definedName>
    <definedName name="③">'[2]様式１及び様式１－２'!#REF!</definedName>
    <definedName name="④" localSheetId="7">'[1]様式１及び様式１－２'!#REF!</definedName>
    <definedName name="④" localSheetId="6">'[1]様式１及び様式１－２'!#REF!</definedName>
    <definedName name="④">'[2]様式１及び様式１－２'!#REF!</definedName>
    <definedName name="⑤" localSheetId="7">'[1]様式１及び様式１－２'!#REF!</definedName>
    <definedName name="⑤" localSheetId="6">'[1]様式１及び様式１－２'!#REF!</definedName>
    <definedName name="⑤">'[2]様式１及び様式１－２'!#REF!</definedName>
    <definedName name="⑥" localSheetId="7">'[1]様式１及び様式１－２'!#REF!</definedName>
    <definedName name="⑥" localSheetId="6">'[1]様式１及び様式１－２'!#REF!</definedName>
    <definedName name="⑥">'[2]様式１及び様式１－２'!#REF!</definedName>
    <definedName name="_xlnm.Print_Area" localSheetId="0">'１実績報告書'!$A$1:$X$43</definedName>
    <definedName name="_xlnm.Print_Area" localSheetId="1">'2事業所一覧　'!$A$1:$N$14</definedName>
    <definedName name="_xlnm.Print_Area" localSheetId="2">'4介護テクノロジー導入支援　補助金所要額調書（優先順位1位分）'!$B$1:$O$76</definedName>
    <definedName name="_xlnm.Print_Area" localSheetId="3">'4介護テクノロジー導入支援　補助金所要額調書（優先順位２位分）'!$B$1:$O$76</definedName>
    <definedName name="_xlnm.Print_Area" localSheetId="4">'５パッケージ型導入支援　補助金所要額調書（優先順位１位分）'!$B$1:$O$40</definedName>
    <definedName name="_xlnm.Print_Area" localSheetId="5">'５パッケージ型導入支援　補助金所要額調書（優先順位２位分）'!$B$1:$O$40</definedName>
    <definedName name="まるばつ" localSheetId="7">[3]リスト・集計用!$A$2:$A$3</definedName>
    <definedName name="まるばつ" localSheetId="6">[3]リスト・集計用!$A$2:$A$3</definedName>
    <definedName name="まるばつ">[4]リスト・集計用!$A$2:$A$3</definedName>
    <definedName name="対象種別" localSheetId="7">#REF!</definedName>
    <definedName name="対象種別" localSheetId="6">#REF!</definedName>
    <definedName name="対象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73" l="1"/>
  <c r="L13" i="63"/>
  <c r="L16" i="72" a="1"/>
  <c r="L16" i="72" s="1"/>
  <c r="L14" i="72"/>
  <c r="L16" i="66" a="1"/>
  <c r="L16" i="66" s="1"/>
  <c r="L14" i="66"/>
  <c r="A24" i="75"/>
  <c r="C28" i="75"/>
  <c r="B28" i="75"/>
  <c r="B27" i="75"/>
  <c r="B26" i="75"/>
  <c r="C28" i="76"/>
  <c r="B28" i="76"/>
  <c r="B27" i="76"/>
  <c r="B26" i="76"/>
  <c r="A24" i="76"/>
  <c r="B22" i="76"/>
  <c r="B22" i="75"/>
  <c r="B11" i="75"/>
  <c r="L18" i="72" l="1"/>
  <c r="H44" i="66"/>
  <c r="J44" i="66" s="1"/>
  <c r="L12" i="72"/>
  <c r="H44" i="72"/>
  <c r="J44" i="72" s="1"/>
  <c r="H46" i="72"/>
  <c r="J46" i="72" s="1"/>
  <c r="L46" i="72"/>
  <c r="H47" i="72"/>
  <c r="J47" i="72" s="1"/>
  <c r="L47" i="72"/>
  <c r="H48" i="72"/>
  <c r="J48" i="72"/>
  <c r="K48" i="72" s="1"/>
  <c r="L48" i="72"/>
  <c r="L41" i="66"/>
  <c r="L38" i="66"/>
  <c r="L36" i="66"/>
  <c r="L34" i="66"/>
  <c r="L32" i="66"/>
  <c r="L30" i="66"/>
  <c r="L28" i="66"/>
  <c r="L26" i="66"/>
  <c r="L24" i="66"/>
  <c r="L20" i="66"/>
  <c r="L42" i="72"/>
  <c r="L38" i="72"/>
  <c r="L36" i="72"/>
  <c r="L34" i="72"/>
  <c r="L30" i="72"/>
  <c r="L28" i="72"/>
  <c r="L26" i="72"/>
  <c r="L24" i="72"/>
  <c r="L20" i="72"/>
  <c r="J4" i="73"/>
  <c r="M3" i="73"/>
  <c r="J4" i="72"/>
  <c r="L44" i="72" s="1"/>
  <c r="F4" i="72"/>
  <c r="L32" i="72" s="1"/>
  <c r="M3" i="72"/>
  <c r="L12" i="66"/>
  <c r="L18" i="66"/>
  <c r="H15" i="63"/>
  <c r="J15" i="63" s="1"/>
  <c r="K15" i="63" s="1"/>
  <c r="H46" i="66"/>
  <c r="M53" i="73"/>
  <c r="N64" i="73" s="1"/>
  <c r="L53" i="73"/>
  <c r="J53" i="73"/>
  <c r="M52" i="73"/>
  <c r="L52" i="73"/>
  <c r="N63" i="73" s="1"/>
  <c r="J52" i="73"/>
  <c r="M51" i="73"/>
  <c r="L51" i="73"/>
  <c r="N62" i="73" s="1"/>
  <c r="J51" i="73"/>
  <c r="M50" i="73"/>
  <c r="L50" i="73"/>
  <c r="J50" i="73"/>
  <c r="M49" i="73"/>
  <c r="L49" i="73"/>
  <c r="J49" i="73"/>
  <c r="I19" i="73"/>
  <c r="G19" i="73"/>
  <c r="H18" i="73"/>
  <c r="J18" i="73" s="1"/>
  <c r="K18" i="73" s="1"/>
  <c r="H17" i="73"/>
  <c r="J17" i="73" s="1"/>
  <c r="K17" i="73" s="1"/>
  <c r="H16" i="73"/>
  <c r="J16" i="73" s="1"/>
  <c r="K16" i="73" s="1"/>
  <c r="H15" i="73"/>
  <c r="J15" i="73" s="1"/>
  <c r="K15" i="73" s="1"/>
  <c r="H13" i="73"/>
  <c r="J13" i="73" s="1"/>
  <c r="M100" i="72"/>
  <c r="L100" i="72"/>
  <c r="J100" i="72"/>
  <c r="M99" i="72"/>
  <c r="L99" i="72"/>
  <c r="J99" i="72"/>
  <c r="M98" i="72"/>
  <c r="L98" i="72"/>
  <c r="N98" i="72" s="1"/>
  <c r="J98" i="72"/>
  <c r="M97" i="72"/>
  <c r="L97" i="72"/>
  <c r="J97" i="72"/>
  <c r="M96" i="72"/>
  <c r="L96" i="72"/>
  <c r="J96" i="72"/>
  <c r="I49" i="72"/>
  <c r="G49" i="72"/>
  <c r="H42" i="72"/>
  <c r="J42" i="72" s="1"/>
  <c r="H41" i="72"/>
  <c r="J41" i="72" s="1"/>
  <c r="K41" i="72" s="1"/>
  <c r="H40" i="72"/>
  <c r="J40" i="72" s="1"/>
  <c r="H38" i="72"/>
  <c r="J38" i="72" s="1"/>
  <c r="H36" i="72"/>
  <c r="J36" i="72" s="1"/>
  <c r="K36" i="72" s="1"/>
  <c r="H34" i="72"/>
  <c r="J34" i="72" s="1"/>
  <c r="H32" i="72"/>
  <c r="J32" i="72" s="1"/>
  <c r="K32" i="72" s="1"/>
  <c r="H30" i="72"/>
  <c r="J30" i="72" s="1"/>
  <c r="H28" i="72"/>
  <c r="J28" i="72" s="1"/>
  <c r="H26" i="72"/>
  <c r="J26" i="72" s="1"/>
  <c r="K26" i="72" s="1"/>
  <c r="H24" i="72"/>
  <c r="J24" i="72" s="1"/>
  <c r="L22" i="72"/>
  <c r="H22" i="72"/>
  <c r="J22" i="72" s="1"/>
  <c r="H20" i="72"/>
  <c r="J20" i="72" s="1"/>
  <c r="K20" i="72" s="1"/>
  <c r="H18" i="72"/>
  <c r="J18" i="72" s="1"/>
  <c r="H16" i="72"/>
  <c r="J16" i="72" s="1"/>
  <c r="H14" i="72"/>
  <c r="J14" i="72" s="1"/>
  <c r="K14" i="72" s="1"/>
  <c r="H12" i="72"/>
  <c r="J19" i="73" l="1"/>
  <c r="N61" i="73"/>
  <c r="K44" i="66"/>
  <c r="M48" i="72"/>
  <c r="K44" i="72"/>
  <c r="K47" i="72"/>
  <c r="M47" i="72" s="1"/>
  <c r="N47" i="72" s="1"/>
  <c r="O47" i="72" s="1"/>
  <c r="K46" i="72"/>
  <c r="M46" i="72" s="1"/>
  <c r="N46" i="72" s="1"/>
  <c r="O46" i="72" s="1"/>
  <c r="N48" i="72"/>
  <c r="O48" i="72" s="1"/>
  <c r="N100" i="72"/>
  <c r="L40" i="72"/>
  <c r="L41" i="72"/>
  <c r="M41" i="72" s="1"/>
  <c r="N41" i="72" s="1"/>
  <c r="O41" i="72" s="1"/>
  <c r="N60" i="73"/>
  <c r="H49" i="72"/>
  <c r="N99" i="72"/>
  <c r="N97" i="72"/>
  <c r="N96" i="72"/>
  <c r="H19" i="73"/>
  <c r="K13" i="73"/>
  <c r="K19" i="73" s="1"/>
  <c r="M13" i="73" s="1"/>
  <c r="N13" i="73" s="1"/>
  <c r="O13" i="73" s="1"/>
  <c r="O19" i="73" s="1"/>
  <c r="M14" i="72"/>
  <c r="N14" i="72" s="1"/>
  <c r="O14" i="72" s="1"/>
  <c r="K34" i="72"/>
  <c r="K24" i="72"/>
  <c r="K30" i="72"/>
  <c r="K22" i="72"/>
  <c r="M22" i="72" s="1"/>
  <c r="N22" i="72" s="1"/>
  <c r="O22" i="72" s="1"/>
  <c r="K18" i="72"/>
  <c r="M18" i="72" s="1"/>
  <c r="N18" i="72" s="1"/>
  <c r="O18" i="72" s="1"/>
  <c r="K42" i="72"/>
  <c r="K16" i="72"/>
  <c r="K38" i="72"/>
  <c r="M36" i="72"/>
  <c r="N36" i="72" s="1"/>
  <c r="O36" i="72" s="1"/>
  <c r="M26" i="72"/>
  <c r="N26" i="72" s="1"/>
  <c r="O26" i="72" s="1"/>
  <c r="M20" i="72"/>
  <c r="N20" i="72" s="1"/>
  <c r="O20" i="72" s="1"/>
  <c r="M32" i="72"/>
  <c r="N32" i="72" s="1"/>
  <c r="O32" i="72" s="1"/>
  <c r="K28" i="72"/>
  <c r="K40" i="72"/>
  <c r="J12" i="72"/>
  <c r="L22" i="66"/>
  <c r="H16" i="66"/>
  <c r="J16" i="66" s="1"/>
  <c r="J4" i="66" a="1"/>
  <c r="J4" i="66" s="1"/>
  <c r="L44" i="66" s="1"/>
  <c r="F4" i="66" a="1"/>
  <c r="F4" i="66" s="1"/>
  <c r="H22" i="66"/>
  <c r="J22" i="66" s="1"/>
  <c r="H20" i="66"/>
  <c r="J20" i="66" s="1"/>
  <c r="J4" i="63" a="1"/>
  <c r="J4" i="63" s="1"/>
  <c r="M100" i="66"/>
  <c r="L100" i="66"/>
  <c r="J100" i="66"/>
  <c r="M99" i="66"/>
  <c r="L99" i="66"/>
  <c r="J99" i="66"/>
  <c r="M98" i="66"/>
  <c r="L98" i="66"/>
  <c r="J98" i="66"/>
  <c r="M97" i="66"/>
  <c r="L97" i="66"/>
  <c r="J97" i="66"/>
  <c r="M96" i="66"/>
  <c r="L96" i="66"/>
  <c r="J96" i="66"/>
  <c r="I49" i="66"/>
  <c r="G49" i="66"/>
  <c r="L48" i="66"/>
  <c r="H48" i="66"/>
  <c r="J48" i="66" s="1"/>
  <c r="L47" i="66"/>
  <c r="H47" i="66"/>
  <c r="J47" i="66" s="1"/>
  <c r="K47" i="66" s="1"/>
  <c r="L46" i="66"/>
  <c r="J46" i="66"/>
  <c r="H42" i="66"/>
  <c r="J42" i="66" s="1"/>
  <c r="H41" i="66"/>
  <c r="J41" i="66" s="1"/>
  <c r="H40" i="66"/>
  <c r="J40" i="66" s="1"/>
  <c r="H38" i="66"/>
  <c r="J38" i="66" s="1"/>
  <c r="H36" i="66"/>
  <c r="J36" i="66" s="1"/>
  <c r="H34" i="66"/>
  <c r="J34" i="66" s="1"/>
  <c r="H32" i="66"/>
  <c r="J32" i="66" s="1"/>
  <c r="H30" i="66"/>
  <c r="J30" i="66" s="1"/>
  <c r="H28" i="66"/>
  <c r="J28" i="66" s="1"/>
  <c r="H26" i="66"/>
  <c r="J26" i="66" s="1"/>
  <c r="H24" i="66"/>
  <c r="J24" i="66" s="1"/>
  <c r="H18" i="66"/>
  <c r="J18" i="66" s="1"/>
  <c r="H14" i="66"/>
  <c r="J14" i="66" s="1"/>
  <c r="H12" i="66"/>
  <c r="M3" i="66"/>
  <c r="M53" i="63"/>
  <c r="L53" i="63"/>
  <c r="J53" i="63"/>
  <c r="M52" i="63"/>
  <c r="L52" i="63"/>
  <c r="J52" i="63"/>
  <c r="M51" i="63"/>
  <c r="L51" i="63"/>
  <c r="J51" i="63"/>
  <c r="M50" i="63"/>
  <c r="L50" i="63"/>
  <c r="J50" i="63"/>
  <c r="M49" i="63"/>
  <c r="L49" i="63"/>
  <c r="J49" i="63"/>
  <c r="I19" i="63"/>
  <c r="G19" i="63"/>
  <c r="H18" i="63"/>
  <c r="J18" i="63" s="1"/>
  <c r="H17" i="63"/>
  <c r="J17" i="63" s="1"/>
  <c r="H16" i="63"/>
  <c r="J16" i="63" s="1"/>
  <c r="H13" i="63"/>
  <c r="J13" i="63" s="1"/>
  <c r="M3" i="63"/>
  <c r="AL3" i="2"/>
  <c r="M3" i="2" s="1"/>
  <c r="L42" i="66" l="1"/>
  <c r="L40" i="66"/>
  <c r="M44" i="66"/>
  <c r="N44" i="66" s="1"/>
  <c r="O44" i="66" s="1"/>
  <c r="M44" i="72"/>
  <c r="N44" i="72" s="1"/>
  <c r="O44" i="72" s="1"/>
  <c r="N96" i="66"/>
  <c r="M40" i="72"/>
  <c r="N40" i="72" s="1"/>
  <c r="O40" i="72" s="1"/>
  <c r="M34" i="72"/>
  <c r="N34" i="72" s="1"/>
  <c r="O34" i="72" s="1"/>
  <c r="M38" i="72"/>
  <c r="N38" i="72" s="1"/>
  <c r="O38" i="72" s="1"/>
  <c r="N61" i="63"/>
  <c r="M28" i="72"/>
  <c r="N28" i="72" s="1"/>
  <c r="O28" i="72" s="1"/>
  <c r="M16" i="72"/>
  <c r="N16" i="72" s="1"/>
  <c r="O16" i="72" s="1"/>
  <c r="M42" i="72"/>
  <c r="N42" i="72" s="1"/>
  <c r="O42" i="72" s="1"/>
  <c r="M30" i="72"/>
  <c r="N30" i="72" s="1"/>
  <c r="O30" i="72" s="1"/>
  <c r="J49" i="72"/>
  <c r="K12" i="72"/>
  <c r="M24" i="72"/>
  <c r="N24" i="72" s="1"/>
  <c r="O24" i="72" s="1"/>
  <c r="K16" i="66"/>
  <c r="M47" i="66"/>
  <c r="N47" i="66" s="1"/>
  <c r="O47" i="66" s="1"/>
  <c r="N99" i="66"/>
  <c r="K22" i="66"/>
  <c r="M22" i="66" s="1"/>
  <c r="N22" i="66" s="1"/>
  <c r="O22" i="66" s="1"/>
  <c r="K20" i="66"/>
  <c r="M20" i="66" s="1"/>
  <c r="N20" i="66" s="1"/>
  <c r="O20" i="66" s="1"/>
  <c r="N100" i="66"/>
  <c r="N98" i="66"/>
  <c r="H49" i="66"/>
  <c r="J12" i="66"/>
  <c r="K12" i="66" s="1"/>
  <c r="N97" i="66"/>
  <c r="K26" i="66"/>
  <c r="K14" i="66"/>
  <c r="M14" i="66" s="1"/>
  <c r="N14" i="66" s="1"/>
  <c r="O14" i="66" s="1"/>
  <c r="K34" i="66"/>
  <c r="K41" i="66"/>
  <c r="K48" i="66"/>
  <c r="M48" i="66" s="1"/>
  <c r="N48" i="66" s="1"/>
  <c r="O48" i="66" s="1"/>
  <c r="K30" i="66"/>
  <c r="K38" i="66"/>
  <c r="K32" i="66"/>
  <c r="K46" i="66"/>
  <c r="M46" i="66" s="1"/>
  <c r="N46" i="66" s="1"/>
  <c r="O46" i="66" s="1"/>
  <c r="K18" i="66"/>
  <c r="M18" i="66" s="1"/>
  <c r="N18" i="66" s="1"/>
  <c r="O18" i="66" s="1"/>
  <c r="K36" i="66"/>
  <c r="K28" i="66"/>
  <c r="K42" i="66"/>
  <c r="K24" i="66"/>
  <c r="K40" i="66"/>
  <c r="N63" i="63"/>
  <c r="N62" i="63"/>
  <c r="N60" i="63"/>
  <c r="H19" i="63"/>
  <c r="N64" i="63"/>
  <c r="K18" i="63"/>
  <c r="K13" i="63"/>
  <c r="K16" i="63"/>
  <c r="K17" i="63"/>
  <c r="M12" i="72" l="1"/>
  <c r="K49" i="72"/>
  <c r="M16" i="66"/>
  <c r="N16" i="66" s="1"/>
  <c r="O16" i="66" s="1"/>
  <c r="J49" i="66"/>
  <c r="M41" i="66"/>
  <c r="N41" i="66" s="1"/>
  <c r="O41" i="66" s="1"/>
  <c r="M40" i="66"/>
  <c r="N40" i="66" s="1"/>
  <c r="O40" i="66" s="1"/>
  <c r="M28" i="66"/>
  <c r="N28" i="66" s="1"/>
  <c r="O28" i="66" s="1"/>
  <c r="M26" i="66"/>
  <c r="N26" i="66" s="1"/>
  <c r="O26" i="66" s="1"/>
  <c r="M42" i="66"/>
  <c r="N42" i="66" s="1"/>
  <c r="O42" i="66" s="1"/>
  <c r="M36" i="66"/>
  <c r="N36" i="66" s="1"/>
  <c r="O36" i="66" s="1"/>
  <c r="M32" i="66"/>
  <c r="N32" i="66" s="1"/>
  <c r="O32" i="66" s="1"/>
  <c r="M30" i="66"/>
  <c r="N30" i="66" s="1"/>
  <c r="O30" i="66" s="1"/>
  <c r="M34" i="66"/>
  <c r="N34" i="66" s="1"/>
  <c r="O34" i="66" s="1"/>
  <c r="M38" i="66"/>
  <c r="N38" i="66" s="1"/>
  <c r="O38" i="66" s="1"/>
  <c r="M24" i="66"/>
  <c r="N24" i="66" s="1"/>
  <c r="O24" i="66" s="1"/>
  <c r="M12" i="66"/>
  <c r="K49" i="66"/>
  <c r="J19" i="63"/>
  <c r="M49" i="72" l="1"/>
  <c r="N12" i="72"/>
  <c r="M49" i="66"/>
  <c r="N12" i="66"/>
  <c r="K19" i="63"/>
  <c r="M13" i="63" s="1"/>
  <c r="N13" i="63" s="1"/>
  <c r="O13" i="63" s="1"/>
  <c r="O19" i="63" s="1"/>
  <c r="O12" i="72" l="1"/>
  <c r="O49" i="72" s="1"/>
  <c r="N9" i="2" s="1"/>
  <c r="N49" i="72"/>
  <c r="N49" i="66"/>
  <c r="O12" i="66"/>
  <c r="O49" i="66" s="1"/>
  <c r="AV9" i="2"/>
  <c r="N7" i="2" l="1"/>
  <c r="N11" i="2" s="1"/>
  <c r="AL4" i="2"/>
  <c r="M4" i="2" s="1"/>
  <c r="AV8" i="2" l="1"/>
  <c r="AV11" i="2" s="1"/>
  <c r="AN18" i="1" l="1"/>
  <c r="J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<sst xmlns="http://schemas.openxmlformats.org/spreadsheetml/2006/main" count="473" uniqueCount="205">
  <si>
    <t>e-mail</t>
    <phoneticPr fontId="10"/>
  </si>
  <si>
    <t>TEL</t>
    <phoneticPr fontId="10"/>
  </si>
  <si>
    <t>氏名</t>
    <rPh sb="0" eb="2">
      <t>シメイ</t>
    </rPh>
    <phoneticPr fontId="10"/>
  </si>
  <si>
    <t>担 当 者</t>
    <rPh sb="0" eb="1">
      <t>タン</t>
    </rPh>
    <rPh sb="2" eb="3">
      <t>トウ</t>
    </rPh>
    <rPh sb="4" eb="5">
      <t>シャ</t>
    </rPh>
    <phoneticPr fontId="10"/>
  </si>
  <si>
    <t>記</t>
    <phoneticPr fontId="10"/>
  </si>
  <si>
    <t>　</t>
    <phoneticPr fontId="10"/>
  </si>
  <si>
    <t>法人名</t>
    <rPh sb="0" eb="2">
      <t>ホウジン</t>
    </rPh>
    <rPh sb="2" eb="3">
      <t>メイ</t>
    </rPh>
    <phoneticPr fontId="10"/>
  </si>
  <si>
    <t>所在地</t>
    <rPh sb="0" eb="3">
      <t>ショザイチ</t>
    </rPh>
    <phoneticPr fontId="10"/>
  </si>
  <si>
    <t>←法人所在地</t>
    <rPh sb="1" eb="3">
      <t>ホウジン</t>
    </rPh>
    <rPh sb="3" eb="6">
      <t>ショザイチ</t>
    </rPh>
    <phoneticPr fontId="10"/>
  </si>
  <si>
    <t>←法人名</t>
    <rPh sb="1" eb="3">
      <t>ホウジン</t>
    </rPh>
    <rPh sb="3" eb="4">
      <t>メイ</t>
    </rPh>
    <phoneticPr fontId="10"/>
  </si>
  <si>
    <t>←法人の代表者の職名と氏名を記載してください。</t>
    <rPh sb="1" eb="3">
      <t>ホウジン</t>
    </rPh>
    <rPh sb="4" eb="7">
      <t>ダイヒョウシャ</t>
    </rPh>
    <rPh sb="8" eb="9">
      <t>ショク</t>
    </rPh>
    <rPh sb="9" eb="10">
      <t>メイ</t>
    </rPh>
    <rPh sb="11" eb="13">
      <t>シメイ</t>
    </rPh>
    <rPh sb="14" eb="16">
      <t>キサイ</t>
    </rPh>
    <phoneticPr fontId="10"/>
  </si>
  <si>
    <t>←e-mailは必ず記載してください。</t>
    <rPh sb="8" eb="9">
      <t>カナラ</t>
    </rPh>
    <rPh sb="10" eb="12">
      <t>キサイ</t>
    </rPh>
    <phoneticPr fontId="10"/>
  </si>
  <si>
    <t>←日中連絡の取れる連絡先を記載してください。</t>
    <rPh sb="1" eb="3">
      <t>ニッチュウ</t>
    </rPh>
    <rPh sb="3" eb="5">
      <t>レンラク</t>
    </rPh>
    <rPh sb="6" eb="7">
      <t>ト</t>
    </rPh>
    <rPh sb="9" eb="12">
      <t>レンラクサキ</t>
    </rPh>
    <rPh sb="13" eb="15">
      <t>キサイ</t>
    </rPh>
    <phoneticPr fontId="10"/>
  </si>
  <si>
    <t>今後、手続き等についての連絡をこちらに記載のアドレスへ送信することがありますので、</t>
    <phoneticPr fontId="10"/>
  </si>
  <si>
    <t>お間違えの無いよう記載をしてください。</t>
  </si>
  <si>
    <t>所属</t>
    <rPh sb="0" eb="2">
      <t>ショゾク</t>
    </rPh>
    <phoneticPr fontId="10"/>
  </si>
  <si>
    <t xml:space="preserve">
 職・氏名</t>
    <rPh sb="2" eb="3">
      <t>ショク</t>
    </rPh>
    <rPh sb="4" eb="5">
      <t>シ</t>
    </rPh>
    <rPh sb="5" eb="6">
      <t>メイ</t>
    </rPh>
    <phoneticPr fontId="10"/>
  </si>
  <si>
    <t>金</t>
    <rPh sb="0" eb="1">
      <t>キン</t>
    </rPh>
    <phoneticPr fontId="10"/>
  </si>
  <si>
    <t>円</t>
    <rPh sb="0" eb="1">
      <t>エン</t>
    </rPh>
    <phoneticPr fontId="10"/>
  </si>
  <si>
    <t>【事業所一覧】</t>
    <rPh sb="1" eb="4">
      <t>ジギョウショ</t>
    </rPh>
    <rPh sb="4" eb="6">
      <t>イチラン</t>
    </rPh>
    <phoneticPr fontId="18"/>
  </si>
  <si>
    <t>優先順位</t>
    <rPh sb="0" eb="4">
      <t>ユウセンジュンイ</t>
    </rPh>
    <phoneticPr fontId="18"/>
  </si>
  <si>
    <t>事業所名</t>
    <phoneticPr fontId="18"/>
  </si>
  <si>
    <t>介護保険事業所番号</t>
    <rPh sb="0" eb="7">
      <t>カイゴホケンジギョウショ</t>
    </rPh>
    <rPh sb="7" eb="9">
      <t>バンゴウ</t>
    </rPh>
    <phoneticPr fontId="18"/>
  </si>
  <si>
    <t>事業所所在地</t>
    <rPh sb="0" eb="3">
      <t>ジギョウショ</t>
    </rPh>
    <rPh sb="3" eb="6">
      <t>ショザイチ</t>
    </rPh>
    <phoneticPr fontId="18"/>
  </si>
  <si>
    <t>サービス種別</t>
    <rPh sb="4" eb="6">
      <t>シュベツ</t>
    </rPh>
    <phoneticPr fontId="18"/>
  </si>
  <si>
    <t>合計</t>
    <rPh sb="0" eb="2">
      <t>ゴウケイ</t>
    </rPh>
    <phoneticPr fontId="18"/>
  </si>
  <si>
    <t>事業所名</t>
    <rPh sb="0" eb="3">
      <t>ジギョウショ</t>
    </rPh>
    <rPh sb="3" eb="4">
      <t>メイ</t>
    </rPh>
    <phoneticPr fontId="10"/>
  </si>
  <si>
    <t>職員数</t>
    <rPh sb="0" eb="3">
      <t>ショクインスウ</t>
    </rPh>
    <phoneticPr fontId="10"/>
  </si>
  <si>
    <t>補助率</t>
    <rPh sb="0" eb="3">
      <t>ホジョリツ</t>
    </rPh>
    <phoneticPr fontId="10"/>
  </si>
  <si>
    <t>網掛け部分には自動計算が入っているのでさわらないこと。</t>
    <rPh sb="0" eb="2">
      <t>アミカ</t>
    </rPh>
    <rPh sb="3" eb="5">
      <t>ブブン</t>
    </rPh>
    <rPh sb="7" eb="9">
      <t>ジドウ</t>
    </rPh>
    <rPh sb="9" eb="11">
      <t>ケイサン</t>
    </rPh>
    <rPh sb="12" eb="13">
      <t>ハイ</t>
    </rPh>
    <phoneticPr fontId="10"/>
  </si>
  <si>
    <t>総事業費</t>
    <rPh sb="0" eb="1">
      <t>ソウ</t>
    </rPh>
    <rPh sb="1" eb="4">
      <t>ジギョウヒ</t>
    </rPh>
    <phoneticPr fontId="10"/>
  </si>
  <si>
    <t>寄付金その他の収入見込額</t>
    <rPh sb="0" eb="3">
      <t>キフキン</t>
    </rPh>
    <rPh sb="5" eb="6">
      <t>タ</t>
    </rPh>
    <rPh sb="7" eb="9">
      <t>シュウニュウ</t>
    </rPh>
    <rPh sb="9" eb="11">
      <t>ミコ</t>
    </rPh>
    <rPh sb="11" eb="12">
      <t>ガク</t>
    </rPh>
    <phoneticPr fontId="10"/>
  </si>
  <si>
    <t>差引事業費</t>
    <rPh sb="0" eb="2">
      <t>サシヒキ</t>
    </rPh>
    <rPh sb="2" eb="4">
      <t>ジギョウ</t>
    </rPh>
    <rPh sb="4" eb="5">
      <t>ヒ</t>
    </rPh>
    <phoneticPr fontId="10"/>
  </si>
  <si>
    <t>基準額</t>
    <rPh sb="0" eb="2">
      <t>キジュン</t>
    </rPh>
    <rPh sb="2" eb="3">
      <t>ガク</t>
    </rPh>
    <phoneticPr fontId="10"/>
  </si>
  <si>
    <t>選定額</t>
    <rPh sb="0" eb="2">
      <t>センテイ</t>
    </rPh>
    <rPh sb="2" eb="3">
      <t>ガク</t>
    </rPh>
    <phoneticPr fontId="10"/>
  </si>
  <si>
    <t>補助金所要額</t>
    <rPh sb="0" eb="3">
      <t>ホジョキン</t>
    </rPh>
    <rPh sb="3" eb="6">
      <t>ショヨウガク</t>
    </rPh>
    <phoneticPr fontId="10"/>
  </si>
  <si>
    <t>単価(A)</t>
    <rPh sb="0" eb="2">
      <t>タンカ</t>
    </rPh>
    <phoneticPr fontId="10"/>
  </si>
  <si>
    <t>数量(B)</t>
    <rPh sb="0" eb="2">
      <t>スウリョウ</t>
    </rPh>
    <phoneticPr fontId="10"/>
  </si>
  <si>
    <t>計(A)*(B)=(C)</t>
    <rPh sb="0" eb="1">
      <t>ケイ</t>
    </rPh>
    <phoneticPr fontId="10"/>
  </si>
  <si>
    <t>(D)</t>
    <phoneticPr fontId="10"/>
  </si>
  <si>
    <t>(C)-(D)=(E)</t>
    <phoneticPr fontId="10"/>
  </si>
  <si>
    <t>（F）</t>
    <phoneticPr fontId="10"/>
  </si>
  <si>
    <t>(H)</t>
    <phoneticPr fontId="10"/>
  </si>
  <si>
    <t>(I)</t>
    <phoneticPr fontId="10"/>
  </si>
  <si>
    <t>台</t>
    <rPh sb="0" eb="1">
      <t>ダイ</t>
    </rPh>
    <phoneticPr fontId="10"/>
  </si>
  <si>
    <t>合計</t>
    <rPh sb="0" eb="2">
      <t>ゴウケイ</t>
    </rPh>
    <phoneticPr fontId="10"/>
  </si>
  <si>
    <t>基準額</t>
    <rPh sb="0" eb="3">
      <t>キジュンガク</t>
    </rPh>
    <phoneticPr fontId="10"/>
  </si>
  <si>
    <t>補助上限額</t>
    <rPh sb="0" eb="2">
      <t>ホジョ</t>
    </rPh>
    <rPh sb="2" eb="5">
      <t>ジョウゲンガク</t>
    </rPh>
    <phoneticPr fontId="10"/>
  </si>
  <si>
    <t>１名以上10名以下</t>
    <rPh sb="1" eb="4">
      <t>メイイジョウ</t>
    </rPh>
    <rPh sb="6" eb="9">
      <t>メイイカ</t>
    </rPh>
    <phoneticPr fontId="10"/>
  </si>
  <si>
    <t>11名以上20名以下</t>
    <rPh sb="2" eb="3">
      <t>メイ</t>
    </rPh>
    <rPh sb="3" eb="5">
      <t>イジョウ</t>
    </rPh>
    <rPh sb="7" eb="10">
      <t>メイイカ</t>
    </rPh>
    <phoneticPr fontId="10"/>
  </si>
  <si>
    <t>21名以上30名以下</t>
    <rPh sb="2" eb="3">
      <t>メイ</t>
    </rPh>
    <rPh sb="3" eb="5">
      <t>イジョウ</t>
    </rPh>
    <rPh sb="7" eb="10">
      <t>メイイカ</t>
    </rPh>
    <phoneticPr fontId="10"/>
  </si>
  <si>
    <t>31名以上</t>
    <rPh sb="2" eb="3">
      <t>メイ</t>
    </rPh>
    <rPh sb="3" eb="5">
      <t>イジョウ</t>
    </rPh>
    <phoneticPr fontId="10"/>
  </si>
  <si>
    <t>法人名</t>
    <rPh sb="0" eb="3">
      <t>ホウジンメイ</t>
    </rPh>
    <phoneticPr fontId="10"/>
  </si>
  <si>
    <t>法人所在地</t>
    <rPh sb="0" eb="5">
      <t>ホウジンショザイチ</t>
    </rPh>
    <phoneticPr fontId="10"/>
  </si>
  <si>
    <t>補助金所要額</t>
    <rPh sb="0" eb="3">
      <t>ホジョキン</t>
    </rPh>
    <rPh sb="3" eb="5">
      <t>ショヨウ</t>
    </rPh>
    <rPh sb="5" eb="6">
      <t>ガク</t>
    </rPh>
    <phoneticPr fontId="18"/>
  </si>
  <si>
    <t>←申請書から自動転記</t>
    <rPh sb="1" eb="3">
      <t>シンセイ</t>
    </rPh>
    <rPh sb="3" eb="4">
      <t>ショ</t>
    </rPh>
    <rPh sb="6" eb="10">
      <t>ジドウテンキ</t>
    </rPh>
    <phoneticPr fontId="10"/>
  </si>
  <si>
    <t>対象経費の
支出予定額</t>
    <rPh sb="0" eb="2">
      <t>タイショウ</t>
    </rPh>
    <rPh sb="2" eb="4">
      <t>ケイヒ</t>
    </rPh>
    <rPh sb="6" eb="8">
      <t>シシュツ</t>
    </rPh>
    <rPh sb="8" eb="10">
      <t>ヨテイ</t>
    </rPh>
    <rPh sb="10" eb="11">
      <t>ガク</t>
    </rPh>
    <phoneticPr fontId="10"/>
  </si>
  <si>
    <t>補　　助　　金　　所　　要　　額　　調　　書</t>
    <rPh sb="0" eb="1">
      <t>ホ</t>
    </rPh>
    <rPh sb="3" eb="4">
      <t>スケ</t>
    </rPh>
    <rPh sb="6" eb="7">
      <t>キン</t>
    </rPh>
    <rPh sb="9" eb="10">
      <t>ショ</t>
    </rPh>
    <rPh sb="12" eb="13">
      <t>ヨウ</t>
    </rPh>
    <rPh sb="15" eb="16">
      <t>ガク</t>
    </rPh>
    <rPh sb="18" eb="19">
      <t>シラ</t>
    </rPh>
    <rPh sb="21" eb="22">
      <t>ショ</t>
    </rPh>
    <phoneticPr fontId="10"/>
  </si>
  <si>
    <t>種別</t>
    <rPh sb="0" eb="2">
      <t>シュベツ</t>
    </rPh>
    <phoneticPr fontId="10"/>
  </si>
  <si>
    <t>補助基本額</t>
    <rPh sb="0" eb="2">
      <t>ホジョ</t>
    </rPh>
    <rPh sb="2" eb="4">
      <t>キホン</t>
    </rPh>
    <rPh sb="4" eb="5">
      <t>ガク</t>
    </rPh>
    <phoneticPr fontId="10"/>
  </si>
  <si>
    <t>（注）　</t>
    <phoneticPr fontId="10"/>
  </si>
  <si>
    <t>１. 行が足りない場合は、行を追加すること。</t>
    <phoneticPr fontId="10"/>
  </si>
  <si>
    <t>表１：介護ロボット種別ごとの１機器当たりの基準額</t>
    <rPh sb="0" eb="1">
      <t>オモテ</t>
    </rPh>
    <rPh sb="3" eb="5">
      <t>カイゴ</t>
    </rPh>
    <rPh sb="9" eb="11">
      <t>シュベツ</t>
    </rPh>
    <rPh sb="15" eb="17">
      <t>キキ</t>
    </rPh>
    <rPh sb="17" eb="18">
      <t>ア</t>
    </rPh>
    <rPh sb="21" eb="23">
      <t>キジュン</t>
    </rPh>
    <rPh sb="23" eb="24">
      <t>ガク</t>
    </rPh>
    <phoneticPr fontId="10"/>
  </si>
  <si>
    <t>２. 介護ロボットの欄には、導入するロボット名を記載すること。</t>
    <phoneticPr fontId="10"/>
  </si>
  <si>
    <t>介護ロボット種別</t>
    <rPh sb="0" eb="2">
      <t>カイゴ</t>
    </rPh>
    <rPh sb="6" eb="8">
      <t>シュベツ</t>
    </rPh>
    <phoneticPr fontId="10"/>
  </si>
  <si>
    <t>３. Ｃ欄は、Ａ欄にＢ欄を乗じた額となる。</t>
    <phoneticPr fontId="10"/>
  </si>
  <si>
    <t>希望順位１位</t>
    <rPh sb="0" eb="2">
      <t>キボウ</t>
    </rPh>
    <rPh sb="2" eb="4">
      <t>ジュンイ</t>
    </rPh>
    <rPh sb="5" eb="6">
      <t>イ</t>
    </rPh>
    <phoneticPr fontId="10"/>
  </si>
  <si>
    <t>(I)*4/5=(J)</t>
    <phoneticPr fontId="10"/>
  </si>
  <si>
    <t>提出書類</t>
    <rPh sb="0" eb="2">
      <t>テイシュツ</t>
    </rPh>
    <rPh sb="2" eb="4">
      <t>ショルイ</t>
    </rPh>
    <phoneticPr fontId="10"/>
  </si>
  <si>
    <t>４．Ｈ欄は、Ｆ欄とＧ欄とを比較して少ない方の額となる。</t>
    <phoneticPr fontId="10"/>
  </si>
  <si>
    <t>５．Ｉ欄は、Ｅ欄とＨ欄とを比較して少ない方の額となる。</t>
    <rPh sb="7" eb="8">
      <t>ラン</t>
    </rPh>
    <rPh sb="10" eb="11">
      <t>ラン</t>
    </rPh>
    <rPh sb="13" eb="15">
      <t>ヒカク</t>
    </rPh>
    <rPh sb="17" eb="18">
      <t>スク</t>
    </rPh>
    <rPh sb="20" eb="21">
      <t>ホウ</t>
    </rPh>
    <rPh sb="22" eb="23">
      <t>ガク</t>
    </rPh>
    <phoneticPr fontId="10"/>
  </si>
  <si>
    <t>６. Ｊ欄は、Ｉ欄に補助率（4/5)を乗じて得た額（千円未満切り捨て）となる。</t>
    <rPh sb="10" eb="13">
      <t>ホジョリツ</t>
    </rPh>
    <phoneticPr fontId="10"/>
  </si>
  <si>
    <t>　このことについて、次の関係書類を添えて協議します。</t>
    <rPh sb="10" eb="11">
      <t>ツギ</t>
    </rPh>
    <rPh sb="12" eb="14">
      <t>カンケイ</t>
    </rPh>
    <rPh sb="14" eb="16">
      <t>ショルイ</t>
    </rPh>
    <rPh sb="17" eb="18">
      <t>ソ</t>
    </rPh>
    <rPh sb="20" eb="22">
      <t>キョウギ</t>
    </rPh>
    <phoneticPr fontId="10"/>
  </si>
  <si>
    <t>【パッケージ型】</t>
    <rPh sb="6" eb="7">
      <t>ガタ</t>
    </rPh>
    <phoneticPr fontId="10"/>
  </si>
  <si>
    <t>(G)</t>
    <phoneticPr fontId="10"/>
  </si>
  <si>
    <t>愛知県福祉局高齢福祉課長 　殿</t>
    <rPh sb="0" eb="3">
      <t>アイチケン</t>
    </rPh>
    <rPh sb="3" eb="6">
      <t>フクシキョク</t>
    </rPh>
    <rPh sb="6" eb="8">
      <t>コウレイ</t>
    </rPh>
    <rPh sb="8" eb="10">
      <t>フクシ</t>
    </rPh>
    <rPh sb="10" eb="12">
      <t>カチョウ</t>
    </rPh>
    <rPh sb="14" eb="15">
      <t>ドノ</t>
    </rPh>
    <phoneticPr fontId="10"/>
  </si>
  <si>
    <t>導入機器名</t>
    <rPh sb="0" eb="2">
      <t>ドウニュウ</t>
    </rPh>
    <rPh sb="2" eb="4">
      <t>キキ</t>
    </rPh>
    <rPh sb="4" eb="5">
      <t>メイ</t>
    </rPh>
    <phoneticPr fontId="10"/>
  </si>
  <si>
    <t>【介護テクノロジー】</t>
    <rPh sb="1" eb="3">
      <t>カイゴ</t>
    </rPh>
    <phoneticPr fontId="10"/>
  </si>
  <si>
    <t>①介護テクノロジーの　　　導入支援</t>
    <rPh sb="1" eb="3">
      <t>カイゴ</t>
    </rPh>
    <rPh sb="13" eb="15">
      <t>ドウニュウ</t>
    </rPh>
    <rPh sb="15" eb="17">
      <t>シエン</t>
    </rPh>
    <phoneticPr fontId="10"/>
  </si>
  <si>
    <t>②介護テクノロジーの　　パッケージ型の導入支援</t>
    <rPh sb="1" eb="3">
      <t>カイゴ</t>
    </rPh>
    <rPh sb="17" eb="18">
      <t>ガタ</t>
    </rPh>
    <rPh sb="19" eb="21">
      <t>ドウニュウ</t>
    </rPh>
    <rPh sb="21" eb="23">
      <t>シエン</t>
    </rPh>
    <phoneticPr fontId="10"/>
  </si>
  <si>
    <t>※↓（D)欄について、機器の購入において、他社や個人から寄付を受けていない場合は「0」を記載してください。</t>
    <rPh sb="5" eb="6">
      <t>ラン</t>
    </rPh>
    <rPh sb="11" eb="13">
      <t>キキ</t>
    </rPh>
    <rPh sb="14" eb="16">
      <t>コウニュウ</t>
    </rPh>
    <rPh sb="21" eb="23">
      <t>タシャ</t>
    </rPh>
    <rPh sb="24" eb="26">
      <t>コジン</t>
    </rPh>
    <rPh sb="28" eb="30">
      <t>キフ</t>
    </rPh>
    <rPh sb="31" eb="32">
      <t>ウ</t>
    </rPh>
    <rPh sb="37" eb="39">
      <t>バアイ</t>
    </rPh>
    <rPh sb="44" eb="46">
      <t>キサイ</t>
    </rPh>
    <phoneticPr fontId="10"/>
  </si>
  <si>
    <t>※↓TISEコードは、令和７年度より記載が追加されています。</t>
    <rPh sb="11" eb="13">
      <t>レイワ</t>
    </rPh>
    <rPh sb="14" eb="16">
      <t>ネンド</t>
    </rPh>
    <rPh sb="18" eb="20">
      <t>キサイ</t>
    </rPh>
    <rPh sb="21" eb="23">
      <t>ツイカ</t>
    </rPh>
    <phoneticPr fontId="10"/>
  </si>
  <si>
    <t>←自動入力されますので入力しないでください。</t>
    <rPh sb="1" eb="3">
      <t>ジドウ</t>
    </rPh>
    <rPh sb="3" eb="5">
      <t>ニュウリョク</t>
    </rPh>
    <rPh sb="11" eb="13">
      <t>ニュウリョク</t>
    </rPh>
    <phoneticPr fontId="10"/>
  </si>
  <si>
    <t>「補助金所要額」は
自動転記されますので入力しないでください。</t>
    <rPh sb="1" eb="4">
      <t>ホジョキン</t>
    </rPh>
    <rPh sb="4" eb="7">
      <t>ショヨウガク</t>
    </rPh>
    <rPh sb="10" eb="12">
      <t>ジドウ</t>
    </rPh>
    <rPh sb="12" eb="14">
      <t>テンキ</t>
    </rPh>
    <rPh sb="20" eb="22">
      <t>ニュウリョク</t>
    </rPh>
    <phoneticPr fontId="10"/>
  </si>
  <si>
    <t>代表者職名</t>
    <rPh sb="0" eb="3">
      <t>ダイヒョウシャ</t>
    </rPh>
    <rPh sb="3" eb="5">
      <t>ショクメイ</t>
    </rPh>
    <phoneticPr fontId="10"/>
  </si>
  <si>
    <t>代表者氏名</t>
    <rPh sb="0" eb="3">
      <t>ダイヒョウシャ</t>
    </rPh>
    <rPh sb="3" eb="5">
      <t>シメイ</t>
    </rPh>
    <phoneticPr fontId="10"/>
  </si>
  <si>
    <t>職員数（国要綱P5※２を参照）</t>
    <rPh sb="0" eb="3">
      <t>ショクインスウ</t>
    </rPh>
    <rPh sb="4" eb="7">
      <t>クニヨウコウ</t>
    </rPh>
    <rPh sb="9" eb="14">
      <t>コメ2ヲサンショウ</t>
    </rPh>
    <phoneticPr fontId="10"/>
  </si>
  <si>
    <t>名</t>
    <rPh sb="0" eb="1">
      <t>メイ</t>
    </rPh>
    <phoneticPr fontId="10"/>
  </si>
  <si>
    <t>←作成日を記載してください</t>
    <rPh sb="1" eb="4">
      <t>サクセイビ</t>
    </rPh>
    <rPh sb="5" eb="7">
      <t>キサイ</t>
    </rPh>
    <phoneticPr fontId="10"/>
  </si>
  <si>
    <r>
      <t>令和　</t>
    </r>
    <r>
      <rPr>
        <b/>
        <sz val="11"/>
        <rFont val="ＭＳ 明朝"/>
        <family val="1"/>
        <charset val="128"/>
      </rPr>
      <t>　</t>
    </r>
    <r>
      <rPr>
        <sz val="11"/>
        <rFont val="ＭＳ 明朝"/>
        <family val="1"/>
        <charset val="128"/>
      </rPr>
      <t>年</t>
    </r>
    <r>
      <rPr>
        <b/>
        <sz val="11"/>
        <rFont val="ＭＳ 明朝"/>
        <family val="1"/>
        <charset val="128"/>
      </rPr>
      <t>　　</t>
    </r>
    <r>
      <rPr>
        <sz val="11"/>
        <rFont val="ＭＳ 明朝"/>
        <family val="1"/>
        <charset val="128"/>
      </rPr>
      <t>月</t>
    </r>
    <r>
      <rPr>
        <b/>
        <sz val="11"/>
        <rFont val="ＭＳ 明朝"/>
        <family val="1"/>
        <charset val="128"/>
      </rPr>
      <t>　　</t>
    </r>
    <r>
      <rPr>
        <sz val="11"/>
        <rFont val="ＭＳ 明朝"/>
        <family val="1"/>
        <charset val="128"/>
      </rPr>
      <t>日</t>
    </r>
    <phoneticPr fontId="10"/>
  </si>
  <si>
    <t>※本シートは、スクロールすると「担当者欄」があります。必ず記載してください。</t>
    <rPh sb="1" eb="2">
      <t>ホン</t>
    </rPh>
    <rPh sb="16" eb="19">
      <t>タントウシャ</t>
    </rPh>
    <rPh sb="19" eb="20">
      <t>ラン</t>
    </rPh>
    <rPh sb="27" eb="28">
      <t>カナラ</t>
    </rPh>
    <rPh sb="29" eb="31">
      <t>キサイ</t>
    </rPh>
    <phoneticPr fontId="10"/>
  </si>
  <si>
    <t>郵便番号</t>
    <rPh sb="0" eb="2">
      <t>ユウビン</t>
    </rPh>
    <rPh sb="2" eb="4">
      <t>バンゴウ</t>
    </rPh>
    <phoneticPr fontId="10"/>
  </si>
  <si>
    <t>定員数</t>
    <rPh sb="0" eb="3">
      <t>テイインスウ</t>
    </rPh>
    <phoneticPr fontId="10"/>
  </si>
  <si>
    <t>《機能訓練支援の記載は下記の１行へ、下記以外は記載不可》</t>
    <rPh sb="1" eb="3">
      <t>キノウ</t>
    </rPh>
    <rPh sb="3" eb="5">
      <t>クンレン</t>
    </rPh>
    <rPh sb="5" eb="7">
      <t>シエン</t>
    </rPh>
    <rPh sb="8" eb="10">
      <t>キサイ</t>
    </rPh>
    <rPh sb="11" eb="13">
      <t>カキ</t>
    </rPh>
    <rPh sb="15" eb="16">
      <t>ギョウ</t>
    </rPh>
    <rPh sb="18" eb="20">
      <t>カキ</t>
    </rPh>
    <rPh sb="20" eb="22">
      <t>イガイ</t>
    </rPh>
    <rPh sb="23" eb="25">
      <t>キサイ</t>
    </rPh>
    <rPh sb="25" eb="27">
      <t>フカ</t>
    </rPh>
    <phoneticPr fontId="10"/>
  </si>
  <si>
    <t>《食事・栄養管理支援の記載は下記の１行へ、下記以外は記載不可》</t>
    <rPh sb="1" eb="3">
      <t>ショクジ</t>
    </rPh>
    <rPh sb="4" eb="6">
      <t>エイヨウ</t>
    </rPh>
    <rPh sb="6" eb="8">
      <t>カンリ</t>
    </rPh>
    <rPh sb="8" eb="10">
      <t>シエン</t>
    </rPh>
    <rPh sb="11" eb="13">
      <t>キサイ</t>
    </rPh>
    <rPh sb="14" eb="16">
      <t>カキ</t>
    </rPh>
    <rPh sb="18" eb="19">
      <t>ギョウ</t>
    </rPh>
    <rPh sb="21" eb="23">
      <t>カキ</t>
    </rPh>
    <rPh sb="23" eb="25">
      <t>イガイ</t>
    </rPh>
    <rPh sb="26" eb="28">
      <t>キサイ</t>
    </rPh>
    <rPh sb="28" eb="30">
      <t>フカ</t>
    </rPh>
    <phoneticPr fontId="10"/>
  </si>
  <si>
    <t>《認知症生活支援・認知症ケア支援の記載は下記の１行へ、下記以外は記載不可》</t>
    <rPh sb="1" eb="4">
      <t>ニンチショウ</t>
    </rPh>
    <rPh sb="4" eb="6">
      <t>セイカツ</t>
    </rPh>
    <rPh sb="6" eb="8">
      <t>シエン</t>
    </rPh>
    <rPh sb="9" eb="12">
      <t>ニンチショウ</t>
    </rPh>
    <rPh sb="14" eb="16">
      <t>シエン</t>
    </rPh>
    <rPh sb="17" eb="19">
      <t>キサイ</t>
    </rPh>
    <rPh sb="20" eb="22">
      <t>カキ</t>
    </rPh>
    <rPh sb="24" eb="25">
      <t>ギョウ</t>
    </rPh>
    <rPh sb="27" eb="29">
      <t>カキ</t>
    </rPh>
    <rPh sb="29" eb="31">
      <t>イガイ</t>
    </rPh>
    <rPh sb="32" eb="34">
      <t>キサイ</t>
    </rPh>
    <rPh sb="34" eb="36">
      <t>フカ</t>
    </rPh>
    <phoneticPr fontId="10"/>
  </si>
  <si>
    <t>※水色の箇所のみ記載記載してください。</t>
    <rPh sb="1" eb="3">
      <t>ミズイロ</t>
    </rPh>
    <rPh sb="4" eb="6">
      <t>カショ</t>
    </rPh>
    <rPh sb="8" eb="10">
      <t>キサイ</t>
    </rPh>
    <rPh sb="10" eb="12">
      <t>キサイ</t>
    </rPh>
    <phoneticPr fontId="10"/>
  </si>
  <si>
    <t>※行の削除追加はしないでください。</t>
    <rPh sb="1" eb="2">
      <t>ギョウ</t>
    </rPh>
    <rPh sb="3" eb="5">
      <t>サクジョ</t>
    </rPh>
    <rPh sb="5" eb="7">
      <t>ツイカ</t>
    </rPh>
    <phoneticPr fontId="10"/>
  </si>
  <si>
    <t>※1：職員数には、直接処置職員だけでなく、ICTの活用が見込まれる管理者や生活相談員等の職務も含む。</t>
    <rPh sb="3" eb="5">
      <t>ショクイン</t>
    </rPh>
    <rPh sb="5" eb="6">
      <t>スウ</t>
    </rPh>
    <rPh sb="9" eb="11">
      <t>チョクセツ</t>
    </rPh>
    <rPh sb="11" eb="13">
      <t>ショチ</t>
    </rPh>
    <rPh sb="13" eb="15">
      <t>ショクイン</t>
    </rPh>
    <rPh sb="25" eb="27">
      <t>カツヨウ</t>
    </rPh>
    <rPh sb="28" eb="30">
      <t>ミコ</t>
    </rPh>
    <rPh sb="33" eb="35">
      <t>カンリ</t>
    </rPh>
    <rPh sb="35" eb="36">
      <t>シャ</t>
    </rPh>
    <rPh sb="37" eb="39">
      <t>セイカツ</t>
    </rPh>
    <rPh sb="39" eb="41">
      <t>ソウダン</t>
    </rPh>
    <rPh sb="41" eb="42">
      <t>イン</t>
    </rPh>
    <rPh sb="42" eb="43">
      <t>トウ</t>
    </rPh>
    <rPh sb="44" eb="46">
      <t>ショクム</t>
    </rPh>
    <rPh sb="47" eb="48">
      <t>フク</t>
    </rPh>
    <phoneticPr fontId="10"/>
  </si>
  <si>
    <t>職員数
※１（常勤換算ベース）</t>
    <rPh sb="0" eb="3">
      <t>ショクインスウ</t>
    </rPh>
    <rPh sb="7" eb="9">
      <t>ジョウキン</t>
    </rPh>
    <rPh sb="9" eb="11">
      <t>カンサン</t>
    </rPh>
    <phoneticPr fontId="10"/>
  </si>
  <si>
    <r>
      <rPr>
        <sz val="10"/>
        <rFont val="ＭＳ 明朝"/>
        <family val="1"/>
        <charset val="128"/>
      </rPr>
      <t>TAISコード</t>
    </r>
    <r>
      <rPr>
        <sz val="6"/>
        <rFont val="ＭＳ 明朝"/>
        <family val="1"/>
        <charset val="128"/>
      </rPr>
      <t xml:space="preserve">
（※公益財団法人テクノエイド協会ホームページに掲載されているTAISコードを記載してください。</t>
    </r>
    <rPh sb="10" eb="12">
      <t>コウエキ</t>
    </rPh>
    <rPh sb="12" eb="16">
      <t>ザイダンホウジン</t>
    </rPh>
    <rPh sb="22" eb="24">
      <t>キョウカイ</t>
    </rPh>
    <rPh sb="31" eb="33">
      <t>ケイサイ</t>
    </rPh>
    <rPh sb="46" eb="48">
      <t>キサイ</t>
    </rPh>
    <phoneticPr fontId="10"/>
  </si>
  <si>
    <t>施設全体の定員数</t>
    <rPh sb="0" eb="2">
      <t>シセツ</t>
    </rPh>
    <rPh sb="2" eb="4">
      <t>ゼンタイ</t>
    </rPh>
    <rPh sb="5" eb="7">
      <t>テイイン</t>
    </rPh>
    <rPh sb="7" eb="8">
      <t>スウ</t>
    </rPh>
    <phoneticPr fontId="10"/>
  </si>
  <si>
    <t>1ユニットあたり定員数
（施設系のみ）</t>
    <rPh sb="8" eb="10">
      <t>テイイン</t>
    </rPh>
    <rPh sb="10" eb="11">
      <t>スウ</t>
    </rPh>
    <rPh sb="13" eb="15">
      <t>シセツ</t>
    </rPh>
    <rPh sb="15" eb="16">
      <t>ケイ</t>
    </rPh>
    <phoneticPr fontId="10"/>
  </si>
  <si>
    <t>《移動支援の記載は下記の１行へ、下記以外は記載不可》</t>
    <rPh sb="1" eb="3">
      <t>イドウ</t>
    </rPh>
    <rPh sb="3" eb="5">
      <t>シエン</t>
    </rPh>
    <rPh sb="6" eb="8">
      <t>キサイ</t>
    </rPh>
    <rPh sb="9" eb="11">
      <t>カキ</t>
    </rPh>
    <rPh sb="13" eb="14">
      <t>ギョウ</t>
    </rPh>
    <rPh sb="16" eb="18">
      <t>カキ</t>
    </rPh>
    <rPh sb="18" eb="20">
      <t>イガイ</t>
    </rPh>
    <rPh sb="21" eb="23">
      <t>キサイ</t>
    </rPh>
    <rPh sb="23" eb="25">
      <t>フカ</t>
    </rPh>
    <phoneticPr fontId="10"/>
  </si>
  <si>
    <t>《排泄支援の記載は下記の１行へ、下記以外は記載不可》</t>
    <rPh sb="1" eb="3">
      <t>ハイセツ</t>
    </rPh>
    <rPh sb="3" eb="5">
      <t>シエン</t>
    </rPh>
    <rPh sb="6" eb="8">
      <t>キサイ</t>
    </rPh>
    <rPh sb="9" eb="11">
      <t>カキ</t>
    </rPh>
    <rPh sb="13" eb="14">
      <t>ギョウ</t>
    </rPh>
    <rPh sb="16" eb="18">
      <t>カキ</t>
    </rPh>
    <rPh sb="18" eb="20">
      <t>イガイ</t>
    </rPh>
    <rPh sb="21" eb="23">
      <t>キサイ</t>
    </rPh>
    <rPh sb="23" eb="25">
      <t>フカ</t>
    </rPh>
    <phoneticPr fontId="10"/>
  </si>
  <si>
    <t>《移乗支援(非装着）の記載は下記の１行へ、下記以外は記載不可》</t>
    <rPh sb="1" eb="3">
      <t>イジョウ</t>
    </rPh>
    <rPh sb="3" eb="5">
      <t>シエン</t>
    </rPh>
    <rPh sb="6" eb="9">
      <t>ヒソウチャク</t>
    </rPh>
    <rPh sb="11" eb="13">
      <t>キサイ</t>
    </rPh>
    <rPh sb="14" eb="16">
      <t>カキ</t>
    </rPh>
    <rPh sb="18" eb="19">
      <t>ギョウ</t>
    </rPh>
    <rPh sb="21" eb="23">
      <t>カキ</t>
    </rPh>
    <rPh sb="23" eb="25">
      <t>イガイ</t>
    </rPh>
    <rPh sb="26" eb="28">
      <t>キサイ</t>
    </rPh>
    <rPh sb="28" eb="30">
      <t>フカ</t>
    </rPh>
    <phoneticPr fontId="10"/>
  </si>
  <si>
    <t>《移乗支援（装着）の記載は下記の１行へ、下記以外は記載不可》</t>
    <rPh sb="1" eb="3">
      <t>イジョウ</t>
    </rPh>
    <rPh sb="3" eb="5">
      <t>シエン</t>
    </rPh>
    <rPh sb="6" eb="8">
      <t>ソウチャク</t>
    </rPh>
    <rPh sb="10" eb="12">
      <t>キサイ</t>
    </rPh>
    <rPh sb="13" eb="15">
      <t>カキ</t>
    </rPh>
    <rPh sb="17" eb="18">
      <t>ギョウ</t>
    </rPh>
    <rPh sb="20" eb="22">
      <t>カキ</t>
    </rPh>
    <rPh sb="22" eb="24">
      <t>イガイ</t>
    </rPh>
    <rPh sb="25" eb="27">
      <t>キサイ</t>
    </rPh>
    <rPh sb="27" eb="29">
      <t>フカ</t>
    </rPh>
    <phoneticPr fontId="10"/>
  </si>
  <si>
    <t>《入浴支援の記載は下記の１行へ、下記以外は記載不可》</t>
    <rPh sb="1" eb="3">
      <t>ニュウヨク</t>
    </rPh>
    <rPh sb="3" eb="5">
      <t>シエン</t>
    </rPh>
    <rPh sb="6" eb="8">
      <t>キサイ</t>
    </rPh>
    <rPh sb="9" eb="11">
      <t>カキ</t>
    </rPh>
    <rPh sb="13" eb="14">
      <t>ギョウ</t>
    </rPh>
    <rPh sb="16" eb="18">
      <t>カキ</t>
    </rPh>
    <rPh sb="18" eb="20">
      <t>イガイ</t>
    </rPh>
    <rPh sb="21" eb="23">
      <t>キサイ</t>
    </rPh>
    <rPh sb="23" eb="25">
      <t>フカ</t>
    </rPh>
    <phoneticPr fontId="10"/>
  </si>
  <si>
    <t>《ノートパソコン、タブレット端末の記載は下記の１行へ、下記以外は記載不可》</t>
    <rPh sb="14" eb="16">
      <t>タンマツ</t>
    </rPh>
    <rPh sb="17" eb="19">
      <t>キサイ</t>
    </rPh>
    <rPh sb="20" eb="22">
      <t>カキ</t>
    </rPh>
    <rPh sb="24" eb="25">
      <t>ギョウ</t>
    </rPh>
    <rPh sb="27" eb="29">
      <t>カキ</t>
    </rPh>
    <rPh sb="29" eb="31">
      <t>イガイ</t>
    </rPh>
    <rPh sb="32" eb="34">
      <t>キサイ</t>
    </rPh>
    <rPh sb="34" eb="36">
      <t>フカ</t>
    </rPh>
    <phoneticPr fontId="10"/>
  </si>
  <si>
    <t xml:space="preserve">・「介護業務支援と見守り・コニュニケーションの組み合わせ」又は「介護業務支援の組み合わせ」に限る。
</t>
    <rPh sb="2" eb="4">
      <t>カイゴ</t>
    </rPh>
    <rPh sb="4" eb="6">
      <t>ギョウム</t>
    </rPh>
    <rPh sb="6" eb="8">
      <t>シエン</t>
    </rPh>
    <rPh sb="9" eb="11">
      <t>ミマモ</t>
    </rPh>
    <rPh sb="23" eb="24">
      <t>ク</t>
    </rPh>
    <rPh sb="25" eb="26">
      <t>ア</t>
    </rPh>
    <rPh sb="29" eb="30">
      <t>マタ</t>
    </rPh>
    <rPh sb="32" eb="34">
      <t>カイゴ</t>
    </rPh>
    <rPh sb="34" eb="36">
      <t>ギョウム</t>
    </rPh>
    <rPh sb="36" eb="38">
      <t>シエン</t>
    </rPh>
    <rPh sb="39" eb="40">
      <t>ク</t>
    </rPh>
    <rPh sb="41" eb="42">
      <t>ア</t>
    </rPh>
    <rPh sb="46" eb="47">
      <t>カギ</t>
    </rPh>
    <phoneticPr fontId="10"/>
  </si>
  <si>
    <t>《県要綱３（１）イ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テイインスウ</t>
    </rPh>
    <rPh sb="33" eb="35">
      <t>キキ</t>
    </rPh>
    <rPh sb="36" eb="37">
      <t>ユカ</t>
    </rPh>
    <rPh sb="37" eb="40">
      <t>ソウコウシキ</t>
    </rPh>
    <rPh sb="59" eb="61">
      <t>ソクテイ</t>
    </rPh>
    <rPh sb="62" eb="64">
      <t>カノウ</t>
    </rPh>
    <rPh sb="71" eb="73">
      <t>タンマツ</t>
    </rPh>
    <rPh sb="75" eb="77">
      <t>ドウニュウ</t>
    </rPh>
    <rPh sb="79" eb="81">
      <t>バアイ</t>
    </rPh>
    <rPh sb="82" eb="84">
      <t>カキ</t>
    </rPh>
    <rPh sb="86" eb="88">
      <t>カキ</t>
    </rPh>
    <rPh sb="88" eb="90">
      <t>イガイ</t>
    </rPh>
    <rPh sb="91" eb="93">
      <t>キサイ</t>
    </rPh>
    <rPh sb="93" eb="95">
      <t>フカ</t>
    </rPh>
    <phoneticPr fontId="10"/>
  </si>
  <si>
    <t>《県要綱３（１）イに記載されている機器の内、限度台数が「合理的に必要と認められる台数」の機器（一括で調理を行う機器、加熱・冷蔵機能等を備えた配膳車や配膳ロボット）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ゴウリテキ</t>
    </rPh>
    <rPh sb="32" eb="34">
      <t>ヒツヨウ</t>
    </rPh>
    <rPh sb="35" eb="36">
      <t>ミト</t>
    </rPh>
    <rPh sb="40" eb="42">
      <t>ダイスウ</t>
    </rPh>
    <rPh sb="44" eb="46">
      <t>キキ</t>
    </rPh>
    <rPh sb="47" eb="49">
      <t>イッカツ</t>
    </rPh>
    <rPh sb="50" eb="52">
      <t>チョウリ</t>
    </rPh>
    <rPh sb="53" eb="54">
      <t>オコナ</t>
    </rPh>
    <rPh sb="55" eb="57">
      <t>キキ</t>
    </rPh>
    <rPh sb="58" eb="60">
      <t>カネツ</t>
    </rPh>
    <rPh sb="61" eb="63">
      <t>レイゾウ</t>
    </rPh>
    <rPh sb="63" eb="65">
      <t>キノウ</t>
    </rPh>
    <rPh sb="65" eb="66">
      <t>トウ</t>
    </rPh>
    <rPh sb="67" eb="68">
      <t>ソナ</t>
    </rPh>
    <rPh sb="70" eb="72">
      <t>ハイゼン</t>
    </rPh>
    <rPh sb="72" eb="73">
      <t>シャ</t>
    </rPh>
    <rPh sb="74" eb="76">
      <t>ハイゼン</t>
    </rPh>
    <rPh sb="82" eb="84">
      <t>ドウニュウ</t>
    </rPh>
    <rPh sb="86" eb="88">
      <t>バアイ</t>
    </rPh>
    <rPh sb="89" eb="91">
      <t>カキ</t>
    </rPh>
    <rPh sb="93" eb="95">
      <t>カキ</t>
    </rPh>
    <rPh sb="95" eb="97">
      <t>イガイ</t>
    </rPh>
    <rPh sb="98" eb="100">
      <t>キサイ</t>
    </rPh>
    <rPh sb="100" eb="102">
      <t>フカ</t>
    </rPh>
    <phoneticPr fontId="10"/>
  </si>
  <si>
    <t>「★★二つ星」</t>
    <phoneticPr fontId="10"/>
  </si>
  <si>
    <t>どちらも宣言していない</t>
    <rPh sb="4" eb="6">
      <t>センゲン</t>
    </rPh>
    <phoneticPr fontId="10"/>
  </si>
  <si>
    <t>LIFEを登録し利用している（エビデンス提出済）</t>
    <rPh sb="5" eb="7">
      <t>トウロク</t>
    </rPh>
    <rPh sb="8" eb="10">
      <t>リヨウ</t>
    </rPh>
    <rPh sb="20" eb="22">
      <t>テイシュツ</t>
    </rPh>
    <rPh sb="22" eb="23">
      <t>ズミ</t>
    </rPh>
    <phoneticPr fontId="10"/>
  </si>
  <si>
    <t>LIFEは登録した（エビデンスは交付申請時に提出する）</t>
    <rPh sb="5" eb="7">
      <t>トウロク</t>
    </rPh>
    <rPh sb="16" eb="18">
      <t>コウフ</t>
    </rPh>
    <rPh sb="18" eb="21">
      <t>シンセイジ</t>
    </rPh>
    <rPh sb="22" eb="24">
      <t>テイシュツ</t>
    </rPh>
    <phoneticPr fontId="10"/>
  </si>
  <si>
    <t>LIFEの登録はしていない。</t>
    <rPh sb="5" eb="7">
      <t>トウロク</t>
    </rPh>
    <phoneticPr fontId="10"/>
  </si>
  <si>
    <t>職員には周知している</t>
    <rPh sb="0" eb="2">
      <t>ショクイン</t>
    </rPh>
    <rPh sb="4" eb="6">
      <t>シュウチ</t>
    </rPh>
    <phoneticPr fontId="10"/>
  </si>
  <si>
    <t>職員には周知していない</t>
    <rPh sb="0" eb="2">
      <t>ショクイン</t>
    </rPh>
    <rPh sb="4" eb="6">
      <t>シュウチ</t>
    </rPh>
    <phoneticPr fontId="10"/>
  </si>
  <si>
    <t>《見守り・コミュニケーション機器（コミュニケーション）の記載は下記の１行へ、下記以外は記載不可》</t>
    <rPh sb="1" eb="3">
      <t>ミマモ</t>
    </rPh>
    <rPh sb="14" eb="16">
      <t>キキ</t>
    </rPh>
    <rPh sb="28" eb="30">
      <t>キサイ</t>
    </rPh>
    <rPh sb="31" eb="33">
      <t>カキ</t>
    </rPh>
    <rPh sb="35" eb="36">
      <t>ギョウ</t>
    </rPh>
    <rPh sb="38" eb="40">
      <t>カキ</t>
    </rPh>
    <rPh sb="40" eb="42">
      <t>イガイ</t>
    </rPh>
    <rPh sb="43" eb="45">
      <t>キサイ</t>
    </rPh>
    <rPh sb="45" eb="47">
      <t>フカ</t>
    </rPh>
    <phoneticPr fontId="10"/>
  </si>
  <si>
    <t>《見守り・コミュニケーション機器（見守り（施設））の記載は下記の１行へ、下記以外は記載不可》</t>
    <rPh sb="1" eb="3">
      <t>ミマモ</t>
    </rPh>
    <rPh sb="14" eb="16">
      <t>キキ</t>
    </rPh>
    <rPh sb="17" eb="19">
      <t>ミマモ</t>
    </rPh>
    <rPh sb="21" eb="23">
      <t>シセツ</t>
    </rPh>
    <rPh sb="26" eb="28">
      <t>キサイ</t>
    </rPh>
    <rPh sb="29" eb="31">
      <t>カキ</t>
    </rPh>
    <rPh sb="33" eb="34">
      <t>ギョウ</t>
    </rPh>
    <rPh sb="36" eb="38">
      <t>カキ</t>
    </rPh>
    <rPh sb="38" eb="40">
      <t>イガイ</t>
    </rPh>
    <rPh sb="41" eb="43">
      <t>キサイ</t>
    </rPh>
    <rPh sb="43" eb="45">
      <t>フカ</t>
    </rPh>
    <phoneticPr fontId="10"/>
  </si>
  <si>
    <t>《見守り・コミュニケーション機器（見守り（在宅））の記載は下記の１行へ、下記以外は記載不可》</t>
    <rPh sb="1" eb="3">
      <t>ミマモ</t>
    </rPh>
    <rPh sb="14" eb="16">
      <t>キキ</t>
    </rPh>
    <rPh sb="17" eb="19">
      <t>ミマモ</t>
    </rPh>
    <rPh sb="21" eb="23">
      <t>ザイタク</t>
    </rPh>
    <rPh sb="26" eb="28">
      <t>キサイ</t>
    </rPh>
    <rPh sb="29" eb="31">
      <t>カキ</t>
    </rPh>
    <rPh sb="33" eb="34">
      <t>ギョウ</t>
    </rPh>
    <rPh sb="36" eb="38">
      <t>カキ</t>
    </rPh>
    <rPh sb="38" eb="40">
      <t>イガイ</t>
    </rPh>
    <rPh sb="41" eb="43">
      <t>キサイ</t>
    </rPh>
    <rPh sb="43" eb="45">
      <t>フカ</t>
    </rPh>
    <phoneticPr fontId="10"/>
  </si>
  <si>
    <t>・移乗支援（装着型、非装着型）
・入浴支援
・その他(①床走行式リフト、②一括で調理支援を行う機器、③加熱・冷蔵機能等を備えた配膳車・配膳ロボット④スライディングボード⑤インカム⑥バックオフィスソフト（電子サインシステム、給与、勤怠管理）⑦バイタル測定が可能なウエアラブル端末</t>
    <rPh sb="1" eb="3">
      <t>イジョウ</t>
    </rPh>
    <rPh sb="3" eb="5">
      <t>シエン</t>
    </rPh>
    <rPh sb="6" eb="8">
      <t>ソウチャク</t>
    </rPh>
    <rPh sb="8" eb="9">
      <t>ガタ</t>
    </rPh>
    <rPh sb="10" eb="13">
      <t>ヒソウチャク</t>
    </rPh>
    <rPh sb="13" eb="14">
      <t>ガタ</t>
    </rPh>
    <rPh sb="17" eb="19">
      <t>ニュウヨク</t>
    </rPh>
    <rPh sb="19" eb="21">
      <t>シエン</t>
    </rPh>
    <rPh sb="25" eb="26">
      <t>タ</t>
    </rPh>
    <rPh sb="28" eb="29">
      <t>ユカ</t>
    </rPh>
    <rPh sb="29" eb="32">
      <t>ソウコウシキ</t>
    </rPh>
    <rPh sb="37" eb="39">
      <t>イッカツ</t>
    </rPh>
    <rPh sb="40" eb="42">
      <t>チョウリ</t>
    </rPh>
    <rPh sb="42" eb="44">
      <t>シエン</t>
    </rPh>
    <rPh sb="45" eb="46">
      <t>オコナ</t>
    </rPh>
    <rPh sb="47" eb="49">
      <t>キキ</t>
    </rPh>
    <rPh sb="52" eb="54">
      <t>カネツ</t>
    </rPh>
    <rPh sb="56" eb="58">
      <t>キノウ</t>
    </rPh>
    <rPh sb="58" eb="59">
      <t>トウ</t>
    </rPh>
    <rPh sb="59" eb="60">
      <t>トウ</t>
    </rPh>
    <rPh sb="61" eb="62">
      <t>ソナ</t>
    </rPh>
    <rPh sb="64" eb="66">
      <t>ハイゼン</t>
    </rPh>
    <rPh sb="67" eb="69">
      <t>ハイゼン</t>
    </rPh>
    <rPh sb="101" eb="103">
      <t>デンシ</t>
    </rPh>
    <rPh sb="111" eb="113">
      <t>キュウヨ</t>
    </rPh>
    <rPh sb="114" eb="116">
      <t>キンタイ</t>
    </rPh>
    <rPh sb="116" eb="118">
      <t>カンリ</t>
    </rPh>
    <rPh sb="124" eb="126">
      <t>ソクテイ</t>
    </rPh>
    <rPh sb="127" eb="129">
      <t>カノウ</t>
    </rPh>
    <rPh sb="136" eb="138">
      <t>タンマツ</t>
    </rPh>
    <phoneticPr fontId="10"/>
  </si>
  <si>
    <t>PC・タブレット端末　１台あたり</t>
    <rPh sb="8" eb="10">
      <t>タンマツ</t>
    </rPh>
    <rPh sb="12" eb="13">
      <t>ダイ</t>
    </rPh>
    <phoneticPr fontId="10"/>
  </si>
  <si>
    <t>・移動支援（屋外、屋内、装着）                                                     
・排泄支援（排泄予測・検知、排泄物処理、動作支援）
・見守り・コミュニケーション（見守り（施設）、見守り（在宅）、コミュニケーション）
・介護業務支援
・機能訓練支援
・食事・栄養管理支援
・認知症生活支援・認知症ケア支援</t>
    <rPh sb="1" eb="3">
      <t>イドウ</t>
    </rPh>
    <rPh sb="3" eb="5">
      <t>シエン</t>
    </rPh>
    <rPh sb="6" eb="8">
      <t>オクガイ</t>
    </rPh>
    <rPh sb="9" eb="11">
      <t>オクナイ</t>
    </rPh>
    <rPh sb="12" eb="14">
      <t>ソウチャク</t>
    </rPh>
    <rPh sb="70" eb="72">
      <t>ハイセツ</t>
    </rPh>
    <rPh sb="72" eb="74">
      <t>シエン</t>
    </rPh>
    <rPh sb="75" eb="77">
      <t>ハイセツ</t>
    </rPh>
    <rPh sb="77" eb="79">
      <t>ヨソク</t>
    </rPh>
    <rPh sb="80" eb="82">
      <t>ケンチ</t>
    </rPh>
    <rPh sb="83" eb="86">
      <t>ハイセツブツ</t>
    </rPh>
    <rPh sb="86" eb="88">
      <t>ショリ</t>
    </rPh>
    <rPh sb="89" eb="91">
      <t>ドウサ</t>
    </rPh>
    <rPh sb="91" eb="93">
      <t>シエン</t>
    </rPh>
    <rPh sb="96" eb="98">
      <t>ミマモ</t>
    </rPh>
    <rPh sb="110" eb="112">
      <t>ミマモ</t>
    </rPh>
    <rPh sb="114" eb="116">
      <t>シセツ</t>
    </rPh>
    <rPh sb="118" eb="120">
      <t>ミマモ</t>
    </rPh>
    <rPh sb="122" eb="124">
      <t>ザイタク</t>
    </rPh>
    <rPh sb="138" eb="140">
      <t>カイゴ</t>
    </rPh>
    <rPh sb="140" eb="142">
      <t>ギョウム</t>
    </rPh>
    <rPh sb="142" eb="144">
      <t>シエン</t>
    </rPh>
    <rPh sb="146" eb="148">
      <t>キノウ</t>
    </rPh>
    <rPh sb="148" eb="150">
      <t>クンレン</t>
    </rPh>
    <rPh sb="150" eb="152">
      <t>シエン</t>
    </rPh>
    <rPh sb="154" eb="156">
      <t>ショクジ</t>
    </rPh>
    <rPh sb="157" eb="159">
      <t>エイヨウ</t>
    </rPh>
    <rPh sb="159" eb="161">
      <t>カンリ</t>
    </rPh>
    <rPh sb="161" eb="163">
      <t>シエン</t>
    </rPh>
    <rPh sb="165" eb="168">
      <t>ニンチショウ</t>
    </rPh>
    <rPh sb="168" eb="170">
      <t>セイカツ</t>
    </rPh>
    <rPh sb="170" eb="172">
      <t>シエン</t>
    </rPh>
    <rPh sb="173" eb="176">
      <t>ニンチショウ</t>
    </rPh>
    <rPh sb="178" eb="180">
      <t>シエン</t>
    </rPh>
    <phoneticPr fontId="10"/>
  </si>
  <si>
    <t>《職員数に応じてライセンス数が変動する場合》</t>
    <rPh sb="1" eb="3">
      <t>ショクイン</t>
    </rPh>
    <rPh sb="3" eb="4">
      <t>スウ</t>
    </rPh>
    <rPh sb="5" eb="6">
      <t>オウ</t>
    </rPh>
    <rPh sb="13" eb="14">
      <t>スウ</t>
    </rPh>
    <rPh sb="15" eb="17">
      <t>ヘンドウ</t>
    </rPh>
    <rPh sb="19" eb="21">
      <t>バアイ</t>
    </rPh>
    <phoneticPr fontId="10"/>
  </si>
  <si>
    <t>《それ以外の方式の契約の場合》</t>
    <rPh sb="3" eb="5">
      <t>イガイ</t>
    </rPh>
    <rPh sb="6" eb="8">
      <t>ホウシキ</t>
    </rPh>
    <rPh sb="9" eb="11">
      <t>ケイヤク</t>
    </rPh>
    <rPh sb="12" eb="14">
      <t>バアイ</t>
    </rPh>
    <phoneticPr fontId="10"/>
  </si>
  <si>
    <t>一律</t>
    <rPh sb="0" eb="2">
      <t>イチリツ</t>
    </rPh>
    <phoneticPr fontId="10"/>
  </si>
  <si>
    <t>※↓（D)欄について、機器の購入において、他社や個人から寄付を受けていない場合は「0」を記載してください。</t>
  </si>
  <si>
    <t>《パッケージ型で介護ソフトを導入する場合は、下記の１行に記載してください。》</t>
    <rPh sb="6" eb="7">
      <t>ガタ</t>
    </rPh>
    <rPh sb="8" eb="10">
      <t>カイゴ</t>
    </rPh>
    <rPh sb="14" eb="16">
      <t>ドウニュウ</t>
    </rPh>
    <rPh sb="18" eb="20">
      <t>バアイ</t>
    </rPh>
    <rPh sb="22" eb="24">
      <t>カキ</t>
    </rPh>
    <rPh sb="26" eb="27">
      <t>ギョウ</t>
    </rPh>
    <rPh sb="28" eb="30">
      <t>キサイ</t>
    </rPh>
    <phoneticPr fontId="10"/>
  </si>
  <si>
    <t>《パッケージ型で介護ソフト以外を導入する場合は、下記に記載してください。》</t>
    <rPh sb="6" eb="7">
      <t>ガタ</t>
    </rPh>
    <rPh sb="8" eb="10">
      <t>カイゴ</t>
    </rPh>
    <rPh sb="13" eb="15">
      <t>イガイ</t>
    </rPh>
    <rPh sb="16" eb="18">
      <t>ドウニュウ</t>
    </rPh>
    <rPh sb="20" eb="22">
      <t>バアイ</t>
    </rPh>
    <rPh sb="24" eb="26">
      <t>カキ</t>
    </rPh>
    <rPh sb="27" eb="29">
      <t>キサイ</t>
    </rPh>
    <phoneticPr fontId="10"/>
  </si>
  <si>
    <t>希望順位2位</t>
    <rPh sb="0" eb="2">
      <t>キボウ</t>
    </rPh>
    <rPh sb="2" eb="4">
      <t>ジュンイ</t>
    </rPh>
    <rPh sb="5" eb="6">
      <t>イ</t>
    </rPh>
    <phoneticPr fontId="10"/>
  </si>
  <si>
    <t>※導入予定時期は令和8年１月末を最終期日と致します。</t>
    <rPh sb="1" eb="3">
      <t>ドウニュウ</t>
    </rPh>
    <rPh sb="3" eb="5">
      <t>ヨテイ</t>
    </rPh>
    <rPh sb="5" eb="7">
      <t>ジキ</t>
    </rPh>
    <rPh sb="8" eb="10">
      <t>レイワ</t>
    </rPh>
    <rPh sb="11" eb="12">
      <t>ネン</t>
    </rPh>
    <rPh sb="13" eb="14">
      <t>ガツ</t>
    </rPh>
    <rPh sb="14" eb="15">
      <t>マツ</t>
    </rPh>
    <rPh sb="16" eb="18">
      <t>サイシュウ</t>
    </rPh>
    <rPh sb="18" eb="20">
      <t>キジツ</t>
    </rPh>
    <rPh sb="19" eb="20">
      <t>サイゴ</t>
    </rPh>
    <rPh sb="21" eb="22">
      <t>イタ</t>
    </rPh>
    <phoneticPr fontId="10"/>
  </si>
  <si>
    <t>※黄色の箇所はプルダウンして下さい。</t>
    <rPh sb="1" eb="3">
      <t>キイロ</t>
    </rPh>
    <rPh sb="4" eb="6">
      <t>カショ</t>
    </rPh>
    <rPh sb="14" eb="15">
      <t>クダ</t>
    </rPh>
    <phoneticPr fontId="10"/>
  </si>
  <si>
    <t>《県要綱別表４対象経費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テイインスウ</t>
    </rPh>
    <rPh sb="35" eb="37">
      <t>キキ</t>
    </rPh>
    <rPh sb="38" eb="39">
      <t>ユカ</t>
    </rPh>
    <rPh sb="39" eb="42">
      <t>ソウコウシキ</t>
    </rPh>
    <rPh sb="61" eb="63">
      <t>ソクテイ</t>
    </rPh>
    <rPh sb="64" eb="66">
      <t>カノウ</t>
    </rPh>
    <rPh sb="73" eb="75">
      <t>タンマツ</t>
    </rPh>
    <rPh sb="77" eb="79">
      <t>ドウニュウ</t>
    </rPh>
    <rPh sb="81" eb="83">
      <t>バアイ</t>
    </rPh>
    <rPh sb="84" eb="86">
      <t>カキ</t>
    </rPh>
    <rPh sb="88" eb="90">
      <t>カキ</t>
    </rPh>
    <rPh sb="90" eb="92">
      <t>イガイ</t>
    </rPh>
    <rPh sb="93" eb="95">
      <t>キサイ</t>
    </rPh>
    <rPh sb="95" eb="97">
      <t>フカ</t>
    </rPh>
    <phoneticPr fontId="10"/>
  </si>
  <si>
    <t>《県要綱別表４対象経費に記載されている機器の内、限度台数が「職員数」の機器（インカム）を導入する場合は下記へ、下記以外は記載不可》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ショクインスウ</t>
    </rPh>
    <rPh sb="35" eb="37">
      <t>キキ</t>
    </rPh>
    <rPh sb="44" eb="46">
      <t>ドウニュウ</t>
    </rPh>
    <rPh sb="48" eb="50">
      <t>バアイ</t>
    </rPh>
    <rPh sb="51" eb="53">
      <t>カキ</t>
    </rPh>
    <rPh sb="55" eb="57">
      <t>カキ</t>
    </rPh>
    <rPh sb="57" eb="59">
      <t>イガイ</t>
    </rPh>
    <rPh sb="60" eb="62">
      <t>キサイ</t>
    </rPh>
    <rPh sb="62" eb="64">
      <t>フカ</t>
    </rPh>
    <phoneticPr fontId="10"/>
  </si>
  <si>
    <t>《県要綱別表４対象経費に記載されている機器の内、限度台数が「合理的に必要と認められる台数」の機器（一括で調理を行う機器、加熱・冷蔵機能等を備えた配膳車や配膳ロボット）を導入する場合は下記へ、下記以外は記載不可》</t>
    <rPh sb="12" eb="14">
      <t>キサイ</t>
    </rPh>
    <rPh sb="19" eb="21">
      <t>キキ</t>
    </rPh>
    <rPh sb="22" eb="23">
      <t>ウチ</t>
    </rPh>
    <rPh sb="24" eb="26">
      <t>ゲンド</t>
    </rPh>
    <rPh sb="26" eb="28">
      <t>ダイスウ</t>
    </rPh>
    <rPh sb="30" eb="33">
      <t>ゴウリテキ</t>
    </rPh>
    <rPh sb="34" eb="36">
      <t>ヒツヨウ</t>
    </rPh>
    <rPh sb="37" eb="38">
      <t>ミト</t>
    </rPh>
    <rPh sb="42" eb="44">
      <t>ダイスウ</t>
    </rPh>
    <rPh sb="46" eb="48">
      <t>キキ</t>
    </rPh>
    <rPh sb="49" eb="51">
      <t>イッカツ</t>
    </rPh>
    <rPh sb="52" eb="54">
      <t>チョウリ</t>
    </rPh>
    <rPh sb="55" eb="56">
      <t>オコナ</t>
    </rPh>
    <rPh sb="57" eb="59">
      <t>キキ</t>
    </rPh>
    <rPh sb="60" eb="62">
      <t>カネツ</t>
    </rPh>
    <rPh sb="63" eb="65">
      <t>レイゾウ</t>
    </rPh>
    <rPh sb="65" eb="67">
      <t>キノウ</t>
    </rPh>
    <rPh sb="67" eb="68">
      <t>トウ</t>
    </rPh>
    <rPh sb="69" eb="70">
      <t>ソナ</t>
    </rPh>
    <rPh sb="72" eb="74">
      <t>ハイゼン</t>
    </rPh>
    <rPh sb="74" eb="75">
      <t>シャ</t>
    </rPh>
    <rPh sb="76" eb="78">
      <t>ハイゼン</t>
    </rPh>
    <rPh sb="84" eb="86">
      <t>ドウニュウ</t>
    </rPh>
    <rPh sb="88" eb="90">
      <t>バアイ</t>
    </rPh>
    <rPh sb="91" eb="93">
      <t>カキ</t>
    </rPh>
    <rPh sb="95" eb="97">
      <t>カキ</t>
    </rPh>
    <rPh sb="97" eb="99">
      <t>イガイ</t>
    </rPh>
    <rPh sb="100" eb="102">
      <t>キサイ</t>
    </rPh>
    <rPh sb="102" eb="104">
      <t>フカ</t>
    </rPh>
    <phoneticPr fontId="10"/>
  </si>
  <si>
    <t>《介護業務支援（介護ソフトを職員数に応じてライセンス数が変動する）の記載は下記の１行へ、下記以外は記載不可》</t>
    <rPh sb="1" eb="3">
      <t>カイゴ</t>
    </rPh>
    <rPh sb="3" eb="5">
      <t>ギョウム</t>
    </rPh>
    <rPh sb="5" eb="7">
      <t>シエン</t>
    </rPh>
    <rPh sb="8" eb="10">
      <t>カイゴ</t>
    </rPh>
    <rPh sb="14" eb="16">
      <t>ショクイン</t>
    </rPh>
    <rPh sb="16" eb="17">
      <t>スウ</t>
    </rPh>
    <rPh sb="18" eb="19">
      <t>オウ</t>
    </rPh>
    <rPh sb="26" eb="27">
      <t>スウ</t>
    </rPh>
    <rPh sb="28" eb="30">
      <t>ヘンドウ</t>
    </rPh>
    <rPh sb="34" eb="36">
      <t>キサイ</t>
    </rPh>
    <rPh sb="37" eb="39">
      <t>カキ</t>
    </rPh>
    <rPh sb="41" eb="42">
      <t>ギョウ</t>
    </rPh>
    <rPh sb="44" eb="46">
      <t>カキ</t>
    </rPh>
    <rPh sb="46" eb="48">
      <t>イガイ</t>
    </rPh>
    <rPh sb="49" eb="51">
      <t>キサイ</t>
    </rPh>
    <rPh sb="51" eb="53">
      <t>フカ</t>
    </rPh>
    <phoneticPr fontId="10"/>
  </si>
  <si>
    <t>《介護業務支援（介護ソフトを職員数に応じて必要なライセンス数が変動しない）の記載は下記の１行へ、下記以外は記載不可》</t>
    <rPh sb="1" eb="3">
      <t>カイゴ</t>
    </rPh>
    <rPh sb="3" eb="5">
      <t>ギョウム</t>
    </rPh>
    <rPh sb="5" eb="7">
      <t>シエン</t>
    </rPh>
    <rPh sb="8" eb="10">
      <t>カイゴ</t>
    </rPh>
    <rPh sb="14" eb="16">
      <t>ショクイン</t>
    </rPh>
    <rPh sb="16" eb="17">
      <t>スウ</t>
    </rPh>
    <rPh sb="18" eb="19">
      <t>オウ</t>
    </rPh>
    <rPh sb="21" eb="23">
      <t>ヒツヨウ</t>
    </rPh>
    <rPh sb="29" eb="30">
      <t>スウ</t>
    </rPh>
    <rPh sb="31" eb="33">
      <t>ヘンドウ</t>
    </rPh>
    <rPh sb="38" eb="40">
      <t>キサイ</t>
    </rPh>
    <rPh sb="41" eb="43">
      <t>カキ</t>
    </rPh>
    <rPh sb="45" eb="46">
      <t>ギョウ</t>
    </rPh>
    <rPh sb="48" eb="50">
      <t>カキ</t>
    </rPh>
    <rPh sb="50" eb="52">
      <t>イガイ</t>
    </rPh>
    <rPh sb="53" eb="55">
      <t>キサイ</t>
    </rPh>
    <rPh sb="55" eb="57">
      <t>フカ</t>
    </rPh>
    <phoneticPr fontId="10"/>
  </si>
  <si>
    <t>※交付申請する区分に応じて、添付書類が異なるため、ご注意ください※</t>
    <rPh sb="1" eb="5">
      <t>コウフシンセイ</t>
    </rPh>
    <rPh sb="7" eb="9">
      <t>クブン</t>
    </rPh>
    <rPh sb="10" eb="11">
      <t>オウ</t>
    </rPh>
    <rPh sb="14" eb="16">
      <t>テンプ</t>
    </rPh>
    <rPh sb="16" eb="18">
      <t>ショルイ</t>
    </rPh>
    <rPh sb="19" eb="20">
      <t>コト</t>
    </rPh>
    <rPh sb="26" eb="28">
      <t>チュウイ</t>
    </rPh>
    <phoneticPr fontId="10"/>
  </si>
  <si>
    <t>導入(予定)時期（R7.10時点）
（有効な最終期日はR8.1.31です）</t>
    <rPh sb="0" eb="2">
      <t>ドウニュウ</t>
    </rPh>
    <rPh sb="3" eb="5">
      <t>ヨテイ</t>
    </rPh>
    <rPh sb="6" eb="8">
      <t>ジキ</t>
    </rPh>
    <rPh sb="14" eb="16">
      <t>ジテン</t>
    </rPh>
    <rPh sb="19" eb="21">
      <t>ユウコウ</t>
    </rPh>
    <rPh sb="22" eb="24">
      <t>サイシュウ</t>
    </rPh>
    <rPh sb="24" eb="26">
      <t>キジツ</t>
    </rPh>
    <phoneticPr fontId="18"/>
  </si>
  <si>
    <t>別紙様式2-1-1</t>
    <phoneticPr fontId="18"/>
  </si>
  <si>
    <t>１　収入の部</t>
  </si>
  <si>
    <t>区分</t>
  </si>
  <si>
    <t>備考</t>
  </si>
  <si>
    <t>計</t>
  </si>
  <si>
    <t>２　歳出の部</t>
  </si>
  <si>
    <t>所　 在　 地</t>
    <rPh sb="0" eb="1">
      <t>トコロ</t>
    </rPh>
    <rPh sb="3" eb="4">
      <t>ザイ</t>
    </rPh>
    <rPh sb="6" eb="7">
      <t>チ</t>
    </rPh>
    <phoneticPr fontId="10"/>
  </si>
  <si>
    <t>法 　人　 名</t>
    <rPh sb="0" eb="1">
      <t>ホウ</t>
    </rPh>
    <rPh sb="3" eb="4">
      <t>ヒト</t>
    </rPh>
    <rPh sb="6" eb="7">
      <t>ナ</t>
    </rPh>
    <phoneticPr fontId="10"/>
  </si>
  <si>
    <t>代表者職氏名</t>
    <phoneticPr fontId="10"/>
  </si>
  <si>
    <t>ケアプランデータ連携している事業所数</t>
    <rPh sb="8" eb="10">
      <t>レンケイ</t>
    </rPh>
    <rPh sb="14" eb="17">
      <t>ジギョウショ</t>
    </rPh>
    <rPh sb="17" eb="18">
      <t>スウ</t>
    </rPh>
    <phoneticPr fontId="10"/>
  </si>
  <si>
    <t>１　交付申請額</t>
    <rPh sb="2" eb="6">
      <t>コウフシンセイ</t>
    </rPh>
    <rPh sb="6" eb="7">
      <t>ガク</t>
    </rPh>
    <phoneticPr fontId="10"/>
  </si>
  <si>
    <t>※複数事業所（２事業所まで）を交付申請する場合、それぞれの事業所分を提出すること。</t>
    <rPh sb="1" eb="3">
      <t>フクスウ</t>
    </rPh>
    <rPh sb="3" eb="6">
      <t>ジギョウショ</t>
    </rPh>
    <rPh sb="8" eb="11">
      <t>ジギョウショ</t>
    </rPh>
    <rPh sb="15" eb="19">
      <t>コウフシンセイ</t>
    </rPh>
    <rPh sb="21" eb="23">
      <t>バアイ</t>
    </rPh>
    <rPh sb="29" eb="32">
      <t>ジギョウショ</t>
    </rPh>
    <rPh sb="32" eb="33">
      <t>ブン</t>
    </rPh>
    <rPh sb="34" eb="36">
      <t>テイシュツ</t>
    </rPh>
    <phoneticPr fontId="10"/>
  </si>
  <si>
    <t>別紙様式２-１-３（介護テクノロジー導入支援用）</t>
    <rPh sb="0" eb="2">
      <t>ベッシ</t>
    </rPh>
    <rPh sb="2" eb="4">
      <t>ヨウシキ</t>
    </rPh>
    <rPh sb="10" eb="12">
      <t>カイゴ</t>
    </rPh>
    <rPh sb="18" eb="20">
      <t>ドウニュウ</t>
    </rPh>
    <rPh sb="20" eb="22">
      <t>シエン</t>
    </rPh>
    <rPh sb="22" eb="23">
      <t>ヨウ</t>
    </rPh>
    <phoneticPr fontId="10"/>
  </si>
  <si>
    <t>ケアプランデータ連携している事業所数</t>
  </si>
  <si>
    <t>ケアプランデータ連携している事業所数</t>
    <phoneticPr fontId="10"/>
  </si>
  <si>
    <t>別紙様式２-１-４（パッケージ型用）</t>
    <rPh sb="0" eb="2">
      <t>ベッシ</t>
    </rPh>
    <rPh sb="2" eb="4">
      <t>ヨウシキ</t>
    </rPh>
    <rPh sb="15" eb="16">
      <t>ガタ</t>
    </rPh>
    <rPh sb="16" eb="17">
      <t>ヨウ</t>
    </rPh>
    <phoneticPr fontId="10"/>
  </si>
  <si>
    <t>01_通所介護事業所</t>
  </si>
  <si>
    <t>02_地域密着型通所介護</t>
  </si>
  <si>
    <t>03_認知症対応型通所介護事業所</t>
  </si>
  <si>
    <t>04_通所リハビリテーション事業所</t>
  </si>
  <si>
    <t>05_短期入所生活介護事業所（単独型・併設型）</t>
  </si>
  <si>
    <t>06_短期入所療養介護事業所</t>
  </si>
  <si>
    <t>07_訪問介護事業所</t>
  </si>
  <si>
    <t>08_訪問入浴介護事業所</t>
  </si>
  <si>
    <t>09_訪問看護事業所</t>
  </si>
  <si>
    <t>10_訪問リハビリテーション事業所</t>
  </si>
  <si>
    <t>11_定期巡回・随時対応型訪問介護看護事業所</t>
  </si>
  <si>
    <t>12_夜間対応型訪問介護事業所</t>
  </si>
  <si>
    <t>13_居宅介護支援事業所</t>
  </si>
  <si>
    <t>14_居宅療養管理指導事業所</t>
  </si>
  <si>
    <t>15_小規模多機能型居宅介護事業所</t>
  </si>
  <si>
    <t>16_看護小規模多機能型居宅介護事業所</t>
  </si>
  <si>
    <t>17_介護老人福祉施設</t>
  </si>
  <si>
    <t>18_地域密着型介護老人福祉施設</t>
  </si>
  <si>
    <t>19_介護老人保健施設</t>
  </si>
  <si>
    <t>20_介護医療院</t>
  </si>
  <si>
    <t>21_介護療養型医療施設</t>
  </si>
  <si>
    <t>22_認知症対応型共同生活介護事業所</t>
  </si>
  <si>
    <t>23_特定施設入居者生活介護事業所</t>
  </si>
  <si>
    <t>24_地域密着型特定施設入居者生活介護事業所</t>
  </si>
  <si>
    <t>25_福祉用具貸与</t>
    <rPh sb="3" eb="5">
      <t>フクシ</t>
    </rPh>
    <rPh sb="5" eb="7">
      <t>ヨウグ</t>
    </rPh>
    <rPh sb="7" eb="9">
      <t>タイヨ</t>
    </rPh>
    <phoneticPr fontId="20"/>
  </si>
  <si>
    <t>26_介護予防支援事業</t>
    <rPh sb="3" eb="5">
      <t>カイゴ</t>
    </rPh>
    <rPh sb="5" eb="7">
      <t>ヨボウ</t>
    </rPh>
    <rPh sb="7" eb="9">
      <t>シエン</t>
    </rPh>
    <rPh sb="9" eb="11">
      <t>ジギョウ</t>
    </rPh>
    <phoneticPr fontId="20"/>
  </si>
  <si>
    <t>99_養護老人ホーム</t>
    <rPh sb="3" eb="5">
      <t>ヨウゴ</t>
    </rPh>
    <rPh sb="5" eb="7">
      <t>ロウジン</t>
    </rPh>
    <phoneticPr fontId="12"/>
  </si>
  <si>
    <t>99_軽費老人ホーム</t>
    <rPh sb="3" eb="5">
      <t>ケイヒ</t>
    </rPh>
    <rPh sb="5" eb="7">
      <t>ロウジン</t>
    </rPh>
    <phoneticPr fontId="12"/>
  </si>
  <si>
    <t>介護報酬輸入</t>
    <rPh sb="0" eb="2">
      <t>カイゴ</t>
    </rPh>
    <rPh sb="2" eb="6">
      <t>ホウシュウシュニュウ</t>
    </rPh>
    <phoneticPr fontId="10"/>
  </si>
  <si>
    <t>移乗支援導入費</t>
    <rPh sb="0" eb="2">
      <t>イジョウ</t>
    </rPh>
    <rPh sb="2" eb="4">
      <t>シエン</t>
    </rPh>
    <rPh sb="4" eb="7">
      <t>ドウニュウヒ</t>
    </rPh>
    <phoneticPr fontId="10"/>
  </si>
  <si>
    <t>排泄支援導入費</t>
    <rPh sb="0" eb="4">
      <t>ハイセツシエン</t>
    </rPh>
    <rPh sb="4" eb="7">
      <t>ドウニュウヒ</t>
    </rPh>
    <phoneticPr fontId="10"/>
  </si>
  <si>
    <t>介護テクノロジー導入支援事業費補助金</t>
    <rPh sb="0" eb="2">
      <t>カイゴ</t>
    </rPh>
    <rPh sb="8" eb="18">
      <t>ドウニュウシエンジギョウヒホジョキン</t>
    </rPh>
    <phoneticPr fontId="10"/>
  </si>
  <si>
    <t>別紙様式３－１（介護テクノロジー導入支援事業費補助金）</t>
    <rPh sb="0" eb="2">
      <t>ベッシ</t>
    </rPh>
    <rPh sb="2" eb="4">
      <t>ヨウシキ</t>
    </rPh>
    <rPh sb="8" eb="10">
      <t>カイゴ</t>
    </rPh>
    <rPh sb="16" eb="26">
      <t>ドウニュウシエンジギョウヒホジョキン</t>
    </rPh>
    <phoneticPr fontId="10"/>
  </si>
  <si>
    <t>(1)　会計歳入歳出決算書抄本</t>
    <rPh sb="4" eb="6">
      <t>カイケイ</t>
    </rPh>
    <rPh sb="6" eb="8">
      <t>サイニュウ</t>
    </rPh>
    <rPh sb="8" eb="10">
      <t>サイシュツ</t>
    </rPh>
    <rPh sb="10" eb="13">
      <t>ケッサンショ</t>
    </rPh>
    <rPh sb="13" eb="15">
      <t>ショウホン</t>
    </rPh>
    <phoneticPr fontId="10"/>
  </si>
  <si>
    <t>(2)　必須要件チェックリスト</t>
    <rPh sb="4" eb="6">
      <t>ヒッス</t>
    </rPh>
    <rPh sb="6" eb="8">
      <t>ヨウケン</t>
    </rPh>
    <phoneticPr fontId="10"/>
  </si>
  <si>
    <t>　　</t>
    <phoneticPr fontId="10"/>
  </si>
  <si>
    <t>(3)　機器を導入したことがわかるエビデンス（WEBページ掲載書類）</t>
    <rPh sb="4" eb="6">
      <t>キキ</t>
    </rPh>
    <rPh sb="7" eb="9">
      <t>ドウニュウ</t>
    </rPh>
    <rPh sb="29" eb="31">
      <t>ケイサイ</t>
    </rPh>
    <rPh sb="31" eb="33">
      <t>ショルイ</t>
    </rPh>
    <phoneticPr fontId="10"/>
  </si>
  <si>
    <t>愛知県介護テクノロジー導入支援事業　実績報告事業所一覧　</t>
    <rPh sb="0" eb="3">
      <t>アイチケン</t>
    </rPh>
    <rPh sb="11" eb="13">
      <t>ドウニュウ</t>
    </rPh>
    <rPh sb="13" eb="15">
      <t>シエン</t>
    </rPh>
    <rPh sb="18" eb="20">
      <t>ジッセキ</t>
    </rPh>
    <rPh sb="20" eb="22">
      <t>ホウコク</t>
    </rPh>
    <rPh sb="22" eb="25">
      <t>ジギョウショ</t>
    </rPh>
    <rPh sb="25" eb="27">
      <t>イチラン</t>
    </rPh>
    <phoneticPr fontId="18"/>
  </si>
  <si>
    <t>令和7年度会計歳入歳出決算書　抄本</t>
    <rPh sb="9" eb="11">
      <t>サイシュツ</t>
    </rPh>
    <rPh sb="11" eb="14">
      <t>ケッサンショ</t>
    </rPh>
    <phoneticPr fontId="10"/>
  </si>
  <si>
    <t>令和7年度会計歳入歳出決算書　抄本</t>
    <rPh sb="11" eb="14">
      <t>ケッサンショ</t>
    </rPh>
    <phoneticPr fontId="10"/>
  </si>
  <si>
    <t>３　補助金所要額調書　　別紙様式３-１-３</t>
    <phoneticPr fontId="10"/>
  </si>
  <si>
    <t>４　添付書類</t>
    <rPh sb="2" eb="4">
      <t>テンプ</t>
    </rPh>
    <rPh sb="4" eb="6">
      <t>ショルイ</t>
    </rPh>
    <phoneticPr fontId="10"/>
  </si>
  <si>
    <t>３　補助金所要額調書　　別紙様式３-１-４</t>
    <phoneticPr fontId="10"/>
  </si>
  <si>
    <t>４　添付書類</t>
    <phoneticPr fontId="10"/>
  </si>
  <si>
    <t>愛知県介護テクノロジー導入支援事業費補助金に係る実績報告書の提出について</t>
    <rPh sb="0" eb="3">
      <t>アイチケン</t>
    </rPh>
    <rPh sb="3" eb="5">
      <t>カイゴ</t>
    </rPh>
    <rPh sb="11" eb="13">
      <t>ドウニュウ</t>
    </rPh>
    <rPh sb="13" eb="15">
      <t>シエン</t>
    </rPh>
    <rPh sb="15" eb="17">
      <t>ジギョウ</t>
    </rPh>
    <rPh sb="17" eb="18">
      <t>ヒ</t>
    </rPh>
    <rPh sb="18" eb="21">
      <t>ホジョキン</t>
    </rPh>
    <rPh sb="22" eb="23">
      <t>カカ</t>
    </rPh>
    <rPh sb="24" eb="26">
      <t>ジッセキ</t>
    </rPh>
    <rPh sb="26" eb="29">
      <t>ホウコクショ</t>
    </rPh>
    <rPh sb="30" eb="32">
      <t>テイシュツ</t>
    </rPh>
    <phoneticPr fontId="10"/>
  </si>
  <si>
    <t>２　実績報告事業所一覧　別紙様式３-１-１</t>
    <rPh sb="2" eb="4">
      <t>ジッセキ</t>
    </rPh>
    <rPh sb="4" eb="6">
      <t>ホウコク</t>
    </rPh>
    <rPh sb="6" eb="9">
      <t>ジギョウショ</t>
    </rPh>
    <rPh sb="9" eb="11">
      <t>イチラン</t>
    </rPh>
    <rPh sb="12" eb="14">
      <t>ベッシ</t>
    </rPh>
    <rPh sb="14" eb="16">
      <t>ヨウシキ</t>
    </rPh>
    <phoneticPr fontId="10"/>
  </si>
  <si>
    <t>決算額</t>
    <rPh sb="0" eb="2">
      <t>ケッサン</t>
    </rPh>
    <rPh sb="2" eb="3">
      <t>ガク</t>
    </rPh>
    <phoneticPr fontId="10"/>
  </si>
  <si>
    <t>決算額</t>
    <rPh sb="0" eb="2">
      <t>ケッサン</t>
    </rPh>
    <rPh sb="2" eb="3">
      <t>サンガク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</si>
</sst>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Red]\(#,##0\)"/>
    <numFmt numFmtId="178" formatCode="#,##0_ "/>
    <numFmt numFmtId="179" formatCode="General&quot;名&quot;"/>
    <numFmt numFmtId="180" formatCode="[$-411]ggge&quot;年&quot;m&quot;月&quot;d&quot;日&quot;;@"/>
  </numFmts>
  <fonts count="59"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b/>
      <sz val="11"/>
      <name val="ＭＳ 明朝"/>
      <family val="1"/>
      <charset val="128"/>
    </font>
    <font>
      <b/>
      <sz val="12"/>
      <name val="ＭＳ 明朝"/>
      <family val="1"/>
      <charset val="128"/>
    </font>
    <font>
      <b/>
      <sz val="14"/>
      <name val="ＭＳ 明朝"/>
      <family val="1"/>
      <charset val="128"/>
    </font>
    <font>
      <sz val="10"/>
      <name val="ＭＳ 明朝"/>
      <family val="1"/>
      <charset val="128"/>
    </font>
    <font>
      <sz val="9"/>
      <name val="ＭＳ 明朝"/>
      <family val="1"/>
      <charset val="128"/>
    </font>
    <font>
      <b/>
      <sz val="12"/>
      <color rgb="FFFF0000"/>
      <name val="ＭＳ 明朝"/>
      <family val="1"/>
      <charset val="128"/>
    </font>
    <font>
      <sz val="11"/>
      <color theme="1"/>
      <name val="游ゴシック"/>
      <family val="3"/>
      <charset val="128"/>
      <scheme val="minor"/>
    </font>
    <font>
      <sz val="6"/>
      <name val="游ゴシック"/>
      <family val="2"/>
      <charset val="128"/>
      <scheme val="minor"/>
    </font>
    <font>
      <sz val="14"/>
      <color theme="1"/>
      <name val="游ゴシック"/>
      <family val="3"/>
      <charset val="128"/>
      <scheme val="minor"/>
    </font>
    <font>
      <sz val="12"/>
      <color theme="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4"/>
      <name val="ＭＳ 明朝"/>
      <family val="1"/>
      <charset val="128"/>
    </font>
    <font>
      <sz val="18"/>
      <name val="ＭＳ 明朝"/>
      <family val="1"/>
      <charset val="128"/>
    </font>
    <font>
      <b/>
      <sz val="14"/>
      <color rgb="FFFF0000"/>
      <name val="游ゴシック"/>
      <family val="3"/>
      <charset val="128"/>
      <scheme val="minor"/>
    </font>
    <font>
      <b/>
      <sz val="14"/>
      <color rgb="FFFF0000"/>
      <name val="ＭＳ Ｐゴシック"/>
      <family val="3"/>
      <charset val="128"/>
    </font>
    <font>
      <b/>
      <sz val="11"/>
      <color theme="1"/>
      <name val="游ゴシック"/>
      <family val="3"/>
      <charset val="128"/>
      <scheme val="minor"/>
    </font>
    <font>
      <sz val="10"/>
      <color theme="1"/>
      <name val="游ゴシック"/>
      <family val="3"/>
      <charset val="128"/>
      <scheme val="minor"/>
    </font>
    <font>
      <sz val="16"/>
      <color theme="1"/>
      <name val="游ゴシック"/>
      <family val="3"/>
      <charset val="128"/>
      <scheme val="minor"/>
    </font>
    <font>
      <sz val="10"/>
      <name val="ＭＳ Ｐゴシック"/>
      <family val="3"/>
      <charset val="128"/>
    </font>
    <font>
      <b/>
      <sz val="11"/>
      <name val="ＭＳ Ｐゴシック"/>
      <family val="3"/>
      <charset val="128"/>
    </font>
    <font>
      <sz val="14"/>
      <color rgb="FFFF0000"/>
      <name val="ＭＳ 明朝"/>
      <family val="1"/>
      <charset val="128"/>
    </font>
    <font>
      <i/>
      <sz val="11"/>
      <name val="ＭＳ 明朝"/>
      <family val="1"/>
      <charset val="128"/>
    </font>
    <font>
      <i/>
      <sz val="10"/>
      <name val="ＭＳ 明朝"/>
      <family val="1"/>
      <charset val="128"/>
    </font>
    <font>
      <sz val="10"/>
      <color rgb="FF000000"/>
      <name val="Times New Roman"/>
      <family val="1"/>
    </font>
    <font>
      <b/>
      <sz val="11"/>
      <color rgb="FFFF0000"/>
      <name val="ＭＳ Ｐゴシック"/>
      <family val="3"/>
      <charset val="128"/>
    </font>
    <font>
      <sz val="12"/>
      <name val="ＭＳ Ｐ明朝"/>
      <family val="1"/>
      <charset val="128"/>
    </font>
    <font>
      <sz val="6"/>
      <name val="ＭＳ 明朝"/>
      <family val="1"/>
      <charset val="128"/>
    </font>
    <font>
      <sz val="10"/>
      <color rgb="FFFF0000"/>
      <name val="ＭＳ 明朝"/>
      <family val="1"/>
      <charset val="128"/>
    </font>
    <font>
      <b/>
      <sz val="12"/>
      <color theme="1"/>
      <name val="游ゴシック"/>
      <family val="3"/>
      <charset val="128"/>
      <scheme val="minor"/>
    </font>
    <font>
      <b/>
      <sz val="16"/>
      <color theme="1"/>
      <name val="游ゴシック"/>
      <family val="3"/>
      <charset val="128"/>
      <scheme val="minor"/>
    </font>
    <font>
      <sz val="18"/>
      <color theme="1"/>
      <name val="游ゴシック"/>
      <family val="3"/>
      <charset val="128"/>
      <scheme val="minor"/>
    </font>
    <font>
      <b/>
      <sz val="11"/>
      <color rgb="FFFF0000"/>
      <name val="ＭＳ 明朝"/>
      <family val="1"/>
      <charset val="128"/>
    </font>
    <font>
      <b/>
      <sz val="18"/>
      <color theme="1"/>
      <name val="游ゴシック"/>
      <family val="3"/>
      <charset val="128"/>
      <scheme val="minor"/>
    </font>
    <font>
      <b/>
      <sz val="20"/>
      <color theme="1"/>
      <name val="游ゴシック"/>
      <family val="3"/>
      <charset val="128"/>
      <scheme val="minor"/>
    </font>
    <font>
      <b/>
      <sz val="28"/>
      <color theme="1"/>
      <name val="游ゴシック"/>
      <family val="3"/>
      <charset val="128"/>
      <scheme val="minor"/>
    </font>
    <font>
      <b/>
      <sz val="11"/>
      <color theme="1"/>
      <name val="ＭＳ 明朝"/>
      <family val="1"/>
      <charset val="128"/>
    </font>
    <font>
      <b/>
      <sz val="10"/>
      <name val="ＭＳ 明朝"/>
      <family val="1"/>
      <charset val="128"/>
    </font>
    <font>
      <sz val="10"/>
      <color theme="1"/>
      <name val="ＭＳ 明朝"/>
      <family val="1"/>
      <charset val="128"/>
    </font>
    <font>
      <sz val="12"/>
      <name val="ＭＳ 明朝"/>
      <family val="1"/>
      <charset val="128"/>
    </font>
    <font>
      <sz val="12"/>
      <color theme="1"/>
      <name val="ＭＳ 明朝"/>
      <family val="1"/>
      <charset val="128"/>
    </font>
    <font>
      <b/>
      <sz val="14"/>
      <color theme="1"/>
      <name val="ＭＳ 明朝"/>
      <family val="1"/>
      <charset val="128"/>
    </font>
    <font>
      <b/>
      <sz val="14"/>
      <color rgb="FFFF0000"/>
      <name val="ＭＳ 明朝"/>
      <family val="1"/>
      <charset val="128"/>
    </font>
    <font>
      <b/>
      <sz val="10"/>
      <color rgb="FFFF0000"/>
      <name val="ＭＳ 明朝"/>
      <family val="1"/>
      <charset val="128"/>
    </font>
    <font>
      <b/>
      <sz val="9"/>
      <name val="ＭＳ 明朝"/>
      <family val="1"/>
      <charset val="128"/>
    </font>
    <font>
      <sz val="14"/>
      <color theme="1"/>
      <name val="ＭＳ 明朝"/>
      <family val="1"/>
      <charset val="128"/>
    </font>
    <font>
      <sz val="11"/>
      <color rgb="FFFF0000"/>
      <name val="ＭＳ 明朝"/>
      <family val="1"/>
      <charset val="128"/>
    </font>
    <font>
      <sz val="12"/>
      <color rgb="FFFF0000"/>
      <name val="ＭＳ 明朝"/>
      <family val="1"/>
      <charset val="128"/>
    </font>
  </fonts>
  <fills count="12">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gray0625"/>
    </fill>
    <fill>
      <patternFill patternType="solid">
        <fgColor theme="9" tint="0.79998168889431442"/>
        <bgColor indexed="64"/>
      </patternFill>
    </fill>
    <fill>
      <patternFill patternType="solid">
        <fgColor rgb="FF92D050"/>
        <bgColor indexed="64"/>
      </patternFill>
    </fill>
    <fill>
      <patternFill patternType="solid">
        <fgColor theme="0"/>
        <bgColor indexed="64"/>
      </patternFill>
    </fill>
    <fill>
      <patternFill patternType="gray125">
        <fgColor theme="0" tint="-0.499984740745262"/>
        <bgColor theme="0"/>
      </patternFill>
    </fill>
    <fill>
      <patternFill patternType="solid">
        <fgColor indexed="65"/>
        <bgColor indexed="64"/>
      </patternFill>
    </fill>
    <fill>
      <patternFill patternType="gray125">
        <fgColor theme="0" tint="-0.499984740745262"/>
        <bgColor indexed="65"/>
      </patternFill>
    </fill>
    <fill>
      <patternFill patternType="gray0625">
        <fgColor theme="0" tint="-0.499984740745262"/>
        <bgColor indexed="65"/>
      </patternFill>
    </fill>
  </fills>
  <borders count="79">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bottom style="medium">
        <color indexed="64"/>
      </bottom>
      <diagonal/>
    </border>
    <border>
      <left/>
      <right style="medium">
        <color indexed="64"/>
      </right>
      <top style="medium">
        <color indexed="64"/>
      </top>
      <bottom/>
      <diagonal/>
    </border>
    <border diagonalUp="1">
      <left/>
      <right/>
      <top style="thin">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medium">
        <color auto="1"/>
      </left>
      <right style="thin">
        <color auto="1"/>
      </right>
      <top/>
      <bottom style="dashed">
        <color auto="1"/>
      </bottom>
      <diagonal/>
    </border>
    <border>
      <left style="thin">
        <color auto="1"/>
      </left>
      <right style="thin">
        <color auto="1"/>
      </right>
      <top/>
      <bottom style="dashed">
        <color auto="1"/>
      </bottom>
      <diagonal/>
    </border>
    <border>
      <left style="thin">
        <color auto="1"/>
      </left>
      <right style="thin">
        <color auto="1"/>
      </right>
      <top style="double">
        <color auto="1"/>
      </top>
      <bottom style="dashed">
        <color auto="1"/>
      </bottom>
      <diagonal/>
    </border>
    <border>
      <left style="thin">
        <color auto="1"/>
      </left>
      <right style="medium">
        <color auto="1"/>
      </right>
      <top style="double">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medium">
        <color auto="1"/>
      </right>
      <top style="dashed">
        <color auto="1"/>
      </top>
      <bottom style="dashed">
        <color auto="1"/>
      </bottom>
      <diagonal/>
    </border>
    <border>
      <left style="thin">
        <color auto="1"/>
      </left>
      <right style="medium">
        <color auto="1"/>
      </right>
      <top style="dashed">
        <color auto="1"/>
      </top>
      <bottom style="medium">
        <color auto="1"/>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s>
  <cellStyleXfs count="18">
    <xf numFmtId="0" fontId="0" fillId="0" borderId="0"/>
    <xf numFmtId="38" fontId="8" fillId="0" borderId="0" applyFont="0" applyFill="0" applyBorder="0" applyAlignment="0" applyProtection="0"/>
    <xf numFmtId="38" fontId="8" fillId="0" borderId="0" applyFont="0" applyFill="0" applyBorder="0" applyAlignment="0" applyProtection="0">
      <alignment vertical="center"/>
    </xf>
    <xf numFmtId="0" fontId="7" fillId="0" borderId="0">
      <alignment vertical="center"/>
    </xf>
    <xf numFmtId="0" fontId="6" fillId="0" borderId="0">
      <alignment vertical="center"/>
    </xf>
    <xf numFmtId="0" fontId="8" fillId="0" borderId="0">
      <alignment vertical="center"/>
    </xf>
    <xf numFmtId="0" fontId="8" fillId="0" borderId="0">
      <alignment vertical="center"/>
    </xf>
    <xf numFmtId="0" fontId="5" fillId="0" borderId="0">
      <alignment vertical="center"/>
    </xf>
    <xf numFmtId="0" fontId="35"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8" fillId="0" borderId="0"/>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cellStyleXfs>
  <cellXfs count="409">
    <xf numFmtId="0" fontId="0" fillId="0" borderId="0" xfId="0"/>
    <xf numFmtId="0" fontId="14" fillId="3" borderId="0" xfId="0" applyFont="1" applyFill="1" applyAlignment="1" applyProtection="1">
      <alignment vertical="center"/>
      <protection locked="0"/>
    </xf>
    <xf numFmtId="177" fontId="15" fillId="0" borderId="32" xfId="0" applyNumberFormat="1" applyFont="1" applyBorder="1" applyAlignment="1">
      <alignment horizontal="center" vertical="center"/>
    </xf>
    <xf numFmtId="177" fontId="15" fillId="0" borderId="3" xfId="0" applyNumberFormat="1" applyFont="1" applyBorder="1" applyAlignment="1">
      <alignment horizontal="center" vertical="center"/>
    </xf>
    <xf numFmtId="0" fontId="9" fillId="0" borderId="0" xfId="0" applyFont="1" applyAlignment="1" applyProtection="1">
      <alignment vertical="center"/>
    </xf>
    <xf numFmtId="0" fontId="9" fillId="0" borderId="0" xfId="0" applyFont="1" applyFill="1" applyAlignment="1" applyProtection="1">
      <alignment horizontal="distributed" vertical="center"/>
    </xf>
    <xf numFmtId="0" fontId="13" fillId="0" borderId="0" xfId="0" applyFont="1" applyAlignment="1" applyProtection="1">
      <alignment vertical="center"/>
    </xf>
    <xf numFmtId="0" fontId="9" fillId="0" borderId="0" xfId="0" applyFont="1" applyAlignment="1" applyProtection="1">
      <alignment horizontal="left" vertical="center" wrapText="1"/>
    </xf>
    <xf numFmtId="0" fontId="9" fillId="0" borderId="0" xfId="0" applyFont="1" applyAlignment="1" applyProtection="1">
      <alignment horizontal="left" vertical="center"/>
    </xf>
    <xf numFmtId="0" fontId="9" fillId="0" borderId="0" xfId="0" applyFont="1" applyAlignment="1" applyProtection="1">
      <alignment vertical="top" wrapText="1"/>
    </xf>
    <xf numFmtId="0" fontId="9" fillId="0" borderId="0" xfId="0" applyFont="1" applyAlignment="1" applyProtection="1">
      <alignment vertical="top"/>
    </xf>
    <xf numFmtId="0" fontId="11" fillId="0" borderId="0" xfId="0" applyFont="1" applyAlignment="1" applyProtection="1">
      <alignment vertical="center"/>
    </xf>
    <xf numFmtId="0" fontId="12" fillId="0" borderId="0" xfId="0" applyFont="1" applyAlignment="1" applyProtection="1">
      <alignment vertical="center"/>
    </xf>
    <xf numFmtId="0" fontId="16" fillId="0" borderId="0" xfId="0" applyFont="1" applyAlignment="1" applyProtection="1">
      <alignment vertical="center"/>
    </xf>
    <xf numFmtId="0" fontId="7" fillId="0" borderId="0" xfId="3" applyProtection="1">
      <alignment vertical="center"/>
    </xf>
    <xf numFmtId="0" fontId="19" fillId="0" borderId="0" xfId="3" applyFont="1" applyAlignment="1" applyProtection="1">
      <alignment horizontal="right"/>
    </xf>
    <xf numFmtId="0" fontId="27" fillId="0" borderId="0" xfId="3" applyFont="1" applyProtection="1">
      <alignment vertical="center"/>
    </xf>
    <xf numFmtId="0" fontId="20" fillId="0" borderId="0" xfId="3" applyFont="1" applyProtection="1">
      <alignment vertical="center"/>
    </xf>
    <xf numFmtId="0" fontId="21" fillId="0" borderId="0" xfId="3" applyFont="1" applyAlignment="1" applyProtection="1">
      <alignment horizontal="left"/>
    </xf>
    <xf numFmtId="176" fontId="20" fillId="0" borderId="0" xfId="3" applyNumberFormat="1" applyFont="1" applyAlignment="1" applyProtection="1">
      <alignment horizontal="left" vertical="center"/>
    </xf>
    <xf numFmtId="177" fontId="20" fillId="0" borderId="0" xfId="3" applyNumberFormat="1" applyFont="1" applyProtection="1">
      <alignment vertical="center"/>
    </xf>
    <xf numFmtId="0" fontId="28" fillId="5" borderId="34" xfId="3" applyFont="1" applyFill="1" applyBorder="1" applyAlignment="1" applyProtection="1">
      <alignment horizontal="center" vertical="center"/>
    </xf>
    <xf numFmtId="176" fontId="17" fillId="5" borderId="44" xfId="3" applyNumberFormat="1" applyFont="1" applyFill="1" applyBorder="1" applyAlignment="1" applyProtection="1">
      <alignment horizontal="center" vertical="center"/>
    </xf>
    <xf numFmtId="176" fontId="28" fillId="5" borderId="44" xfId="3" applyNumberFormat="1" applyFont="1" applyFill="1" applyBorder="1" applyAlignment="1" applyProtection="1">
      <alignment horizontal="center" vertical="center"/>
    </xf>
    <xf numFmtId="0" fontId="20" fillId="5" borderId="36" xfId="3" applyFont="1" applyFill="1" applyBorder="1" applyAlignment="1" applyProtection="1">
      <alignment horizontal="center" vertical="center"/>
    </xf>
    <xf numFmtId="177" fontId="17" fillId="5" borderId="45" xfId="3" applyNumberFormat="1" applyFont="1" applyFill="1" applyBorder="1" applyAlignment="1" applyProtection="1">
      <alignment horizontal="center" vertical="center"/>
    </xf>
    <xf numFmtId="0" fontId="22" fillId="0" borderId="0" xfId="3" applyFont="1" applyAlignment="1" applyProtection="1">
      <alignment horizontal="left" vertical="center"/>
    </xf>
    <xf numFmtId="0" fontId="22" fillId="0" borderId="0" xfId="3" applyFont="1" applyAlignment="1" applyProtection="1">
      <alignment horizontal="center" vertical="center"/>
    </xf>
    <xf numFmtId="0" fontId="20" fillId="0" borderId="37" xfId="3" applyFont="1" applyBorder="1" applyAlignment="1" applyProtection="1">
      <alignment horizontal="center" vertical="center"/>
    </xf>
    <xf numFmtId="176" fontId="7" fillId="0" borderId="0" xfId="3" applyNumberFormat="1" applyProtection="1">
      <alignment vertical="center"/>
    </xf>
    <xf numFmtId="177" fontId="7" fillId="0" borderId="0" xfId="3" applyNumberFormat="1" applyProtection="1">
      <alignment vertical="center"/>
    </xf>
    <xf numFmtId="0" fontId="7" fillId="0" borderId="0" xfId="3" applyAlignment="1" applyProtection="1">
      <alignment horizontal="center" vertical="center"/>
    </xf>
    <xf numFmtId="0" fontId="22" fillId="0" borderId="0" xfId="3" applyFont="1" applyAlignment="1" applyProtection="1">
      <alignment horizontal="right"/>
    </xf>
    <xf numFmtId="0" fontId="20" fillId="0" borderId="0" xfId="3" applyFont="1" applyAlignment="1" applyProtection="1">
      <alignment horizontal="right"/>
    </xf>
    <xf numFmtId="0" fontId="9" fillId="0" borderId="0" xfId="0" applyFont="1" applyAlignment="1" applyProtection="1">
      <alignment vertical="center"/>
    </xf>
    <xf numFmtId="0" fontId="9" fillId="0" borderId="0" xfId="0" applyFont="1" applyAlignment="1" applyProtection="1">
      <alignment horizontal="center" vertical="top" wrapText="1"/>
    </xf>
    <xf numFmtId="178" fontId="9" fillId="0" borderId="0" xfId="0" applyNumberFormat="1" applyFont="1" applyFill="1" applyAlignment="1" applyProtection="1">
      <alignment horizontal="center" vertical="center" wrapText="1"/>
    </xf>
    <xf numFmtId="0" fontId="9" fillId="0" borderId="0" xfId="0" applyFont="1" applyAlignment="1" applyProtection="1">
      <alignment vertical="center"/>
    </xf>
    <xf numFmtId="0" fontId="9" fillId="0" borderId="0" xfId="0" applyFont="1" applyAlignment="1" applyProtection="1">
      <alignment horizontal="center" vertical="top" wrapText="1"/>
    </xf>
    <xf numFmtId="0" fontId="9" fillId="0" borderId="5" xfId="0" applyFont="1" applyBorder="1" applyAlignment="1" applyProtection="1">
      <alignment vertical="top" wrapText="1"/>
    </xf>
    <xf numFmtId="178" fontId="9" fillId="0" borderId="0" xfId="0" applyNumberFormat="1" applyFont="1" applyFill="1" applyAlignment="1" applyProtection="1">
      <alignment horizontal="left" vertical="center" wrapText="1"/>
    </xf>
    <xf numFmtId="0" fontId="9" fillId="0" borderId="0" xfId="0" applyFont="1" applyAlignment="1">
      <alignment vertical="center"/>
    </xf>
    <xf numFmtId="0" fontId="9" fillId="0" borderId="0" xfId="0" applyFont="1" applyAlignment="1" applyProtection="1">
      <alignment vertical="center"/>
    </xf>
    <xf numFmtId="0" fontId="14" fillId="0" borderId="0" xfId="0" applyFont="1" applyAlignment="1">
      <alignment vertical="center"/>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5" xfId="0" applyFont="1" applyBorder="1" applyAlignment="1">
      <alignment horizontal="center" vertical="center" wrapText="1"/>
    </xf>
    <xf numFmtId="0" fontId="0" fillId="0" borderId="0" xfId="0" applyAlignment="1">
      <alignment wrapText="1"/>
    </xf>
    <xf numFmtId="0" fontId="9" fillId="0" borderId="17" xfId="0" applyFont="1" applyBorder="1" applyAlignment="1">
      <alignment horizontal="right" vertical="center" shrinkToFit="1"/>
    </xf>
    <xf numFmtId="0" fontId="9" fillId="0" borderId="10" xfId="0" applyFont="1" applyBorder="1" applyAlignment="1">
      <alignment horizontal="right" vertical="center" shrinkToFit="1"/>
    </xf>
    <xf numFmtId="0" fontId="9" fillId="0" borderId="18" xfId="0" applyFont="1" applyBorder="1" applyAlignment="1">
      <alignment horizontal="right" vertical="center" shrinkToFit="1"/>
    </xf>
    <xf numFmtId="0" fontId="14" fillId="0" borderId="21" xfId="0" applyFont="1" applyBorder="1" applyAlignment="1">
      <alignment vertical="center" wrapText="1"/>
    </xf>
    <xf numFmtId="0" fontId="9" fillId="0" borderId="21" xfId="0" applyFont="1" applyBorder="1" applyAlignment="1">
      <alignment horizontal="right" vertical="center"/>
    </xf>
    <xf numFmtId="0" fontId="9" fillId="0" borderId="22" xfId="0" applyFont="1" applyBorder="1" applyAlignment="1">
      <alignment horizontal="right" vertical="center"/>
    </xf>
    <xf numFmtId="0" fontId="9" fillId="0" borderId="24" xfId="0" applyFont="1" applyBorder="1" applyAlignment="1">
      <alignment horizontal="right" vertical="center"/>
    </xf>
    <xf numFmtId="0" fontId="24" fillId="0" borderId="28" xfId="0" applyFont="1" applyBorder="1" applyAlignment="1">
      <alignment horizontal="center" vertical="center" wrapText="1"/>
    </xf>
    <xf numFmtId="177" fontId="34" fillId="0" borderId="28" xfId="0" applyNumberFormat="1" applyFont="1" applyBorder="1" applyAlignment="1">
      <alignment horizontal="left" vertical="center" wrapText="1"/>
    </xf>
    <xf numFmtId="0" fontId="0" fillId="0" borderId="19" xfId="0" applyBorder="1"/>
    <xf numFmtId="0" fontId="30" fillId="0" borderId="0" xfId="0" applyFont="1"/>
    <xf numFmtId="0" fontId="14" fillId="0" borderId="0" xfId="0" applyFont="1" applyAlignment="1">
      <alignment vertical="center" wrapText="1"/>
    </xf>
    <xf numFmtId="0" fontId="14" fillId="0" borderId="40" xfId="0" applyFont="1" applyBorder="1" applyAlignment="1">
      <alignment vertical="center" wrapText="1"/>
    </xf>
    <xf numFmtId="0" fontId="14" fillId="0" borderId="11" xfId="0" applyFont="1" applyBorder="1" applyAlignment="1">
      <alignment vertical="center" wrapText="1"/>
    </xf>
    <xf numFmtId="0" fontId="14" fillId="0" borderId="0" xfId="0" applyFont="1" applyAlignment="1">
      <alignment horizontal="left" vertical="center"/>
    </xf>
    <xf numFmtId="0" fontId="24" fillId="0" borderId="0" xfId="0" applyFont="1" applyAlignment="1">
      <alignment horizontal="center" vertical="center" wrapText="1"/>
    </xf>
    <xf numFmtId="177" fontId="34" fillId="0" borderId="0" xfId="0" applyNumberFormat="1" applyFont="1" applyAlignment="1">
      <alignment horizontal="left" vertical="center" wrapText="1"/>
    </xf>
    <xf numFmtId="177" fontId="9" fillId="0" borderId="0" xfId="0" applyNumberFormat="1" applyFont="1" applyAlignment="1">
      <alignment vertical="center"/>
    </xf>
    <xf numFmtId="177" fontId="9" fillId="0" borderId="0" xfId="0" applyNumberFormat="1" applyFont="1" applyAlignment="1">
      <alignment horizontal="right" vertical="center"/>
    </xf>
    <xf numFmtId="0" fontId="9" fillId="0" borderId="0" xfId="0" applyFont="1" applyAlignment="1">
      <alignment horizontal="center" vertical="center"/>
    </xf>
    <xf numFmtId="0" fontId="9" fillId="0" borderId="0" xfId="0" applyFont="1" applyAlignment="1" applyProtection="1">
      <alignment vertical="center"/>
    </xf>
    <xf numFmtId="0" fontId="14" fillId="3" borderId="11" xfId="0" applyFont="1" applyFill="1" applyBorder="1" applyAlignment="1">
      <alignment vertical="center"/>
    </xf>
    <xf numFmtId="0" fontId="14" fillId="3" borderId="0" xfId="0" applyFont="1" applyFill="1" applyAlignment="1">
      <alignment vertical="center"/>
    </xf>
    <xf numFmtId="0" fontId="33" fillId="0" borderId="20" xfId="0" applyFont="1" applyBorder="1" applyAlignment="1">
      <alignment vertical="center"/>
    </xf>
    <xf numFmtId="0" fontId="33" fillId="0" borderId="22" xfId="0" applyFont="1" applyBorder="1" applyAlignment="1">
      <alignment vertical="center"/>
    </xf>
    <xf numFmtId="0" fontId="14" fillId="0" borderId="0" xfId="0" applyFont="1" applyBorder="1" applyAlignment="1">
      <alignment vertical="center"/>
    </xf>
    <xf numFmtId="0" fontId="14" fillId="0" borderId="0" xfId="0" applyFont="1" applyBorder="1" applyAlignment="1">
      <alignment vertical="center" wrapText="1"/>
    </xf>
    <xf numFmtId="177" fontId="9" fillId="0" borderId="0" xfId="0" applyNumberFormat="1" applyFont="1" applyBorder="1" applyAlignment="1">
      <alignment vertical="center"/>
    </xf>
    <xf numFmtId="3" fontId="14" fillId="0" borderId="0" xfId="0" applyNumberFormat="1" applyFont="1" applyBorder="1" applyAlignment="1">
      <alignment vertical="center"/>
    </xf>
    <xf numFmtId="38" fontId="14" fillId="4" borderId="53" xfId="2" applyFont="1" applyFill="1" applyBorder="1" applyAlignment="1">
      <alignment vertical="center"/>
    </xf>
    <xf numFmtId="38" fontId="14" fillId="4" borderId="54" xfId="2" applyFont="1" applyFill="1" applyBorder="1" applyAlignment="1">
      <alignment vertical="center"/>
    </xf>
    <xf numFmtId="38" fontId="14" fillId="4" borderId="55" xfId="2" applyFont="1" applyFill="1" applyBorder="1" applyAlignment="1">
      <alignment vertical="center"/>
    </xf>
    <xf numFmtId="38" fontId="14" fillId="4" borderId="56" xfId="2" applyFont="1" applyFill="1" applyBorder="1" applyAlignment="1">
      <alignment vertical="center"/>
    </xf>
    <xf numFmtId="38" fontId="14" fillId="4" borderId="57" xfId="2" applyFont="1" applyFill="1" applyBorder="1" applyAlignment="1">
      <alignment vertical="center"/>
    </xf>
    <xf numFmtId="38" fontId="14" fillId="4" borderId="50" xfId="2" applyFont="1" applyFill="1" applyBorder="1" applyAlignment="1">
      <alignment vertical="center"/>
    </xf>
    <xf numFmtId="38" fontId="14" fillId="4" borderId="58" xfId="2" applyFont="1" applyFill="1" applyBorder="1" applyAlignment="1">
      <alignment vertical="center"/>
    </xf>
    <xf numFmtId="12" fontId="23" fillId="0" borderId="0" xfId="0" applyNumberFormat="1" applyFont="1" applyBorder="1" applyAlignment="1">
      <alignment vertical="center"/>
    </xf>
    <xf numFmtId="0" fontId="23" fillId="0" borderId="0" xfId="0" applyFont="1" applyBorder="1" applyAlignment="1">
      <alignment horizontal="center" vertical="center"/>
    </xf>
    <xf numFmtId="0" fontId="0" fillId="3" borderId="0" xfId="0" applyFill="1" applyBorder="1"/>
    <xf numFmtId="0" fontId="0" fillId="0" borderId="0" xfId="0" applyFill="1"/>
    <xf numFmtId="0" fontId="23" fillId="0" borderId="5" xfId="0" applyFont="1" applyBorder="1" applyAlignment="1">
      <alignment vertical="center"/>
    </xf>
    <xf numFmtId="0" fontId="9" fillId="0" borderId="0" xfId="0" applyFont="1" applyBorder="1" applyAlignment="1" applyProtection="1">
      <alignment vertical="top" wrapText="1"/>
    </xf>
    <xf numFmtId="178" fontId="9" fillId="0" borderId="0" xfId="0" applyNumberFormat="1" applyFont="1" applyFill="1" applyBorder="1" applyAlignment="1" applyProtection="1">
      <alignment horizontal="center" vertical="center" wrapText="1"/>
    </xf>
    <xf numFmtId="178" fontId="0" fillId="0" borderId="0" xfId="0" applyNumberFormat="1" applyFont="1" applyFill="1" applyBorder="1" applyAlignment="1" applyProtection="1">
      <alignment horizontal="center" vertical="center" wrapText="1"/>
    </xf>
    <xf numFmtId="0" fontId="9" fillId="0" borderId="0" xfId="0" applyFont="1" applyAlignment="1" applyProtection="1">
      <alignment vertical="center"/>
    </xf>
    <xf numFmtId="0" fontId="9" fillId="0" borderId="0" xfId="0" applyFont="1" applyAlignment="1" applyProtection="1">
      <alignment horizontal="left" vertical="top"/>
    </xf>
    <xf numFmtId="0" fontId="9" fillId="0" borderId="0" xfId="0" applyFont="1" applyAlignment="1" applyProtection="1">
      <alignment vertical="center"/>
    </xf>
    <xf numFmtId="0" fontId="37" fillId="0" borderId="0" xfId="0" applyFont="1" applyAlignment="1">
      <alignment horizontal="justify" vertical="center"/>
    </xf>
    <xf numFmtId="0" fontId="9" fillId="0" borderId="0" xfId="0" applyFont="1" applyAlignment="1" applyProtection="1">
      <alignment vertical="center"/>
    </xf>
    <xf numFmtId="0" fontId="23" fillId="0" borderId="0" xfId="0" applyFont="1" applyBorder="1" applyAlignment="1">
      <alignment horizontal="left" vertical="center"/>
    </xf>
    <xf numFmtId="0" fontId="23" fillId="0" borderId="5" xfId="0" applyFont="1" applyBorder="1" applyAlignment="1">
      <alignment horizontal="left" vertical="center"/>
    </xf>
    <xf numFmtId="177" fontId="15" fillId="0" borderId="0" xfId="0" applyNumberFormat="1" applyFont="1" applyBorder="1" applyAlignment="1">
      <alignment horizontal="center" vertical="center"/>
    </xf>
    <xf numFmtId="178" fontId="15" fillId="0" borderId="0" xfId="0" applyNumberFormat="1" applyFont="1" applyBorder="1" applyAlignment="1">
      <alignment vertical="center"/>
    </xf>
    <xf numFmtId="0" fontId="20" fillId="5" borderId="36" xfId="3" applyFont="1" applyFill="1" applyBorder="1" applyAlignment="1" applyProtection="1">
      <alignment horizontal="center" vertical="center" wrapText="1"/>
    </xf>
    <xf numFmtId="0" fontId="9" fillId="0" borderId="17" xfId="0" applyFont="1" applyBorder="1" applyAlignment="1">
      <alignment horizontal="right" vertical="center"/>
    </xf>
    <xf numFmtId="178" fontId="9" fillId="0" borderId="0" xfId="0" applyNumberFormat="1" applyFont="1" applyFill="1" applyBorder="1" applyAlignment="1" applyProtection="1">
      <alignment vertical="center" wrapText="1"/>
    </xf>
    <xf numFmtId="178" fontId="0" fillId="0" borderId="0" xfId="0" applyNumberFormat="1" applyFont="1" applyFill="1" applyBorder="1" applyAlignment="1" applyProtection="1">
      <alignment vertical="center" wrapText="1"/>
    </xf>
    <xf numFmtId="176" fontId="17" fillId="0" borderId="0" xfId="3" applyNumberFormat="1" applyFont="1" applyBorder="1" applyAlignment="1" applyProtection="1">
      <alignment horizontal="right" shrinkToFit="1"/>
    </xf>
    <xf numFmtId="0" fontId="17" fillId="0" borderId="0" xfId="3" applyFont="1" applyBorder="1" applyAlignment="1" applyProtection="1">
      <alignment horizontal="right" shrinkToFit="1"/>
    </xf>
    <xf numFmtId="177" fontId="17" fillId="4" borderId="0" xfId="3" applyNumberFormat="1" applyFont="1" applyFill="1" applyBorder="1" applyAlignment="1" applyProtection="1">
      <alignment vertical="center"/>
    </xf>
    <xf numFmtId="177" fontId="17" fillId="4" borderId="0" xfId="3" applyNumberFormat="1" applyFont="1" applyFill="1" applyBorder="1" applyProtection="1">
      <alignment vertical="center"/>
    </xf>
    <xf numFmtId="178" fontId="15" fillId="0" borderId="72" xfId="0" applyNumberFormat="1" applyFont="1" applyBorder="1" applyAlignment="1">
      <alignment vertical="center"/>
    </xf>
    <xf numFmtId="178" fontId="15" fillId="0" borderId="7" xfId="0" applyNumberFormat="1" applyFont="1" applyBorder="1" applyAlignment="1">
      <alignment vertical="center"/>
    </xf>
    <xf numFmtId="177" fontId="15" fillId="0" borderId="73" xfId="0" applyNumberFormat="1" applyFont="1" applyBorder="1" applyAlignment="1">
      <alignment horizontal="center" vertical="center"/>
    </xf>
    <xf numFmtId="178" fontId="15" fillId="0" borderId="8" xfId="0" applyNumberFormat="1" applyFont="1" applyBorder="1" applyAlignment="1">
      <alignment vertical="center"/>
    </xf>
    <xf numFmtId="177" fontId="15" fillId="0" borderId="44" xfId="0" applyNumberFormat="1" applyFont="1" applyBorder="1" applyAlignment="1">
      <alignment horizontal="center" vertical="center"/>
    </xf>
    <xf numFmtId="178" fontId="15" fillId="0" borderId="45" xfId="0" applyNumberFormat="1" applyFont="1" applyBorder="1" applyAlignment="1">
      <alignment vertical="center"/>
    </xf>
    <xf numFmtId="0" fontId="20" fillId="0" borderId="0" xfId="3" applyFont="1" applyBorder="1" applyAlignment="1" applyProtection="1">
      <alignment horizontal="center" vertical="center"/>
    </xf>
    <xf numFmtId="0" fontId="0" fillId="0" borderId="0" xfId="0"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wrapText="1"/>
    </xf>
    <xf numFmtId="0" fontId="41" fillId="0" borderId="0" xfId="3" applyFont="1" applyAlignment="1" applyProtection="1">
      <alignment horizontal="left"/>
    </xf>
    <xf numFmtId="0" fontId="42" fillId="0" borderId="0" xfId="3" applyFont="1" applyAlignment="1" applyProtection="1">
      <alignment horizontal="right"/>
    </xf>
    <xf numFmtId="38" fontId="20" fillId="9" borderId="0" xfId="2" applyFont="1" applyFill="1" applyBorder="1" applyProtection="1">
      <alignment vertical="center"/>
    </xf>
    <xf numFmtId="177" fontId="11" fillId="4" borderId="17" xfId="0" applyNumberFormat="1" applyFont="1" applyFill="1" applyBorder="1" applyAlignment="1">
      <alignment horizontal="right" vertical="center"/>
    </xf>
    <xf numFmtId="177" fontId="11" fillId="4" borderId="18" xfId="0" applyNumberFormat="1" applyFont="1" applyFill="1" applyBorder="1" applyAlignment="1">
      <alignment vertical="center"/>
    </xf>
    <xf numFmtId="177" fontId="11" fillId="4" borderId="41" xfId="0" applyNumberFormat="1" applyFont="1" applyFill="1" applyBorder="1" applyAlignment="1">
      <alignment horizontal="right" vertical="center" wrapText="1"/>
    </xf>
    <xf numFmtId="177" fontId="11" fillId="4" borderId="50" xfId="0" applyNumberFormat="1" applyFont="1" applyFill="1" applyBorder="1" applyAlignment="1">
      <alignment vertical="center"/>
    </xf>
    <xf numFmtId="177" fontId="11" fillId="4" borderId="29" xfId="0" applyNumberFormat="1" applyFont="1" applyFill="1" applyBorder="1" applyAlignment="1">
      <alignment horizontal="right" vertical="center"/>
    </xf>
    <xf numFmtId="177" fontId="11" fillId="4" borderId="50" xfId="0" applyNumberFormat="1" applyFont="1" applyFill="1" applyBorder="1" applyAlignment="1">
      <alignment horizontal="right" vertical="center"/>
    </xf>
    <xf numFmtId="177" fontId="11" fillId="0" borderId="28" xfId="0" applyNumberFormat="1" applyFont="1" applyBorder="1" applyAlignment="1">
      <alignment horizontal="right" vertical="center"/>
    </xf>
    <xf numFmtId="177" fontId="11" fillId="4" borderId="8" xfId="0" applyNumberFormat="1" applyFont="1" applyFill="1" applyBorder="1" applyAlignment="1">
      <alignment vertical="center"/>
    </xf>
    <xf numFmtId="0" fontId="49" fillId="7" borderId="0" xfId="0" applyFont="1" applyFill="1" applyBorder="1" applyAlignment="1">
      <alignment wrapText="1"/>
    </xf>
    <xf numFmtId="0" fontId="51" fillId="7" borderId="5" xfId="0" applyFont="1" applyFill="1" applyBorder="1" applyAlignment="1">
      <alignment wrapText="1"/>
    </xf>
    <xf numFmtId="0" fontId="52" fillId="7" borderId="5" xfId="0" applyFont="1" applyFill="1" applyBorder="1" applyAlignment="1">
      <alignment horizontal="center" wrapText="1"/>
    </xf>
    <xf numFmtId="0" fontId="9" fillId="0" borderId="0" xfId="0" applyFont="1" applyAlignment="1" applyProtection="1">
      <alignment horizontal="left" vertical="top"/>
    </xf>
    <xf numFmtId="0" fontId="9" fillId="0" borderId="0" xfId="0" applyFont="1" applyAlignment="1" applyProtection="1">
      <alignment horizontal="center" vertical="top" wrapText="1"/>
    </xf>
    <xf numFmtId="0" fontId="9" fillId="0" borderId="0" xfId="0" applyFont="1" applyAlignment="1" applyProtection="1">
      <alignment vertical="center"/>
    </xf>
    <xf numFmtId="0" fontId="14" fillId="0" borderId="0" xfId="0" applyFont="1" applyBorder="1" applyAlignment="1">
      <alignment horizontal="center" vertical="center"/>
    </xf>
    <xf numFmtId="0" fontId="23" fillId="0" borderId="0" xfId="0" applyFont="1" applyAlignment="1">
      <alignment horizontal="center" vertical="center"/>
    </xf>
    <xf numFmtId="0" fontId="15" fillId="0" borderId="0" xfId="0" applyFont="1" applyBorder="1" applyAlignment="1">
      <alignment horizontal="center" vertical="center"/>
    </xf>
    <xf numFmtId="0" fontId="14" fillId="0" borderId="62" xfId="0" applyFont="1" applyBorder="1" applyAlignment="1">
      <alignment vertical="center" wrapText="1"/>
    </xf>
    <xf numFmtId="0" fontId="9" fillId="0" borderId="62" xfId="0" applyFont="1" applyBorder="1" applyAlignment="1">
      <alignment horizontal="right" vertical="center"/>
    </xf>
    <xf numFmtId="0" fontId="9" fillId="0" borderId="49" xfId="0" applyFont="1" applyBorder="1" applyAlignment="1">
      <alignment horizontal="right" vertical="center"/>
    </xf>
    <xf numFmtId="0" fontId="9" fillId="0" borderId="75" xfId="0" applyFont="1" applyBorder="1" applyAlignment="1">
      <alignment horizontal="right" vertical="center"/>
    </xf>
    <xf numFmtId="0" fontId="14" fillId="0" borderId="0" xfId="0" applyFont="1" applyBorder="1" applyAlignment="1">
      <alignment vertical="top" wrapText="1"/>
    </xf>
    <xf numFmtId="0" fontId="9" fillId="0" borderId="23" xfId="0" applyFont="1" applyBorder="1" applyAlignment="1">
      <alignment horizontal="right" vertical="center"/>
    </xf>
    <xf numFmtId="177" fontId="11" fillId="0" borderId="76" xfId="0" applyNumberFormat="1" applyFont="1" applyBorder="1" applyAlignment="1">
      <alignment horizontal="right" vertical="center"/>
    </xf>
    <xf numFmtId="0" fontId="9" fillId="0" borderId="63" xfId="0" applyFont="1" applyBorder="1" applyAlignment="1">
      <alignment horizontal="center" vertical="center" wrapText="1"/>
    </xf>
    <xf numFmtId="0" fontId="9" fillId="0" borderId="38" xfId="0" applyFont="1" applyBorder="1" applyAlignment="1">
      <alignment horizontal="right" vertical="center" shrinkToFit="1"/>
    </xf>
    <xf numFmtId="0" fontId="9" fillId="0" borderId="59" xfId="0" applyFont="1" applyBorder="1" applyAlignment="1">
      <alignment horizontal="right" vertical="center"/>
    </xf>
    <xf numFmtId="38" fontId="41" fillId="11" borderId="8" xfId="2" applyFont="1" applyFill="1" applyBorder="1" applyAlignment="1" applyProtection="1">
      <alignment horizontal="center" vertical="center"/>
    </xf>
    <xf numFmtId="176" fontId="25" fillId="0" borderId="0" xfId="3" applyNumberFormat="1" applyFont="1" applyAlignment="1" applyProtection="1">
      <alignment horizontal="left" vertical="center"/>
    </xf>
    <xf numFmtId="0" fontId="53" fillId="0" borderId="0" xfId="0" applyFont="1" applyAlignment="1">
      <alignment horizontal="left" vertical="center"/>
    </xf>
    <xf numFmtId="0" fontId="23" fillId="0" borderId="5" xfId="0" applyFont="1" applyBorder="1" applyAlignment="1">
      <alignment horizontal="center" vertical="center"/>
    </xf>
    <xf numFmtId="0" fontId="14" fillId="0" borderId="0" xfId="0" applyFont="1" applyBorder="1" applyAlignment="1">
      <alignment horizontal="center" vertical="center"/>
    </xf>
    <xf numFmtId="0" fontId="23" fillId="0" borderId="0" xfId="0" applyFont="1" applyAlignment="1">
      <alignment horizontal="center" vertical="center"/>
    </xf>
    <xf numFmtId="38" fontId="41" fillId="11" borderId="0" xfId="2" applyFont="1" applyFill="1" applyBorder="1" applyAlignment="1" applyProtection="1">
      <alignment horizontal="center" vertical="center"/>
    </xf>
    <xf numFmtId="0" fontId="17" fillId="0" borderId="0" xfId="3" applyFont="1" applyAlignment="1" applyProtection="1">
      <alignment horizontal="left" vertical="center"/>
    </xf>
    <xf numFmtId="0" fontId="14" fillId="0" borderId="0" xfId="0" applyFont="1" applyBorder="1" applyAlignment="1">
      <alignment horizontal="left" vertical="center" wrapText="1"/>
    </xf>
    <xf numFmtId="0" fontId="13" fillId="7" borderId="5" xfId="0" applyFont="1" applyFill="1" applyBorder="1" applyAlignment="1">
      <alignment horizontal="center" vertical="center"/>
    </xf>
    <xf numFmtId="0" fontId="53" fillId="0" borderId="0" xfId="0" applyFont="1" applyBorder="1" applyAlignment="1">
      <alignment horizontal="center" vertical="center"/>
    </xf>
    <xf numFmtId="0" fontId="14" fillId="7" borderId="0" xfId="0" applyFont="1" applyFill="1" applyBorder="1" applyAlignment="1">
      <alignment wrapText="1"/>
    </xf>
    <xf numFmtId="0" fontId="36" fillId="0" borderId="0" xfId="3" applyFont="1" applyProtection="1">
      <alignment vertical="center"/>
    </xf>
    <xf numFmtId="3" fontId="14" fillId="0" borderId="0" xfId="0" applyNumberFormat="1" applyFont="1" applyBorder="1" applyAlignment="1">
      <alignment horizontal="center" vertical="center"/>
    </xf>
    <xf numFmtId="177" fontId="9" fillId="0" borderId="0" xfId="0" applyNumberFormat="1" applyFont="1" applyAlignment="1">
      <alignment horizontal="left" vertical="center"/>
    </xf>
    <xf numFmtId="0" fontId="15" fillId="0" borderId="0" xfId="0" applyFont="1" applyBorder="1" applyAlignment="1">
      <alignment horizontal="left" vertical="center"/>
    </xf>
    <xf numFmtId="0" fontId="39" fillId="7" borderId="0" xfId="0" applyFont="1" applyFill="1" applyAlignment="1">
      <alignment wrapText="1"/>
    </xf>
    <xf numFmtId="0" fontId="14" fillId="0" borderId="0" xfId="0" applyFont="1" applyBorder="1" applyAlignment="1">
      <alignment horizontal="left" vertical="center" wrapText="1"/>
    </xf>
    <xf numFmtId="0" fontId="14" fillId="0" borderId="0" xfId="0" applyFont="1" applyBorder="1" applyAlignment="1">
      <alignment horizontal="center" vertical="center"/>
    </xf>
    <xf numFmtId="0" fontId="23" fillId="0" borderId="0" xfId="0" applyFont="1" applyAlignment="1">
      <alignment horizontal="center" vertical="center"/>
    </xf>
    <xf numFmtId="0" fontId="9" fillId="0" borderId="20" xfId="0" applyFont="1" applyBorder="1" applyAlignment="1">
      <alignment horizontal="center" vertical="center"/>
    </xf>
    <xf numFmtId="0" fontId="9" fillId="0" borderId="22" xfId="0" applyFont="1" applyBorder="1" applyAlignment="1">
      <alignment horizontal="center" vertical="center"/>
    </xf>
    <xf numFmtId="0" fontId="9" fillId="0" borderId="62" xfId="0" applyFont="1" applyBorder="1" applyAlignment="1">
      <alignment horizontal="center" vertical="center"/>
    </xf>
    <xf numFmtId="0" fontId="38" fillId="6" borderId="62" xfId="0" applyFont="1" applyFill="1" applyBorder="1" applyAlignment="1">
      <alignment horizontal="center" vertical="center" wrapText="1"/>
    </xf>
    <xf numFmtId="0" fontId="9" fillId="0" borderId="49" xfId="0" applyFont="1" applyBorder="1" applyAlignment="1">
      <alignment horizontal="center" vertical="center"/>
    </xf>
    <xf numFmtId="0" fontId="9" fillId="0" borderId="62" xfId="0" applyFont="1" applyBorder="1" applyAlignment="1">
      <alignment horizontal="right" vertical="center" shrinkToFit="1"/>
    </xf>
    <xf numFmtId="0" fontId="9" fillId="0" borderId="61" xfId="0" applyFont="1" applyBorder="1" applyAlignment="1">
      <alignment horizontal="right" vertical="center" shrinkToFit="1"/>
    </xf>
    <xf numFmtId="0" fontId="9" fillId="0" borderId="67" xfId="0" applyFont="1" applyBorder="1" applyAlignment="1">
      <alignment horizontal="right" vertical="center" shrinkToFit="1"/>
    </xf>
    <xf numFmtId="3" fontId="14" fillId="0" borderId="63" xfId="0" applyNumberFormat="1" applyFont="1" applyBorder="1" applyAlignment="1">
      <alignment vertical="center"/>
    </xf>
    <xf numFmtId="3" fontId="14" fillId="0" borderId="67" xfId="0" applyNumberFormat="1" applyFont="1" applyBorder="1" applyAlignment="1">
      <alignment vertical="center"/>
    </xf>
    <xf numFmtId="3" fontId="14" fillId="0" borderId="69" xfId="0" applyNumberFormat="1" applyFont="1" applyBorder="1" applyAlignment="1">
      <alignment vertical="center"/>
    </xf>
    <xf numFmtId="0" fontId="0" fillId="0" borderId="0" xfId="0" applyBorder="1"/>
    <xf numFmtId="177" fontId="11" fillId="4" borderId="34" xfId="0" applyNumberFormat="1" applyFont="1" applyFill="1" applyBorder="1" applyAlignment="1">
      <alignment horizontal="center" vertical="center"/>
    </xf>
    <xf numFmtId="177" fontId="11" fillId="2" borderId="4" xfId="0" applyNumberFormat="1" applyFont="1" applyFill="1" applyBorder="1" applyAlignment="1" applyProtection="1">
      <alignment horizontal="right" vertical="center"/>
      <protection locked="0"/>
    </xf>
    <xf numFmtId="177" fontId="11" fillId="2" borderId="17" xfId="0" applyNumberFormat="1" applyFont="1" applyFill="1" applyBorder="1" applyAlignment="1" applyProtection="1">
      <alignment horizontal="right" vertical="center"/>
      <protection locked="0"/>
    </xf>
    <xf numFmtId="0" fontId="9" fillId="0" borderId="62" xfId="0" applyFont="1" applyBorder="1" applyAlignment="1" applyProtection="1">
      <alignment horizontal="right" vertical="center"/>
      <protection locked="0"/>
    </xf>
    <xf numFmtId="0" fontId="9" fillId="0" borderId="49" xfId="0" applyFont="1" applyBorder="1" applyAlignment="1" applyProtection="1">
      <alignment horizontal="right" vertical="center"/>
      <protection locked="0"/>
    </xf>
    <xf numFmtId="0" fontId="13" fillId="2" borderId="17" xfId="0" applyFont="1" applyFill="1" applyBorder="1" applyAlignment="1" applyProtection="1">
      <alignment vertical="center" wrapText="1"/>
      <protection locked="0"/>
    </xf>
    <xf numFmtId="0" fontId="14" fillId="0" borderId="62" xfId="0" applyFont="1" applyBorder="1" applyAlignment="1" applyProtection="1">
      <alignment vertical="center" wrapText="1"/>
      <protection locked="0"/>
    </xf>
    <xf numFmtId="0" fontId="48" fillId="3" borderId="17" xfId="0" applyFont="1" applyFill="1" applyBorder="1" applyAlignment="1" applyProtection="1">
      <alignment vertical="center" wrapText="1"/>
      <protection locked="0"/>
    </xf>
    <xf numFmtId="0" fontId="48" fillId="2" borderId="17" xfId="0" applyFont="1" applyFill="1" applyBorder="1" applyAlignment="1" applyProtection="1">
      <alignment vertical="center" wrapText="1"/>
      <protection locked="0"/>
    </xf>
    <xf numFmtId="0" fontId="54" fillId="0" borderId="0" xfId="0" applyFont="1" applyBorder="1" applyAlignment="1">
      <alignment vertical="center" wrapText="1"/>
    </xf>
    <xf numFmtId="0" fontId="23" fillId="0" borderId="0" xfId="0" applyFont="1" applyAlignment="1">
      <alignment horizontal="center" vertical="center"/>
    </xf>
    <xf numFmtId="0" fontId="8" fillId="0" borderId="0" xfId="13" applyProtection="1">
      <protection locked="0"/>
    </xf>
    <xf numFmtId="0" fontId="50" fillId="0" borderId="0" xfId="13" applyFont="1" applyAlignment="1" applyProtection="1">
      <alignment horizontal="justify" vertical="center"/>
      <protection locked="0"/>
    </xf>
    <xf numFmtId="0" fontId="9" fillId="0" borderId="0" xfId="13" applyFont="1" applyProtection="1">
      <protection locked="0"/>
    </xf>
    <xf numFmtId="0" fontId="50" fillId="0" borderId="0" xfId="13" applyFont="1" applyAlignment="1" applyProtection="1">
      <alignment horizontal="justify"/>
      <protection locked="0"/>
    </xf>
    <xf numFmtId="0" fontId="50" fillId="0" borderId="4" xfId="13" applyFont="1" applyBorder="1" applyAlignment="1" applyProtection="1">
      <alignment horizontal="center" vertical="center" wrapText="1"/>
      <protection locked="0"/>
    </xf>
    <xf numFmtId="0" fontId="50" fillId="0" borderId="2" xfId="13" applyFont="1" applyBorder="1" applyAlignment="1" applyProtection="1">
      <alignment horizontal="center" vertical="center" wrapText="1"/>
      <protection locked="0"/>
    </xf>
    <xf numFmtId="0" fontId="50" fillId="0" borderId="1" xfId="13" applyFont="1" applyBorder="1" applyAlignment="1" applyProtection="1">
      <alignment horizontal="center" vertical="center" wrapText="1"/>
      <protection locked="0"/>
    </xf>
    <xf numFmtId="0" fontId="9" fillId="2" borderId="21" xfId="13" applyFont="1" applyFill="1" applyBorder="1" applyAlignment="1" applyProtection="1">
      <alignment horizontal="justify" vertical="center" wrapText="1"/>
      <protection locked="0"/>
    </xf>
    <xf numFmtId="177" fontId="9" fillId="2" borderId="0" xfId="14" applyNumberFormat="1" applyFont="1" applyFill="1" applyBorder="1" applyAlignment="1" applyProtection="1">
      <alignment horizontal="right" vertical="center" wrapText="1"/>
      <protection locked="0"/>
    </xf>
    <xf numFmtId="0" fontId="50" fillId="0" borderId="49" xfId="13" applyFont="1" applyBorder="1" applyAlignment="1" applyProtection="1">
      <alignment horizontal="left" vertical="center" wrapText="1"/>
      <protection locked="0"/>
    </xf>
    <xf numFmtId="0" fontId="9" fillId="2" borderId="49" xfId="13" applyFont="1" applyFill="1" applyBorder="1" applyAlignment="1" applyProtection="1">
      <alignment horizontal="justify" vertical="center" wrapText="1"/>
      <protection locked="0"/>
    </xf>
    <xf numFmtId="0" fontId="9" fillId="2" borderId="62" xfId="13" applyFont="1" applyFill="1" applyBorder="1" applyAlignment="1" applyProtection="1">
      <alignment horizontal="justify" vertical="center" wrapText="1"/>
      <protection locked="0"/>
    </xf>
    <xf numFmtId="0" fontId="9" fillId="2" borderId="17" xfId="13" applyFont="1" applyFill="1" applyBorder="1" applyAlignment="1" applyProtection="1">
      <alignment horizontal="justify" vertical="center" wrapText="1"/>
      <protection locked="0"/>
    </xf>
    <xf numFmtId="0" fontId="50" fillId="0" borderId="4" xfId="13" applyFont="1" applyBorder="1" applyAlignment="1">
      <alignment horizontal="center" vertical="center" wrapText="1"/>
    </xf>
    <xf numFmtId="177" fontId="50" fillId="0" borderId="2" xfId="14" applyNumberFormat="1" applyFont="1" applyBorder="1" applyAlignment="1" applyProtection="1">
      <alignment horizontal="right" vertical="center" wrapText="1"/>
    </xf>
    <xf numFmtId="0" fontId="50" fillId="0" borderId="1" xfId="13" applyFont="1" applyBorder="1" applyAlignment="1">
      <alignment horizontal="left" vertical="center" wrapText="1"/>
    </xf>
    <xf numFmtId="0" fontId="50" fillId="0" borderId="77" xfId="13" applyFont="1" applyBorder="1" applyAlignment="1">
      <alignment horizontal="justify" vertical="center" wrapText="1"/>
    </xf>
    <xf numFmtId="0" fontId="50" fillId="0" borderId="1" xfId="13" applyFont="1" applyBorder="1" applyAlignment="1" applyProtection="1">
      <alignment horizontal="right" vertical="center" wrapText="1"/>
      <protection locked="0"/>
    </xf>
    <xf numFmtId="177" fontId="50" fillId="0" borderId="3" xfId="14" applyNumberFormat="1" applyFont="1" applyBorder="1" applyAlignment="1" applyProtection="1">
      <alignment horizontal="right" vertical="center" wrapText="1"/>
    </xf>
    <xf numFmtId="180" fontId="50" fillId="0" borderId="0" xfId="13" applyNumberFormat="1" applyFont="1" applyAlignment="1">
      <alignment horizontal="justify" vertical="center"/>
    </xf>
    <xf numFmtId="0" fontId="9" fillId="0" borderId="0" xfId="13" applyFont="1"/>
    <xf numFmtId="0" fontId="50" fillId="0" borderId="0" xfId="13" applyFont="1" applyAlignment="1">
      <alignment horizontal="justify" vertical="center"/>
    </xf>
    <xf numFmtId="0" fontId="9" fillId="0" borderId="0" xfId="13" applyFont="1" applyAlignment="1">
      <alignment horizontal="right" vertical="center"/>
    </xf>
    <xf numFmtId="0" fontId="9" fillId="0" borderId="0" xfId="13" applyFont="1" applyAlignment="1">
      <alignment vertical="center"/>
    </xf>
    <xf numFmtId="0" fontId="39" fillId="7" borderId="11" xfId="0" applyFont="1" applyFill="1" applyBorder="1" applyAlignment="1">
      <alignment wrapText="1"/>
    </xf>
    <xf numFmtId="0" fontId="56" fillId="7" borderId="34" xfId="0" applyFont="1" applyFill="1" applyBorder="1" applyAlignment="1">
      <alignment wrapText="1"/>
    </xf>
    <xf numFmtId="0" fontId="0" fillId="0" borderId="0" xfId="0" applyAlignment="1">
      <alignment horizontal="right" wrapText="1"/>
    </xf>
    <xf numFmtId="0" fontId="0" fillId="0" borderId="0" xfId="0" applyAlignment="1">
      <alignment horizontal="right"/>
    </xf>
    <xf numFmtId="0" fontId="13" fillId="7" borderId="34" xfId="0" applyFont="1" applyFill="1" applyBorder="1" applyAlignment="1">
      <alignment vertical="center" wrapText="1"/>
    </xf>
    <xf numFmtId="0" fontId="23" fillId="0" borderId="0" xfId="0" applyFont="1" applyAlignment="1">
      <alignment horizontal="center" vertical="center"/>
    </xf>
    <xf numFmtId="0" fontId="48" fillId="0" borderId="34" xfId="0" applyFont="1" applyBorder="1" applyAlignment="1">
      <alignment vertical="center" wrapText="1"/>
    </xf>
    <xf numFmtId="0" fontId="9" fillId="0" borderId="0" xfId="0" applyFont="1" applyAlignment="1" applyProtection="1">
      <alignment vertical="center"/>
    </xf>
    <xf numFmtId="0" fontId="14" fillId="3" borderId="78" xfId="0" applyFont="1" applyFill="1" applyBorder="1" applyAlignment="1" applyProtection="1">
      <alignment wrapText="1"/>
      <protection locked="0"/>
    </xf>
    <xf numFmtId="177" fontId="58" fillId="0" borderId="2" xfId="14" applyNumberFormat="1" applyFont="1" applyBorder="1" applyAlignment="1" applyProtection="1">
      <alignment horizontal="right" vertical="center" wrapText="1"/>
    </xf>
    <xf numFmtId="177" fontId="58" fillId="0" borderId="3" xfId="14" applyNumberFormat="1" applyFont="1" applyBorder="1" applyAlignment="1" applyProtection="1">
      <alignment horizontal="right" vertical="center" wrapText="1"/>
    </xf>
    <xf numFmtId="0" fontId="57" fillId="2" borderId="21" xfId="13" applyFont="1" applyFill="1" applyBorder="1" applyAlignment="1" applyProtection="1">
      <alignment horizontal="justify" vertical="center" wrapText="1"/>
    </xf>
    <xf numFmtId="177" fontId="57" fillId="2" borderId="0" xfId="14" applyNumberFormat="1" applyFont="1" applyFill="1" applyBorder="1" applyAlignment="1" applyProtection="1">
      <alignment horizontal="right" vertical="center" wrapText="1"/>
    </xf>
    <xf numFmtId="0" fontId="57" fillId="2" borderId="62" xfId="13" applyFont="1" applyFill="1" applyBorder="1" applyAlignment="1" applyProtection="1">
      <alignment horizontal="justify" vertical="center" wrapText="1"/>
    </xf>
    <xf numFmtId="0" fontId="32" fillId="0" borderId="0" xfId="0" applyFont="1" applyAlignment="1" applyProtection="1">
      <alignment horizontal="center" vertical="center"/>
    </xf>
    <xf numFmtId="0" fontId="9" fillId="0" borderId="0" xfId="0" applyFont="1" applyAlignment="1" applyProtection="1">
      <alignment horizontal="center" vertical="center"/>
    </xf>
    <xf numFmtId="0" fontId="11" fillId="2" borderId="0" xfId="0" applyFont="1" applyFill="1" applyAlignment="1" applyProtection="1">
      <alignment horizontal="left" vertical="center" shrinkToFit="1"/>
      <protection locked="0"/>
    </xf>
    <xf numFmtId="0" fontId="31" fillId="0" borderId="0" xfId="0" applyFont="1" applyAlignment="1" applyProtection="1">
      <alignment horizontal="left" vertical="center" shrinkToFit="1"/>
      <protection locked="0"/>
    </xf>
    <xf numFmtId="0" fontId="9" fillId="0" borderId="4"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1" xfId="0" applyFont="1" applyBorder="1" applyAlignment="1" applyProtection="1">
      <alignment horizontal="center" vertical="center"/>
    </xf>
    <xf numFmtId="0" fontId="11" fillId="2" borderId="3" xfId="0" applyFont="1" applyFill="1" applyBorder="1" applyAlignment="1" applyProtection="1">
      <alignment horizontal="left" vertical="center"/>
      <protection locked="0"/>
    </xf>
    <xf numFmtId="0" fontId="11" fillId="2" borderId="2" xfId="0" applyFont="1" applyFill="1" applyBorder="1" applyAlignment="1" applyProtection="1">
      <alignment horizontal="left" vertical="center"/>
      <protection locked="0"/>
    </xf>
    <xf numFmtId="0" fontId="11" fillId="2" borderId="1" xfId="0" applyFont="1" applyFill="1" applyBorder="1" applyAlignment="1" applyProtection="1">
      <alignment horizontal="left" vertical="center"/>
      <protection locked="0"/>
    </xf>
    <xf numFmtId="0" fontId="11" fillId="2" borderId="4" xfId="0" applyFont="1" applyFill="1" applyBorder="1" applyAlignment="1" applyProtection="1">
      <alignment horizontal="left" vertical="center"/>
      <protection locked="0"/>
    </xf>
    <xf numFmtId="0" fontId="9" fillId="0" borderId="0" xfId="0" applyFont="1" applyAlignment="1" applyProtection="1">
      <alignment horizontal="left" vertical="top"/>
    </xf>
    <xf numFmtId="0" fontId="9" fillId="0" borderId="0" xfId="0" applyFont="1" applyAlignment="1" applyProtection="1">
      <alignment horizontal="center" vertical="top" wrapText="1"/>
    </xf>
    <xf numFmtId="38" fontId="11" fillId="10" borderId="5" xfId="2" applyFont="1" applyFill="1" applyBorder="1" applyAlignment="1" applyProtection="1">
      <alignment horizontal="center" vertical="center"/>
    </xf>
    <xf numFmtId="0" fontId="9" fillId="0" borderId="0" xfId="0" applyFont="1" applyAlignment="1" applyProtection="1">
      <alignment vertical="center"/>
    </xf>
    <xf numFmtId="0" fontId="0" fillId="0" borderId="0" xfId="0" applyFont="1" applyAlignment="1" applyProtection="1">
      <alignment vertical="center"/>
    </xf>
    <xf numFmtId="0" fontId="0" fillId="0" borderId="0" xfId="0" applyAlignment="1" applyProtection="1">
      <alignment vertical="center"/>
    </xf>
    <xf numFmtId="0" fontId="47" fillId="2" borderId="0" xfId="0" applyFont="1" applyFill="1" applyAlignment="1" applyProtection="1">
      <alignment horizontal="left" vertical="center" wrapText="1" shrinkToFit="1"/>
      <protection locked="0"/>
    </xf>
    <xf numFmtId="0" fontId="9" fillId="2" borderId="0" xfId="0" applyFont="1" applyFill="1" applyAlignment="1" applyProtection="1">
      <alignment horizontal="distributed" vertical="center"/>
      <protection locked="0"/>
    </xf>
    <xf numFmtId="0" fontId="0" fillId="0" borderId="0" xfId="0" applyFont="1" applyAlignment="1" applyProtection="1">
      <alignment horizontal="distributed" vertical="center"/>
      <protection locked="0"/>
    </xf>
    <xf numFmtId="0" fontId="9" fillId="0" borderId="0" xfId="0" applyFont="1" applyFill="1" applyAlignment="1" applyProtection="1">
      <alignment horizontal="right" vertical="center"/>
    </xf>
    <xf numFmtId="0" fontId="9" fillId="0" borderId="0" xfId="0" applyFont="1" applyAlignment="1" applyProtection="1">
      <alignment horizontal="center" vertical="center" wrapText="1"/>
    </xf>
    <xf numFmtId="0" fontId="43" fillId="0" borderId="0" xfId="0" applyFont="1" applyAlignment="1" applyProtection="1">
      <alignment horizontal="left" vertical="center" wrapText="1" readingOrder="1"/>
      <protection locked="0"/>
    </xf>
    <xf numFmtId="0" fontId="11" fillId="2" borderId="0" xfId="0" applyFont="1" applyFill="1" applyAlignment="1" applyProtection="1">
      <alignment horizontal="left" vertical="center"/>
      <protection locked="0"/>
    </xf>
    <xf numFmtId="0" fontId="40" fillId="0" borderId="40" xfId="3" applyFont="1" applyBorder="1" applyAlignment="1" applyProtection="1">
      <alignment horizontal="left" vertical="center"/>
    </xf>
    <xf numFmtId="0" fontId="17" fillId="5" borderId="64" xfId="3" applyFont="1" applyFill="1" applyBorder="1" applyAlignment="1" applyProtection="1">
      <alignment horizontal="center" vertical="center" wrapText="1"/>
    </xf>
    <xf numFmtId="0" fontId="17" fillId="5" borderId="36" xfId="3" applyFont="1" applyFill="1" applyBorder="1" applyAlignment="1" applyProtection="1">
      <alignment horizontal="center" vertical="center"/>
    </xf>
    <xf numFmtId="0" fontId="46" fillId="2" borderId="12" xfId="3" applyFont="1" applyFill="1" applyBorder="1" applyAlignment="1" applyProtection="1">
      <alignment horizontal="center" vertical="center" wrapText="1" shrinkToFit="1"/>
      <protection locked="0"/>
    </xf>
    <xf numFmtId="0" fontId="46" fillId="2" borderId="62" xfId="3" applyFont="1" applyFill="1" applyBorder="1" applyAlignment="1" applyProtection="1">
      <alignment horizontal="center" vertical="center" wrapText="1" shrinkToFit="1"/>
      <protection locked="0"/>
    </xf>
    <xf numFmtId="0" fontId="45" fillId="2" borderId="39" xfId="3" applyFont="1" applyFill="1" applyBorder="1" applyAlignment="1" applyProtection="1">
      <alignment horizontal="left" vertical="center" wrapText="1"/>
      <protection locked="0"/>
    </xf>
    <xf numFmtId="0" fontId="45" fillId="2" borderId="14" xfId="3" applyFont="1" applyFill="1" applyBorder="1" applyAlignment="1" applyProtection="1">
      <alignment horizontal="left" vertical="center" wrapText="1"/>
      <protection locked="0"/>
    </xf>
    <xf numFmtId="0" fontId="45" fillId="2" borderId="25" xfId="3" applyFont="1" applyFill="1" applyBorder="1" applyAlignment="1" applyProtection="1">
      <alignment horizontal="left" vertical="center" wrapText="1"/>
      <protection locked="0"/>
    </xf>
    <xf numFmtId="0" fontId="45" fillId="2" borderId="9" xfId="3" applyFont="1" applyFill="1" applyBorder="1" applyAlignment="1" applyProtection="1">
      <alignment horizontal="left" vertical="center" wrapText="1"/>
      <protection locked="0"/>
    </xf>
    <xf numFmtId="0" fontId="20" fillId="0" borderId="63" xfId="3" applyFont="1" applyBorder="1" applyAlignment="1" applyProtection="1">
      <alignment horizontal="center" vertical="center"/>
    </xf>
    <xf numFmtId="0" fontId="20" fillId="0" borderId="38" xfId="3" applyFont="1" applyBorder="1" applyAlignment="1" applyProtection="1">
      <alignment horizontal="center" vertical="center"/>
    </xf>
    <xf numFmtId="57" fontId="44" fillId="2" borderId="13" xfId="3" applyNumberFormat="1" applyFont="1" applyFill="1" applyBorder="1" applyAlignment="1" applyProtection="1">
      <alignment horizontal="center" vertical="center" shrinkToFit="1"/>
      <protection locked="0"/>
    </xf>
    <xf numFmtId="0" fontId="44" fillId="2" borderId="14" xfId="3" applyFont="1" applyFill="1" applyBorder="1" applyAlignment="1" applyProtection="1">
      <alignment horizontal="center" vertical="center" shrinkToFit="1"/>
      <protection locked="0"/>
    </xf>
    <xf numFmtId="0" fontId="44" fillId="2" borderId="10" xfId="3" applyFont="1" applyFill="1" applyBorder="1" applyAlignment="1" applyProtection="1">
      <alignment horizontal="center" vertical="center" shrinkToFit="1"/>
      <protection locked="0"/>
    </xf>
    <xf numFmtId="0" fontId="44" fillId="2" borderId="9" xfId="3" applyFont="1" applyFill="1" applyBorder="1" applyAlignment="1" applyProtection="1">
      <alignment horizontal="center" vertical="center" shrinkToFit="1"/>
      <protection locked="0"/>
    </xf>
    <xf numFmtId="0" fontId="20" fillId="0" borderId="59" xfId="3" applyFont="1" applyBorder="1" applyAlignment="1" applyProtection="1">
      <alignment horizontal="center" vertical="center"/>
    </xf>
    <xf numFmtId="38" fontId="44" fillId="11" borderId="15" xfId="2" applyFont="1" applyFill="1" applyBorder="1" applyAlignment="1" applyProtection="1">
      <alignment horizontal="center" vertical="center"/>
    </xf>
    <xf numFmtId="38" fontId="44" fillId="11" borderId="18" xfId="2" applyFont="1" applyFill="1" applyBorder="1" applyAlignment="1" applyProtection="1">
      <alignment horizontal="center" vertical="center"/>
    </xf>
    <xf numFmtId="0" fontId="28" fillId="5" borderId="35" xfId="3" applyFont="1" applyFill="1" applyBorder="1" applyAlignment="1" applyProtection="1">
      <alignment horizontal="center" vertical="center"/>
    </xf>
    <xf numFmtId="0" fontId="0" fillId="5" borderId="36" xfId="0" applyFill="1" applyBorder="1" applyAlignment="1" applyProtection="1">
      <alignment horizontal="center" vertical="center"/>
    </xf>
    <xf numFmtId="0" fontId="44" fillId="3" borderId="12" xfId="3" applyFont="1" applyFill="1" applyBorder="1" applyAlignment="1" applyProtection="1">
      <alignment horizontal="center" vertical="center" shrinkToFit="1"/>
      <protection locked="0"/>
    </xf>
    <xf numFmtId="0" fontId="44" fillId="3" borderId="17" xfId="3" applyFont="1" applyFill="1" applyBorder="1" applyAlignment="1" applyProtection="1">
      <alignment horizontal="center" vertical="center" shrinkToFit="1"/>
      <protection locked="0"/>
    </xf>
    <xf numFmtId="179" fontId="44" fillId="2" borderId="12" xfId="3" applyNumberFormat="1" applyFont="1" applyFill="1" applyBorder="1" applyAlignment="1" applyProtection="1">
      <alignment horizontal="center" vertical="center" shrinkToFit="1"/>
      <protection locked="0"/>
    </xf>
    <xf numFmtId="179" fontId="44" fillId="2" borderId="17" xfId="3" applyNumberFormat="1" applyFont="1" applyFill="1" applyBorder="1" applyAlignment="1" applyProtection="1">
      <alignment horizontal="center" vertical="center" shrinkToFit="1"/>
      <protection locked="0"/>
    </xf>
    <xf numFmtId="0" fontId="41" fillId="3" borderId="12" xfId="3" applyFont="1" applyFill="1" applyBorder="1" applyAlignment="1" applyProtection="1">
      <alignment horizontal="center" vertical="center" wrapText="1" shrinkToFit="1"/>
      <protection locked="0"/>
    </xf>
    <xf numFmtId="0" fontId="41" fillId="3" borderId="62" xfId="3" applyFont="1" applyFill="1" applyBorder="1" applyAlignment="1" applyProtection="1">
      <alignment horizontal="center" vertical="center" wrapText="1" shrinkToFit="1"/>
      <protection locked="0"/>
    </xf>
    <xf numFmtId="0" fontId="44" fillId="2" borderId="12" xfId="3" applyFont="1" applyFill="1" applyBorder="1" applyAlignment="1" applyProtection="1">
      <alignment horizontal="left" vertical="center" wrapText="1"/>
      <protection locked="0"/>
    </xf>
    <xf numFmtId="0" fontId="44" fillId="2" borderId="17" xfId="3" applyFont="1" applyFill="1" applyBorder="1" applyAlignment="1" applyProtection="1">
      <alignment horizontal="left" vertical="center" wrapText="1"/>
      <protection locked="0"/>
    </xf>
    <xf numFmtId="0" fontId="17" fillId="0" borderId="0" xfId="3" applyFont="1" applyAlignment="1" applyProtection="1">
      <alignment horizontal="left" vertical="center"/>
    </xf>
    <xf numFmtId="0" fontId="29" fillId="0" borderId="0" xfId="3" applyFont="1" applyAlignment="1" applyProtection="1">
      <alignment horizontal="center" vertical="center"/>
    </xf>
    <xf numFmtId="0" fontId="19" fillId="0" borderId="0" xfId="3" applyFont="1" applyAlignment="1" applyProtection="1">
      <alignment horizontal="right"/>
    </xf>
    <xf numFmtId="0" fontId="27" fillId="8" borderId="2" xfId="3" applyFont="1" applyFill="1" applyBorder="1" applyAlignment="1" applyProtection="1">
      <alignment horizontal="center" vertical="center" shrinkToFit="1"/>
    </xf>
    <xf numFmtId="0" fontId="27" fillId="8" borderId="5" xfId="3" applyFont="1" applyFill="1" applyBorder="1" applyAlignment="1" applyProtection="1">
      <alignment horizontal="center" vertical="center" shrinkToFit="1"/>
    </xf>
    <xf numFmtId="0" fontId="20" fillId="0" borderId="43" xfId="3" applyFont="1" applyBorder="1" applyAlignment="1" applyProtection="1">
      <alignment horizontal="center" vertical="center"/>
    </xf>
    <xf numFmtId="0" fontId="0" fillId="0" borderId="43" xfId="0" applyBorder="1" applyAlignment="1" applyProtection="1">
      <alignment vertical="center"/>
    </xf>
    <xf numFmtId="0" fontId="25" fillId="0" borderId="0" xfId="3" applyFont="1" applyAlignment="1" applyProtection="1">
      <alignment vertical="center" wrapText="1"/>
    </xf>
    <xf numFmtId="0" fontId="26" fillId="0" borderId="0" xfId="0" applyFont="1" applyAlignment="1" applyProtection="1">
      <alignment vertical="center"/>
    </xf>
    <xf numFmtId="0" fontId="44" fillId="2" borderId="21" xfId="3" applyFont="1" applyFill="1" applyBorder="1" applyAlignment="1" applyProtection="1">
      <alignment horizontal="left" vertical="center" wrapText="1"/>
      <protection locked="0"/>
    </xf>
    <xf numFmtId="0" fontId="46" fillId="2" borderId="21" xfId="3" applyFont="1" applyFill="1" applyBorder="1" applyAlignment="1" applyProtection="1">
      <alignment horizontal="center" vertical="center" shrinkToFit="1"/>
      <protection locked="0"/>
    </xf>
    <xf numFmtId="0" fontId="46" fillId="2" borderId="17" xfId="3" applyFont="1" applyFill="1" applyBorder="1" applyAlignment="1" applyProtection="1">
      <alignment horizontal="center" vertical="center" shrinkToFit="1"/>
      <protection locked="0"/>
    </xf>
    <xf numFmtId="0" fontId="45" fillId="2" borderId="20" xfId="3" applyFont="1" applyFill="1" applyBorder="1" applyAlignment="1" applyProtection="1">
      <alignment horizontal="left" vertical="center" wrapText="1" shrinkToFit="1"/>
      <protection locked="0"/>
    </xf>
    <xf numFmtId="0" fontId="45" fillId="2" borderId="22" xfId="3" applyFont="1" applyFill="1" applyBorder="1" applyAlignment="1" applyProtection="1">
      <alignment horizontal="left" vertical="center" wrapText="1" shrinkToFit="1"/>
      <protection locked="0"/>
    </xf>
    <xf numFmtId="0" fontId="45" fillId="2" borderId="25" xfId="3" applyFont="1" applyFill="1" applyBorder="1" applyAlignment="1" applyProtection="1">
      <alignment horizontal="left" vertical="center" wrapText="1" shrinkToFit="1"/>
      <protection locked="0"/>
    </xf>
    <xf numFmtId="0" fontId="45" fillId="2" borderId="9" xfId="3" applyFont="1" applyFill="1" applyBorder="1" applyAlignment="1" applyProtection="1">
      <alignment horizontal="left" vertical="center" wrapText="1" shrinkToFit="1"/>
      <protection locked="0"/>
    </xf>
    <xf numFmtId="0" fontId="44" fillId="3" borderId="21" xfId="3" applyFont="1" applyFill="1" applyBorder="1" applyAlignment="1" applyProtection="1">
      <alignment horizontal="center" vertical="center" shrinkToFit="1"/>
      <protection locked="0"/>
    </xf>
    <xf numFmtId="179" fontId="44" fillId="2" borderId="21" xfId="3" applyNumberFormat="1" applyFont="1" applyFill="1" applyBorder="1" applyAlignment="1" applyProtection="1">
      <alignment horizontal="center" vertical="center" shrinkToFit="1"/>
      <protection locked="0"/>
    </xf>
    <xf numFmtId="0" fontId="48" fillId="2" borderId="16" xfId="0" applyFont="1" applyFill="1" applyBorder="1" applyAlignment="1" applyProtection="1">
      <alignment horizontal="center" vertical="center" wrapText="1"/>
      <protection locked="0"/>
    </xf>
    <xf numFmtId="0" fontId="48" fillId="2" borderId="1" xfId="0" applyFont="1" applyFill="1" applyBorder="1" applyAlignment="1" applyProtection="1">
      <alignment horizontal="center" vertical="center" wrapText="1"/>
      <protection locked="0"/>
    </xf>
    <xf numFmtId="0" fontId="55" fillId="0" borderId="19" xfId="0" applyFont="1" applyBorder="1" applyAlignment="1" applyProtection="1">
      <alignment horizontal="left" vertical="center" wrapText="1"/>
      <protection locked="0"/>
    </xf>
    <xf numFmtId="0" fontId="55" fillId="0" borderId="49" xfId="0" applyFont="1" applyBorder="1" applyAlignment="1" applyProtection="1">
      <alignment horizontal="left" vertical="center" wrapText="1"/>
      <protection locked="0"/>
    </xf>
    <xf numFmtId="0" fontId="48" fillId="2" borderId="16" xfId="0" applyFont="1" applyFill="1" applyBorder="1" applyAlignment="1" applyProtection="1">
      <alignment vertical="center" wrapText="1"/>
      <protection locked="0"/>
    </xf>
    <xf numFmtId="0" fontId="48" fillId="2" borderId="1" xfId="0" applyFont="1" applyFill="1" applyBorder="1" applyAlignment="1" applyProtection="1">
      <alignment vertical="center" wrapText="1"/>
      <protection locked="0"/>
    </xf>
    <xf numFmtId="0" fontId="11" fillId="0" borderId="19" xfId="0" applyFont="1" applyBorder="1" applyAlignment="1" applyProtection="1">
      <alignment horizontal="left" vertical="center" wrapText="1"/>
      <protection locked="0"/>
    </xf>
    <xf numFmtId="0" fontId="11" fillId="0" borderId="49" xfId="0" applyFont="1" applyBorder="1" applyAlignment="1" applyProtection="1">
      <alignment horizontal="left" vertical="center" wrapText="1"/>
      <protection locked="0"/>
    </xf>
    <xf numFmtId="0" fontId="48" fillId="2" borderId="16" xfId="0" applyFont="1" applyFill="1" applyBorder="1" applyAlignment="1" applyProtection="1">
      <alignment horizontal="left" vertical="center" wrapText="1"/>
      <protection locked="0"/>
    </xf>
    <xf numFmtId="0" fontId="48" fillId="2" borderId="1" xfId="0" applyFont="1" applyFill="1" applyBorder="1" applyAlignment="1" applyProtection="1">
      <alignment horizontal="left" vertical="center" wrapText="1"/>
      <protection locked="0"/>
    </xf>
    <xf numFmtId="0" fontId="55" fillId="0" borderId="19" xfId="0" applyFont="1" applyBorder="1" applyAlignment="1">
      <alignment horizontal="left" vertical="center" wrapText="1"/>
    </xf>
    <xf numFmtId="0" fontId="55" fillId="0" borderId="49" xfId="0" applyFont="1" applyBorder="1" applyAlignment="1">
      <alignment horizontal="left" vertical="center" wrapText="1"/>
    </xf>
    <xf numFmtId="0" fontId="23" fillId="0" borderId="0" xfId="0" applyFont="1" applyAlignment="1">
      <alignment horizontal="center" vertical="center"/>
    </xf>
    <xf numFmtId="0" fontId="13" fillId="0" borderId="0" xfId="0" applyFont="1" applyFill="1" applyBorder="1" applyAlignment="1">
      <alignment horizontal="left" vertical="center" wrapText="1" shrinkToFit="1"/>
    </xf>
    <xf numFmtId="0" fontId="13" fillId="0" borderId="5" xfId="0" applyFont="1" applyFill="1" applyBorder="1" applyAlignment="1">
      <alignment horizontal="left" vertical="center" wrapText="1" shrinkToFit="1"/>
    </xf>
    <xf numFmtId="0" fontId="50" fillId="0" borderId="5" xfId="0" applyFont="1" applyBorder="1" applyAlignment="1">
      <alignment horizontal="center" vertical="center"/>
    </xf>
    <xf numFmtId="12" fontId="23" fillId="0" borderId="5" xfId="0" applyNumberFormat="1" applyFont="1" applyBorder="1" applyAlignment="1">
      <alignment horizontal="center" vertical="center"/>
    </xf>
    <xf numFmtId="0" fontId="9" fillId="0" borderId="46" xfId="0" applyFont="1" applyBorder="1" applyAlignment="1">
      <alignment horizontal="center" vertical="center"/>
    </xf>
    <xf numFmtId="0" fontId="9" fillId="0" borderId="47" xfId="0" applyFont="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xf numFmtId="0" fontId="9" fillId="0" borderId="17" xfId="0" applyFont="1" applyBorder="1" applyAlignment="1">
      <alignment horizontal="center" vertical="center"/>
    </xf>
    <xf numFmtId="0" fontId="38" fillId="6" borderId="12" xfId="0" applyFont="1" applyFill="1" applyBorder="1" applyAlignment="1">
      <alignment horizontal="center" vertical="center" wrapText="1"/>
    </xf>
    <xf numFmtId="0" fontId="38" fillId="6" borderId="17" xfId="0" applyFont="1" applyFill="1" applyBorder="1" applyAlignment="1">
      <alignment horizontal="center" vertical="center" wrapText="1"/>
    </xf>
    <xf numFmtId="0" fontId="9" fillId="0" borderId="14" xfId="0" applyFont="1" applyBorder="1" applyAlignment="1">
      <alignment horizontal="center" vertical="center"/>
    </xf>
    <xf numFmtId="0" fontId="9" fillId="0" borderId="9" xfId="0" applyFont="1" applyBorder="1" applyAlignment="1">
      <alignment horizontal="center" vertical="center"/>
    </xf>
    <xf numFmtId="0" fontId="39" fillId="7" borderId="0" xfId="0" applyFont="1" applyFill="1" applyAlignment="1">
      <alignment horizontal="center" wrapText="1"/>
    </xf>
    <xf numFmtId="0" fontId="39" fillId="7" borderId="11" xfId="0" applyFont="1" applyFill="1" applyBorder="1" applyAlignment="1">
      <alignment horizontal="center" wrapText="1"/>
    </xf>
    <xf numFmtId="0" fontId="39" fillId="3" borderId="74" xfId="0" applyFont="1" applyFill="1" applyBorder="1" applyAlignment="1" applyProtection="1">
      <alignment horizontal="center" wrapText="1"/>
      <protection locked="0"/>
    </xf>
    <xf numFmtId="0" fontId="39" fillId="3" borderId="78" xfId="0" applyFont="1" applyFill="1" applyBorder="1" applyAlignment="1" applyProtection="1">
      <alignment horizontal="center" wrapText="1"/>
      <protection locked="0"/>
    </xf>
    <xf numFmtId="0" fontId="11" fillId="2" borderId="25" xfId="0" applyFont="1" applyFill="1" applyBorder="1" applyAlignment="1" applyProtection="1">
      <alignment vertical="center"/>
      <protection locked="0"/>
    </xf>
    <xf numFmtId="0" fontId="11" fillId="2" borderId="9" xfId="0" applyFont="1" applyFill="1" applyBorder="1" applyAlignment="1" applyProtection="1">
      <alignment vertical="center"/>
      <protection locked="0"/>
    </xf>
    <xf numFmtId="0" fontId="14" fillId="0" borderId="60" xfId="0" applyFont="1" applyBorder="1" applyAlignment="1">
      <alignment horizontal="center" vertical="center"/>
    </xf>
    <xf numFmtId="0" fontId="14" fillId="0" borderId="70" xfId="0" applyFont="1" applyBorder="1" applyAlignment="1">
      <alignment horizontal="center" vertical="center"/>
    </xf>
    <xf numFmtId="0" fontId="14" fillId="0" borderId="63" xfId="0" applyFont="1" applyBorder="1" applyAlignment="1">
      <alignment horizontal="center" vertical="center"/>
    </xf>
    <xf numFmtId="0" fontId="14" fillId="0" borderId="67" xfId="0" applyFont="1" applyBorder="1" applyAlignment="1">
      <alignment horizontal="center" vertical="center"/>
    </xf>
    <xf numFmtId="0" fontId="14" fillId="0" borderId="39" xfId="0" applyFont="1" applyBorder="1" applyAlignment="1">
      <alignment horizontal="left" vertical="top" wrapText="1"/>
    </xf>
    <xf numFmtId="0" fontId="14" fillId="0" borderId="40" xfId="0" applyFont="1" applyBorder="1" applyAlignment="1">
      <alignment horizontal="left" vertical="top" wrapText="1"/>
    </xf>
    <xf numFmtId="0" fontId="14" fillId="0" borderId="42" xfId="0" applyFont="1" applyBorder="1" applyAlignment="1">
      <alignment horizontal="left" vertical="top" wrapText="1"/>
    </xf>
    <xf numFmtId="0" fontId="14" fillId="0" borderId="19" xfId="0" applyFont="1" applyBorder="1" applyAlignment="1">
      <alignment horizontal="left" vertical="top" wrapText="1"/>
    </xf>
    <xf numFmtId="0" fontId="14" fillId="0" borderId="0" xfId="0" applyFont="1" applyBorder="1" applyAlignment="1">
      <alignment horizontal="left" vertical="top" wrapText="1"/>
    </xf>
    <xf numFmtId="0" fontId="14" fillId="0" borderId="66" xfId="0" applyFont="1" applyBorder="1" applyAlignment="1">
      <alignment horizontal="left" vertical="top" wrapText="1"/>
    </xf>
    <xf numFmtId="3" fontId="14" fillId="0" borderId="63" xfId="0" applyNumberFormat="1" applyFont="1" applyBorder="1" applyAlignment="1">
      <alignment horizontal="center" vertical="center"/>
    </xf>
    <xf numFmtId="3" fontId="14" fillId="0" borderId="67" xfId="0" applyNumberFormat="1" applyFont="1" applyBorder="1" applyAlignment="1">
      <alignment horizontal="center" vertical="center"/>
    </xf>
    <xf numFmtId="0" fontId="48" fillId="0" borderId="19" xfId="0" applyFont="1" applyBorder="1" applyAlignment="1" applyProtection="1">
      <alignment horizontal="left" vertical="center" wrapText="1"/>
      <protection locked="0"/>
    </xf>
    <xf numFmtId="0" fontId="48" fillId="0" borderId="49" xfId="0" applyFont="1" applyBorder="1" applyAlignment="1" applyProtection="1">
      <alignment horizontal="left" vertical="center" wrapText="1"/>
      <protection locked="0"/>
    </xf>
    <xf numFmtId="3" fontId="14" fillId="0" borderId="69" xfId="0" applyNumberFormat="1" applyFont="1" applyBorder="1" applyAlignment="1">
      <alignment horizontal="center" vertical="center"/>
    </xf>
    <xf numFmtId="0" fontId="11" fillId="0" borderId="16" xfId="0" applyFont="1" applyBorder="1" applyAlignment="1">
      <alignment horizontal="left" vertical="center" wrapText="1"/>
    </xf>
    <xf numFmtId="0" fontId="11" fillId="0" borderId="1" xfId="0" applyFont="1" applyBorder="1" applyAlignment="1">
      <alignment horizontal="left" vertical="center" wrapText="1"/>
    </xf>
    <xf numFmtId="0" fontId="24" fillId="0" borderId="26" xfId="0" applyFont="1" applyBorder="1" applyAlignment="1">
      <alignment horizontal="center" vertical="center" wrapText="1"/>
    </xf>
    <xf numFmtId="0" fontId="24" fillId="0" borderId="41" xfId="0" applyFont="1" applyBorder="1" applyAlignment="1">
      <alignment horizontal="center" vertical="center" wrapText="1"/>
    </xf>
    <xf numFmtId="0" fontId="14" fillId="0" borderId="39" xfId="0" applyFont="1" applyBorder="1" applyAlignment="1">
      <alignment horizontal="center" vertical="center"/>
    </xf>
    <xf numFmtId="0" fontId="14" fillId="0" borderId="40" xfId="0" applyFont="1" applyBorder="1" applyAlignment="1">
      <alignment horizontal="center" vertical="center"/>
    </xf>
    <xf numFmtId="0" fontId="14" fillId="0" borderId="19" xfId="0" applyFont="1" applyBorder="1" applyAlignment="1">
      <alignment horizontal="center" vertical="center"/>
    </xf>
    <xf numFmtId="0" fontId="14" fillId="0" borderId="0" xfId="0" applyFont="1" applyBorder="1" applyAlignment="1">
      <alignment horizontal="center" vertical="center"/>
    </xf>
    <xf numFmtId="0" fontId="15" fillId="0" borderId="71" xfId="0" applyFont="1" applyBorder="1" applyAlignment="1">
      <alignment horizontal="center" vertical="center"/>
    </xf>
    <xf numFmtId="0" fontId="15" fillId="0" borderId="33" xfId="0" applyFont="1" applyBorder="1" applyAlignment="1">
      <alignment horizontal="center" vertical="center"/>
    </xf>
    <xf numFmtId="0" fontId="14" fillId="4" borderId="52" xfId="0" applyFont="1" applyFill="1" applyBorder="1" applyAlignment="1">
      <alignment horizontal="center" vertical="center"/>
    </xf>
    <xf numFmtId="0" fontId="14" fillId="4" borderId="53" xfId="0" applyFont="1" applyFill="1" applyBorder="1" applyAlignment="1">
      <alignment horizontal="center" vertical="center"/>
    </xf>
    <xf numFmtId="0" fontId="14" fillId="0" borderId="39" xfId="0" applyFont="1" applyBorder="1" applyAlignment="1">
      <alignment horizontal="left" vertical="center" wrapText="1"/>
    </xf>
    <xf numFmtId="0" fontId="14" fillId="0" borderId="40" xfId="0" applyFont="1" applyBorder="1" applyAlignment="1">
      <alignment horizontal="left" vertical="center" wrapText="1"/>
    </xf>
    <xf numFmtId="0" fontId="14" fillId="0" borderId="42" xfId="0" applyFont="1" applyBorder="1" applyAlignment="1">
      <alignment horizontal="left" vertical="center" wrapText="1"/>
    </xf>
    <xf numFmtId="0" fontId="14" fillId="0" borderId="19" xfId="0" applyFont="1" applyBorder="1" applyAlignment="1">
      <alignment horizontal="left" vertical="center" wrapText="1"/>
    </xf>
    <xf numFmtId="0" fontId="14" fillId="0" borderId="0" xfId="0" applyFont="1" applyBorder="1" applyAlignment="1">
      <alignment horizontal="left" vertical="center" wrapText="1"/>
    </xf>
    <xf numFmtId="0" fontId="14" fillId="0" borderId="66" xfId="0" applyFont="1" applyBorder="1" applyAlignment="1">
      <alignment horizontal="left" vertical="center" wrapText="1"/>
    </xf>
    <xf numFmtId="0" fontId="14" fillId="0" borderId="26" xfId="0" applyFont="1" applyBorder="1" applyAlignment="1">
      <alignment horizontal="left" vertical="center" wrapText="1"/>
    </xf>
    <xf numFmtId="0" fontId="14" fillId="0" borderId="11" xfId="0" applyFont="1" applyBorder="1" applyAlignment="1">
      <alignment horizontal="left" vertical="center" wrapText="1"/>
    </xf>
    <xf numFmtId="0" fontId="14" fillId="0" borderId="68" xfId="0" applyFont="1" applyBorder="1" applyAlignment="1">
      <alignment horizontal="left" vertical="center" wrapText="1"/>
    </xf>
    <xf numFmtId="0" fontId="14" fillId="4" borderId="48" xfId="0" applyFont="1" applyFill="1" applyBorder="1" applyAlignment="1">
      <alignment horizontal="center" vertical="center"/>
    </xf>
    <xf numFmtId="0" fontId="14" fillId="4" borderId="50" xfId="0" applyFont="1" applyFill="1" applyBorder="1" applyAlignment="1">
      <alignment horizontal="center" vertical="center"/>
    </xf>
    <xf numFmtId="0" fontId="15" fillId="0" borderId="16" xfId="0" applyFont="1" applyBorder="1" applyAlignment="1">
      <alignment horizontal="center" vertical="center"/>
    </xf>
    <xf numFmtId="0" fontId="15" fillId="0" borderId="1" xfId="0" applyFont="1" applyBorder="1" applyAlignment="1">
      <alignment horizontal="center" vertical="center"/>
    </xf>
    <xf numFmtId="0" fontId="15" fillId="0" borderId="27" xfId="0" applyFont="1" applyBorder="1" applyAlignment="1">
      <alignment horizontal="center" vertical="center"/>
    </xf>
    <xf numFmtId="0" fontId="15" fillId="0" borderId="30" xfId="0" applyFont="1" applyBorder="1" applyAlignment="1">
      <alignment horizontal="center" vertical="center"/>
    </xf>
    <xf numFmtId="0" fontId="15" fillId="0" borderId="74" xfId="0" applyFont="1" applyBorder="1" applyAlignment="1">
      <alignment horizontal="center" vertical="center"/>
    </xf>
    <xf numFmtId="0" fontId="15" fillId="0" borderId="36" xfId="0" applyFont="1" applyBorder="1" applyAlignment="1">
      <alignment horizontal="center" vertical="center"/>
    </xf>
    <xf numFmtId="0" fontId="15" fillId="0" borderId="39" xfId="0" applyFont="1" applyBorder="1" applyAlignment="1">
      <alignment horizontal="center" vertical="center"/>
    </xf>
    <xf numFmtId="0" fontId="15" fillId="0" borderId="14" xfId="0" applyFont="1" applyBorder="1" applyAlignment="1">
      <alignment horizontal="center" vertical="center"/>
    </xf>
    <xf numFmtId="0" fontId="15" fillId="0" borderId="51" xfId="0" applyFont="1" applyBorder="1" applyAlignment="1">
      <alignment horizontal="center" vertical="center"/>
    </xf>
    <xf numFmtId="0" fontId="15" fillId="0" borderId="31" xfId="0" applyFont="1" applyBorder="1" applyAlignment="1">
      <alignment horizontal="center" vertical="center"/>
    </xf>
    <xf numFmtId="0" fontId="15" fillId="0" borderId="12" xfId="0" applyFont="1" applyBorder="1" applyAlignment="1">
      <alignment horizontal="center" vertical="center"/>
    </xf>
    <xf numFmtId="0" fontId="15" fillId="0" borderId="65" xfId="0" applyFont="1" applyBorder="1" applyAlignment="1">
      <alignment horizontal="center" vertical="center"/>
    </xf>
    <xf numFmtId="0" fontId="39" fillId="3" borderId="35" xfId="0" applyFont="1" applyFill="1" applyBorder="1" applyAlignment="1" applyProtection="1">
      <alignment horizontal="center" wrapText="1"/>
      <protection locked="0"/>
    </xf>
    <xf numFmtId="0" fontId="11" fillId="0" borderId="19" xfId="0" applyFont="1" applyBorder="1" applyAlignment="1">
      <alignment horizontal="left" vertical="center" wrapText="1"/>
    </xf>
    <xf numFmtId="0" fontId="11" fillId="0" borderId="49" xfId="0" applyFont="1" applyBorder="1" applyAlignment="1">
      <alignment horizontal="left" vertical="center" wrapText="1"/>
    </xf>
    <xf numFmtId="0" fontId="48" fillId="0" borderId="19" xfId="0" applyFont="1" applyBorder="1" applyAlignment="1">
      <alignment horizontal="left" vertical="center" wrapText="1"/>
    </xf>
    <xf numFmtId="0" fontId="48" fillId="0" borderId="49" xfId="0" applyFont="1" applyBorder="1" applyAlignment="1">
      <alignment horizontal="left" vertical="center" wrapText="1"/>
    </xf>
    <xf numFmtId="0" fontId="23" fillId="0" borderId="0" xfId="0" applyFont="1" applyFill="1" applyBorder="1" applyAlignment="1">
      <alignment horizontal="left" vertical="center" wrapText="1" shrinkToFit="1"/>
    </xf>
    <xf numFmtId="0" fontId="23" fillId="0" borderId="5" xfId="0" applyFont="1" applyFill="1" applyBorder="1" applyAlignment="1">
      <alignment horizontal="left" vertical="center" wrapText="1" shrinkToFit="1"/>
    </xf>
    <xf numFmtId="0" fontId="39" fillId="7" borderId="0" xfId="0" applyFont="1" applyFill="1" applyAlignment="1">
      <alignment horizontal="left" wrapText="1"/>
    </xf>
    <xf numFmtId="0" fontId="39" fillId="7" borderId="11" xfId="0" applyFont="1" applyFill="1" applyBorder="1" applyAlignment="1">
      <alignment horizontal="left" wrapText="1"/>
    </xf>
    <xf numFmtId="0" fontId="48" fillId="0" borderId="63" xfId="0" applyFont="1" applyBorder="1" applyAlignment="1">
      <alignment horizontal="center" vertical="center" wrapText="1"/>
    </xf>
    <xf numFmtId="0" fontId="54" fillId="0" borderId="69" xfId="0" applyFont="1" applyBorder="1" applyAlignment="1">
      <alignment horizontal="center" vertical="center" wrapText="1"/>
    </xf>
    <xf numFmtId="0" fontId="14" fillId="3" borderId="63" xfId="0" applyFont="1" applyFill="1" applyBorder="1" applyAlignment="1" applyProtection="1">
      <alignment horizontal="center" wrapText="1"/>
      <protection locked="0"/>
    </xf>
    <xf numFmtId="0" fontId="14" fillId="3" borderId="69" xfId="0" applyFont="1" applyFill="1" applyBorder="1" applyAlignment="1" applyProtection="1">
      <alignment horizontal="center" wrapText="1"/>
      <protection locked="0"/>
    </xf>
    <xf numFmtId="177" fontId="11" fillId="4" borderId="62" xfId="0" applyNumberFormat="1" applyFont="1" applyFill="1" applyBorder="1" applyAlignment="1">
      <alignment horizontal="center" vertical="center"/>
    </xf>
    <xf numFmtId="177" fontId="11" fillId="4" borderId="17" xfId="0" applyNumberFormat="1" applyFont="1" applyFill="1" applyBorder="1" applyAlignment="1">
      <alignment horizontal="center" vertical="center"/>
    </xf>
    <xf numFmtId="0" fontId="55" fillId="0" borderId="20" xfId="0" applyFont="1" applyBorder="1" applyAlignment="1">
      <alignment horizontal="left" vertical="center" wrapText="1"/>
    </xf>
    <xf numFmtId="0" fontId="55" fillId="0" borderId="22" xfId="0" applyFont="1" applyBorder="1" applyAlignment="1">
      <alignment horizontal="left" vertical="center" wrapText="1"/>
    </xf>
    <xf numFmtId="177" fontId="11" fillId="4" borderId="61" xfId="0" applyNumberFormat="1" applyFont="1" applyFill="1" applyBorder="1" applyAlignment="1">
      <alignment horizontal="center" vertical="center"/>
    </xf>
    <xf numFmtId="177" fontId="11" fillId="4" borderId="10" xfId="0" applyNumberFormat="1" applyFont="1" applyFill="1" applyBorder="1" applyAlignment="1">
      <alignment horizontal="center" vertical="center"/>
    </xf>
    <xf numFmtId="177" fontId="11" fillId="4" borderId="67" xfId="0" applyNumberFormat="1" applyFont="1" applyFill="1" applyBorder="1" applyAlignment="1">
      <alignment horizontal="center" vertical="center"/>
    </xf>
    <xf numFmtId="0" fontId="23" fillId="0" borderId="0" xfId="13" applyFont="1" applyAlignment="1" applyProtection="1">
      <alignment horizontal="center" vertical="center"/>
      <protection locked="0"/>
    </xf>
    <xf numFmtId="0" fontId="23" fillId="0" borderId="0" xfId="13" applyFont="1" applyProtection="1">
      <protection locked="0"/>
    </xf>
    <xf numFmtId="0" fontId="9" fillId="0" borderId="0" xfId="13" applyFont="1" applyAlignment="1">
      <alignment horizontal="left" vertical="center" wrapText="1"/>
    </xf>
    <xf numFmtId="0" fontId="9" fillId="0" borderId="0" xfId="13" applyFont="1" applyAlignment="1">
      <alignment horizontal="left" vertical="center"/>
    </xf>
    <xf numFmtId="0" fontId="9" fillId="0" borderId="0" xfId="13" applyFont="1" applyAlignment="1">
      <alignment horizontal="center" vertical="center"/>
    </xf>
  </cellXfs>
  <cellStyles count="18">
    <cellStyle name="桁区切り" xfId="2" builtinId="6"/>
    <cellStyle name="桁区切り 2" xfId="1" xr:uid="{C1600B07-745E-424C-95AE-58C2F2F91676}"/>
    <cellStyle name="桁区切り 2 2" xfId="14" xr:uid="{036681C4-AF92-4A06-8CB3-8DD6C07A9842}"/>
    <cellStyle name="標準" xfId="0" builtinId="0"/>
    <cellStyle name="標準 10" xfId="15" xr:uid="{D753C03D-784A-4C3B-81D8-43AA37620047}"/>
    <cellStyle name="標準 11" xfId="16" xr:uid="{08318DAE-58FA-4300-9AB7-2672DCB361AA}"/>
    <cellStyle name="標準 12" xfId="17" xr:uid="{373148ED-43E8-422E-88C6-C4C2EFB06805}"/>
    <cellStyle name="標準 2" xfId="3" xr:uid="{E03007B5-49AD-4896-8B43-3CED27B2FFAA}"/>
    <cellStyle name="標準 2 2" xfId="7" xr:uid="{E38CF014-1954-454F-975F-520EDE70D5C4}"/>
    <cellStyle name="標準 2 3" xfId="8" xr:uid="{D9C5C62B-01D0-4ADD-A226-8EBD8E1302E6}"/>
    <cellStyle name="標準 2 4" xfId="13" xr:uid="{08A565B3-6B5C-454B-95DB-B84AA0B496C6}"/>
    <cellStyle name="標準 3" xfId="4" xr:uid="{4162ED4D-D5A5-4B2F-9DBE-7591B9FDD3D9}"/>
    <cellStyle name="標準 4" xfId="5" xr:uid="{04E31E7F-D741-47BE-9FC4-FBBF988EF4E9}"/>
    <cellStyle name="標準 5" xfId="6" xr:uid="{F3F1CAC5-54B8-47C9-8DE0-7E7375913F17}"/>
    <cellStyle name="標準 6" xfId="9" xr:uid="{8A6C2137-1CC2-4174-85CD-41BDA8C02213}"/>
    <cellStyle name="標準 7" xfId="10" xr:uid="{9E280801-FBA6-415C-BD0A-415FE868D517}"/>
    <cellStyle name="標準 8" xfId="11" xr:uid="{A3A355C6-50D7-4933-BDD5-B9C285580F22}"/>
    <cellStyle name="標準 9" xfId="12" xr:uid="{AF0AF9A8-8E95-4A51-B473-53E255D410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14</xdr:col>
      <xdr:colOff>136072</xdr:colOff>
      <xdr:row>6</xdr:row>
      <xdr:rowOff>303543</xdr:rowOff>
    </xdr:from>
    <xdr:to>
      <xdr:col>14</xdr:col>
      <xdr:colOff>617556</xdr:colOff>
      <xdr:row>10</xdr:row>
      <xdr:rowOff>408214</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13052391" y="3014505"/>
          <a:ext cx="481484" cy="2177143"/>
        </a:xfrm>
        <a:prstGeom prst="rightBrace">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111570400/Downloads/482158%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111570400\Downloads\482158%2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AUJH/AppData/Local/Microsoft/Windows/INetCache/Content.Outlook/IFG38DIW/0313&#26045;&#35373;&#12408;&#12398;&#35519;&#26619;&#27096;&#24335;&#65288;&#26696;&#65289;_%20(00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AUJH\AppData\Local\Microsoft\Windows\INetCache\Content.Outlook\IFG38DIW\0313&#26045;&#35373;&#12408;&#12398;&#35519;&#26619;&#27096;&#24335;&#65288;&#26696;&#65289;_%20(003).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10.2.21.142\share\04-2%20&#25351;&#23566;&#65298;G&#65288;R6.4&#65374;&#65289;\05%20&#12304;&#20171;&#35703;&#12525;&#12508;&#12483;&#12488;&#12539;&#65321;&#65315;&#65332;&#23566;&#20837;&#25903;&#25588;&#20107;&#26989;&#12305;\03&#12486;&#12463;&#12494;&#12525;&#12472;&#12540;\R7&#24180;&#24230;\00-2%20&#22269;&#12539;&#30476;&#12288;&#35201;&#32177;\3.&#30476;&#20132;&#20184;&#35201;&#32177;\01%20&#20171;&#35703;&#12486;&#12463;&#12494;&#12525;&#12472;&#12540;&#23566;&#20837;&#25903;&#25588;&#20107;&#26989;&#36027;&#35036;&#21161;&#37329;\&#9733;&#20132;&#20184;&#35201;&#32177;%20&#26045;&#34892;\04%20&#20171;&#35703;&#12486;&#12463;&#12494;&#12525;&#12472;&#12540;&#20132;&#20184;&#30003;&#35531;&#27096;&#24335;(&#21029;&#32025;&#27096;&#24335;2)&#35201;&#32177;.xlsx" TargetMode="External"/><Relationship Id="rId1" Type="http://schemas.openxmlformats.org/officeDocument/2006/relationships/externalLinkPath" Target="/04-2%20&#25351;&#23566;&#65298;G&#65288;R6.4&#65374;&#65289;/05%20&#12304;&#20171;&#35703;&#12525;&#12508;&#12483;&#12488;&#12539;&#65321;&#65315;&#65332;&#23566;&#20837;&#25903;&#25588;&#20107;&#26989;&#12305;/03&#12486;&#12463;&#12494;&#12525;&#12472;&#12540;/R7&#24180;&#24230;/00-2%20&#22269;&#12539;&#30476;&#12288;&#35201;&#32177;/3.&#30476;&#20132;&#20184;&#35201;&#32177;/01%20&#20171;&#35703;&#12486;&#12463;&#12494;&#12525;&#12472;&#12540;&#23566;&#20837;&#25903;&#25588;&#20107;&#26989;&#36027;&#35036;&#21161;&#37329;/&#9733;&#20132;&#20184;&#35201;&#32177;%20&#26045;&#34892;/04%20&#20171;&#35703;&#12486;&#12463;&#12494;&#12525;&#12472;&#12540;&#20132;&#20184;&#30003;&#35531;&#27096;&#24335;(&#21029;&#32025;&#27096;&#24335;2)&#35201;&#321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1 交付申請鑑"/>
      <sheetName val="2-1-1 事業所一覧　兼　必須要件確認表"/>
      <sheetName val="2-1-2 業務改善計画書（優先順位１位分）"/>
      <sheetName val="（このシートは記載不可です）記入見本"/>
      <sheetName val="（このシートは記載不可です）データセット"/>
      <sheetName val="2-1-3 介護テクノロジー導入支援 所要額（優先順位1位分）"/>
      <sheetName val="2-1-4 パッケージ型導入支援 所要額（優先順位１位分）"/>
      <sheetName val="チェックリスト（優先順位第１位分）"/>
      <sheetName val="チェックリスト（優先順位第１位分）記入例"/>
      <sheetName val="会計歳入歳出予算書抄本"/>
      <sheetName val="《記入例》会計歳入歳出予算書抄本"/>
      <sheetName val="愛知県受取人届出書"/>
      <sheetName val="〈記入例〉個人の場合"/>
      <sheetName val="〈記入例〉法人等の場合"/>
      <sheetName val="〈参考〉法人略称"/>
    </sheetNames>
    <sheetDataSet>
      <sheetData sheetId="0">
        <row r="3">
          <cell r="U3" t="str">
            <v>令和　　年　　月　　日</v>
          </cell>
        </row>
        <row r="7">
          <cell r="Q7"/>
        </row>
        <row r="8">
          <cell r="Q8"/>
        </row>
        <row r="9">
          <cell r="Q9"/>
        </row>
        <row r="10">
          <cell r="Q10"/>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04A05-0877-4B65-AAB1-2E3B589148EE}">
  <sheetPr>
    <tabColor theme="4" tint="0.79998168889431442"/>
    <pageSetUpPr fitToPage="1"/>
  </sheetPr>
  <dimension ref="A1:AR51"/>
  <sheetViews>
    <sheetView showGridLines="0" tabSelected="1" view="pageBreakPreview" zoomScaleNormal="115" zoomScaleSheetLayoutView="100" workbookViewId="0">
      <selection activeCell="M10" sqref="M10"/>
    </sheetView>
  </sheetViews>
  <sheetFormatPr defaultColWidth="9" defaultRowHeight="13.2" x14ac:dyDescent="0.2"/>
  <cols>
    <col min="1" max="1" width="2.77734375" style="4" customWidth="1"/>
    <col min="2" max="2" width="3" style="4" customWidth="1"/>
    <col min="3" max="8" width="3.33203125" style="4" customWidth="1"/>
    <col min="9" max="9" width="2.77734375" style="4" customWidth="1"/>
    <col min="10" max="10" width="2.88671875" style="4" customWidth="1"/>
    <col min="11" max="12" width="3.33203125" style="4" customWidth="1"/>
    <col min="13" max="13" width="4" style="4" customWidth="1"/>
    <col min="14" max="14" width="3" style="4" customWidth="1"/>
    <col min="15" max="15" width="3.33203125" style="4" customWidth="1"/>
    <col min="16" max="16" width="4.44140625" style="4" customWidth="1"/>
    <col min="17" max="22" width="3.33203125" style="4" customWidth="1"/>
    <col min="23" max="23" width="4.33203125" style="4" customWidth="1"/>
    <col min="24" max="24" width="14.88671875" style="4" customWidth="1"/>
    <col min="25" max="25" width="9" style="4" customWidth="1"/>
    <col min="26" max="16384" width="9" style="4"/>
  </cols>
  <sheetData>
    <row r="1" spans="1:25" ht="17.25" customHeight="1" x14ac:dyDescent="0.2">
      <c r="A1" s="245" t="s">
        <v>189</v>
      </c>
      <c r="B1" s="246"/>
      <c r="C1" s="246"/>
      <c r="D1" s="246"/>
      <c r="E1" s="246"/>
      <c r="F1" s="246"/>
      <c r="G1" s="246"/>
      <c r="H1" s="246"/>
      <c r="I1" s="246"/>
      <c r="J1" s="246"/>
      <c r="K1" s="246"/>
      <c r="L1" s="246"/>
      <c r="M1" s="246"/>
      <c r="N1" s="246"/>
      <c r="O1" s="246"/>
      <c r="P1" s="246"/>
      <c r="Q1" s="246"/>
      <c r="R1" s="246"/>
      <c r="S1" s="246"/>
      <c r="T1" s="246"/>
      <c r="U1" s="246"/>
      <c r="V1" s="246"/>
      <c r="W1" s="246"/>
      <c r="X1" s="246"/>
    </row>
    <row r="2" spans="1:25" ht="17.25" customHeight="1" x14ac:dyDescent="0.2">
      <c r="Q2" s="4" t="s">
        <v>5</v>
      </c>
      <c r="R2" s="251"/>
      <c r="S2" s="251"/>
      <c r="T2" s="251"/>
      <c r="U2" s="251"/>
      <c r="V2" s="251"/>
      <c r="W2" s="251"/>
      <c r="X2" s="251"/>
    </row>
    <row r="3" spans="1:25" ht="17.25" customHeight="1" x14ac:dyDescent="0.2">
      <c r="R3" s="5"/>
      <c r="S3" s="5"/>
      <c r="T3" s="5"/>
      <c r="U3" s="249" t="s">
        <v>89</v>
      </c>
      <c r="V3" s="250"/>
      <c r="W3" s="250"/>
      <c r="X3" s="250"/>
      <c r="Y3" s="11" t="s">
        <v>88</v>
      </c>
    </row>
    <row r="4" spans="1:25" ht="17.25" customHeight="1" x14ac:dyDescent="0.2"/>
    <row r="5" spans="1:25" ht="17.25" customHeight="1" x14ac:dyDescent="0.2">
      <c r="B5" s="4" t="s">
        <v>75</v>
      </c>
    </row>
    <row r="6" spans="1:25" ht="22.5" customHeight="1" x14ac:dyDescent="0.2">
      <c r="O6" s="231" t="s">
        <v>91</v>
      </c>
      <c r="P6" s="231"/>
      <c r="Q6" s="254"/>
      <c r="R6" s="254"/>
      <c r="S6" s="254"/>
      <c r="T6" s="254"/>
      <c r="U6" s="254"/>
      <c r="V6" s="254"/>
      <c r="W6" s="254"/>
      <c r="X6" s="254"/>
    </row>
    <row r="7" spans="1:25" ht="38.25" customHeight="1" x14ac:dyDescent="0.2">
      <c r="O7" s="245" t="s">
        <v>7</v>
      </c>
      <c r="P7" s="247"/>
      <c r="Q7" s="248"/>
      <c r="R7" s="248"/>
      <c r="S7" s="248"/>
      <c r="T7" s="248"/>
      <c r="U7" s="248"/>
      <c r="V7" s="248"/>
      <c r="W7" s="248"/>
      <c r="X7" s="248"/>
      <c r="Y7" s="6" t="s">
        <v>8</v>
      </c>
    </row>
    <row r="8" spans="1:25" ht="33.75" customHeight="1" x14ac:dyDescent="0.2">
      <c r="O8" s="245" t="s">
        <v>6</v>
      </c>
      <c r="P8" s="247"/>
      <c r="Q8" s="232"/>
      <c r="R8" s="232"/>
      <c r="S8" s="232"/>
      <c r="T8" s="232"/>
      <c r="U8" s="232"/>
      <c r="V8" s="232"/>
      <c r="W8" s="232"/>
      <c r="X8" s="232"/>
      <c r="Y8" s="6" t="s">
        <v>9</v>
      </c>
    </row>
    <row r="9" spans="1:25" ht="26.25" customHeight="1" x14ac:dyDescent="0.2">
      <c r="L9" s="7" t="s">
        <v>16</v>
      </c>
      <c r="N9" s="252" t="s">
        <v>84</v>
      </c>
      <c r="O9" s="252"/>
      <c r="P9" s="252"/>
      <c r="Q9" s="232"/>
      <c r="R9" s="233"/>
      <c r="S9" s="233"/>
      <c r="T9" s="233"/>
      <c r="U9" s="233"/>
      <c r="V9" s="233"/>
      <c r="W9" s="233"/>
      <c r="X9" s="233"/>
      <c r="Y9" s="6" t="s">
        <v>10</v>
      </c>
    </row>
    <row r="10" spans="1:25" s="117" customFormat="1" ht="26.25" customHeight="1" x14ac:dyDescent="0.2">
      <c r="L10" s="118"/>
      <c r="N10" s="252" t="s">
        <v>85</v>
      </c>
      <c r="O10" s="252"/>
      <c r="P10" s="252"/>
      <c r="Q10" s="232"/>
      <c r="R10" s="232"/>
      <c r="S10" s="232"/>
      <c r="T10" s="232"/>
      <c r="U10" s="232"/>
      <c r="V10" s="232"/>
      <c r="W10" s="232"/>
      <c r="X10" s="232"/>
      <c r="Y10" s="6"/>
    </row>
    <row r="11" spans="1:25" ht="17.25" customHeight="1" x14ac:dyDescent="0.2"/>
    <row r="12" spans="1:25" ht="17.25" customHeight="1" x14ac:dyDescent="0.2">
      <c r="A12" s="231" t="s">
        <v>201</v>
      </c>
      <c r="B12" s="231"/>
      <c r="C12" s="231"/>
      <c r="D12" s="231"/>
      <c r="E12" s="231"/>
      <c r="F12" s="231"/>
      <c r="G12" s="231"/>
      <c r="H12" s="231"/>
      <c r="I12" s="231"/>
      <c r="J12" s="231"/>
      <c r="K12" s="231"/>
      <c r="L12" s="231"/>
      <c r="M12" s="231"/>
      <c r="N12" s="231"/>
      <c r="O12" s="231"/>
      <c r="P12" s="231"/>
      <c r="Q12" s="231"/>
      <c r="R12" s="231"/>
      <c r="S12" s="231"/>
      <c r="T12" s="231"/>
      <c r="U12" s="231"/>
      <c r="V12" s="231"/>
      <c r="W12" s="231"/>
      <c r="X12" s="231"/>
    </row>
    <row r="13" spans="1:25" ht="17.25" customHeight="1" x14ac:dyDescent="0.2">
      <c r="A13" s="8"/>
      <c r="B13" s="8"/>
      <c r="C13" s="8"/>
      <c r="D13" s="8"/>
      <c r="E13" s="8"/>
      <c r="F13" s="8"/>
      <c r="G13" s="8"/>
      <c r="H13" s="8"/>
      <c r="I13" s="8"/>
      <c r="J13" s="8"/>
      <c r="K13" s="8"/>
      <c r="L13" s="8"/>
      <c r="M13" s="8"/>
      <c r="N13" s="8"/>
      <c r="O13" s="8"/>
      <c r="P13" s="8"/>
      <c r="Q13" s="8"/>
      <c r="R13" s="8"/>
      <c r="S13" s="8"/>
      <c r="T13" s="8"/>
      <c r="U13" s="8"/>
      <c r="V13" s="8"/>
      <c r="W13" s="8"/>
      <c r="X13" s="8"/>
    </row>
    <row r="14" spans="1:25" ht="17.25" customHeight="1" x14ac:dyDescent="0.2">
      <c r="A14" s="242" t="s">
        <v>72</v>
      </c>
      <c r="B14" s="242"/>
      <c r="C14" s="242"/>
      <c r="D14" s="242"/>
      <c r="E14" s="242"/>
      <c r="F14" s="242"/>
      <c r="G14" s="242"/>
      <c r="H14" s="242"/>
      <c r="I14" s="242"/>
      <c r="J14" s="242"/>
      <c r="K14" s="242"/>
      <c r="L14" s="242"/>
      <c r="M14" s="242"/>
      <c r="N14" s="242"/>
      <c r="O14" s="242"/>
      <c r="P14" s="242"/>
      <c r="Q14" s="242"/>
      <c r="R14" s="242"/>
      <c r="S14" s="242"/>
      <c r="T14" s="242"/>
      <c r="U14" s="242"/>
      <c r="V14" s="242"/>
      <c r="W14" s="242"/>
      <c r="X14" s="242"/>
    </row>
    <row r="15" spans="1:25" s="94" customFormat="1" ht="17.25" customHeight="1" x14ac:dyDescent="0.2">
      <c r="A15" s="242" t="s">
        <v>152</v>
      </c>
      <c r="B15" s="242"/>
      <c r="C15" s="242"/>
      <c r="D15" s="242"/>
      <c r="E15" s="242"/>
      <c r="F15" s="242"/>
      <c r="G15" s="242"/>
      <c r="H15" s="242"/>
      <c r="I15" s="242"/>
      <c r="J15" s="242"/>
      <c r="K15" s="242"/>
      <c r="L15" s="242"/>
      <c r="M15" s="242"/>
      <c r="N15" s="242"/>
      <c r="O15" s="242"/>
      <c r="P15" s="242"/>
      <c r="Q15" s="242"/>
      <c r="R15" s="242"/>
      <c r="S15" s="242"/>
      <c r="T15" s="242"/>
      <c r="U15" s="242"/>
      <c r="V15" s="242"/>
      <c r="W15" s="242"/>
      <c r="X15" s="242"/>
    </row>
    <row r="16" spans="1:25" s="135" customFormat="1" ht="17.25" customHeight="1" x14ac:dyDescent="0.2">
      <c r="A16" s="133" t="s">
        <v>90</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row>
    <row r="17" spans="1:44" s="92" customFormat="1" ht="17.25" customHeight="1" x14ac:dyDescent="0.2">
      <c r="A17" s="93"/>
      <c r="B17" s="93"/>
      <c r="C17" s="93"/>
      <c r="D17" s="93"/>
      <c r="E17" s="93"/>
      <c r="F17" s="93"/>
      <c r="G17" s="93"/>
      <c r="H17" s="93"/>
      <c r="I17" s="93"/>
      <c r="J17" s="93"/>
      <c r="K17" s="93"/>
      <c r="L17" s="93"/>
      <c r="M17" s="93"/>
      <c r="N17" s="93"/>
      <c r="O17" s="93"/>
      <c r="P17" s="93"/>
      <c r="Q17" s="93"/>
      <c r="R17" s="93"/>
      <c r="S17" s="93"/>
      <c r="T17" s="93"/>
      <c r="U17" s="93"/>
      <c r="V17" s="93"/>
      <c r="W17" s="93"/>
      <c r="X17" s="93"/>
    </row>
    <row r="18" spans="1:44" ht="17.25" customHeight="1" x14ac:dyDescent="0.2">
      <c r="A18" s="9"/>
      <c r="B18" s="243" t="s">
        <v>4</v>
      </c>
      <c r="C18" s="243"/>
      <c r="D18" s="243"/>
      <c r="E18" s="243"/>
      <c r="F18" s="243"/>
      <c r="G18" s="243"/>
      <c r="H18" s="243"/>
      <c r="I18" s="243"/>
      <c r="J18" s="243"/>
      <c r="K18" s="243"/>
      <c r="L18" s="243"/>
      <c r="M18" s="243"/>
      <c r="N18" s="243"/>
      <c r="O18" s="243"/>
      <c r="P18" s="243"/>
      <c r="Q18" s="243"/>
      <c r="R18" s="243"/>
      <c r="S18" s="243"/>
      <c r="T18" s="243"/>
      <c r="U18" s="243"/>
      <c r="V18" s="243"/>
      <c r="W18" s="243"/>
      <c r="X18" s="243"/>
      <c r="AN18" s="103">
        <f>'2事業所一覧　'!AV11</f>
        <v>0</v>
      </c>
      <c r="AO18" s="104"/>
      <c r="AP18" s="104"/>
      <c r="AQ18" s="104"/>
      <c r="AR18" s="104"/>
    </row>
    <row r="19" spans="1:44" ht="17.25" customHeight="1" x14ac:dyDescent="0.2">
      <c r="B19" s="10" t="s">
        <v>151</v>
      </c>
      <c r="C19" s="9"/>
      <c r="D19" s="9"/>
      <c r="E19" s="9"/>
      <c r="F19" s="9"/>
      <c r="G19" s="9"/>
      <c r="H19" s="9"/>
      <c r="I19" s="39" t="s">
        <v>17</v>
      </c>
      <c r="J19" s="244" t="str">
        <f>IF(AN18=0,"",'2事業所一覧　'!AV11)</f>
        <v/>
      </c>
      <c r="K19" s="244"/>
      <c r="L19" s="244"/>
      <c r="M19" s="244"/>
      <c r="N19" s="244"/>
      <c r="O19" s="39" t="s">
        <v>18</v>
      </c>
      <c r="P19" s="253" t="s">
        <v>82</v>
      </c>
      <c r="Q19" s="253"/>
      <c r="R19" s="253"/>
      <c r="S19" s="253"/>
      <c r="T19" s="253"/>
      <c r="U19" s="253"/>
      <c r="V19" s="253"/>
      <c r="W19" s="9"/>
      <c r="X19" s="9"/>
    </row>
    <row r="20" spans="1:44" s="42" customFormat="1" ht="4.5" customHeight="1" x14ac:dyDescent="0.2">
      <c r="B20" s="10"/>
      <c r="C20" s="9"/>
      <c r="D20" s="9"/>
      <c r="E20" s="9"/>
      <c r="F20" s="9"/>
      <c r="G20" s="9"/>
      <c r="H20" s="9"/>
      <c r="I20" s="89"/>
      <c r="J20" s="90"/>
      <c r="K20" s="91"/>
      <c r="L20" s="91"/>
      <c r="M20" s="91"/>
      <c r="N20" s="91"/>
      <c r="O20" s="89"/>
      <c r="P20" s="253"/>
      <c r="Q20" s="253"/>
      <c r="R20" s="253"/>
      <c r="S20" s="253"/>
      <c r="T20" s="253"/>
      <c r="U20" s="253"/>
      <c r="V20" s="253"/>
      <c r="W20" s="9"/>
      <c r="X20" s="9"/>
    </row>
    <row r="21" spans="1:44" s="92" customFormat="1" x14ac:dyDescent="0.2">
      <c r="A21" s="92" t="s">
        <v>68</v>
      </c>
      <c r="B21" s="10"/>
      <c r="C21" s="9"/>
      <c r="D21" s="9"/>
      <c r="E21" s="9"/>
      <c r="F21" s="9"/>
      <c r="G21" s="9"/>
      <c r="H21" s="9"/>
      <c r="I21" s="89"/>
      <c r="J21" s="90"/>
      <c r="K21" s="91"/>
      <c r="L21" s="91"/>
      <c r="M21" s="91"/>
      <c r="N21" s="91"/>
      <c r="O21" s="89"/>
      <c r="P21" s="253"/>
      <c r="Q21" s="253"/>
      <c r="R21" s="253"/>
      <c r="S21" s="253"/>
      <c r="T21" s="253"/>
      <c r="U21" s="253"/>
      <c r="V21" s="253"/>
      <c r="W21" s="9"/>
      <c r="X21" s="9"/>
    </row>
    <row r="22" spans="1:44" s="34" customFormat="1" ht="17.25" customHeight="1" x14ac:dyDescent="0.2">
      <c r="A22" s="34" t="s">
        <v>77</v>
      </c>
      <c r="B22" s="10"/>
      <c r="C22" s="9"/>
      <c r="D22" s="10"/>
      <c r="E22" s="9"/>
      <c r="F22" s="9"/>
      <c r="G22" s="9"/>
      <c r="H22" s="9"/>
      <c r="I22" s="9"/>
      <c r="J22" s="35"/>
      <c r="K22" s="36"/>
      <c r="L22" s="36"/>
      <c r="M22" s="36"/>
      <c r="N22" s="36"/>
      <c r="O22" s="36"/>
      <c r="P22" s="9"/>
      <c r="Q22" s="9"/>
      <c r="R22" s="9"/>
      <c r="S22" s="9"/>
      <c r="T22" s="9"/>
      <c r="U22" s="9"/>
      <c r="V22" s="9"/>
      <c r="W22" s="9"/>
      <c r="X22" s="9"/>
      <c r="Y22" s="11"/>
    </row>
    <row r="23" spans="1:44" s="135" customFormat="1" ht="17.25" customHeight="1" x14ac:dyDescent="0.2">
      <c r="B23" s="10" t="s">
        <v>202</v>
      </c>
      <c r="C23" s="9"/>
      <c r="D23" s="10"/>
      <c r="E23" s="9"/>
      <c r="F23" s="9"/>
      <c r="G23" s="9"/>
      <c r="H23" s="9"/>
      <c r="I23" s="9"/>
      <c r="J23" s="134"/>
      <c r="K23" s="36"/>
      <c r="L23" s="36"/>
      <c r="M23" s="36"/>
      <c r="N23" s="36"/>
      <c r="O23" s="36"/>
      <c r="P23" s="9"/>
      <c r="Q23" s="9"/>
      <c r="R23" s="9"/>
      <c r="S23" s="9"/>
      <c r="T23" s="9"/>
      <c r="U23" s="9"/>
      <c r="V23" s="9"/>
      <c r="W23" s="9"/>
      <c r="X23" s="9"/>
      <c r="Y23" s="11"/>
    </row>
    <row r="24" spans="1:44" s="37" customFormat="1" ht="17.25" customHeight="1" x14ac:dyDescent="0.2">
      <c r="B24" s="10" t="s">
        <v>197</v>
      </c>
      <c r="C24" s="42"/>
      <c r="D24" s="42"/>
      <c r="E24" s="9"/>
      <c r="F24" s="9"/>
      <c r="G24" s="9"/>
      <c r="H24" s="9"/>
      <c r="I24" s="9"/>
      <c r="J24" s="38"/>
      <c r="K24" s="40"/>
      <c r="M24" s="40"/>
      <c r="N24" s="40"/>
      <c r="O24" s="40"/>
      <c r="P24" s="40"/>
      <c r="Q24" s="40"/>
      <c r="R24" s="40"/>
      <c r="S24" s="40"/>
      <c r="T24" s="40"/>
      <c r="U24" s="40"/>
      <c r="V24" s="40"/>
      <c r="W24" s="40"/>
      <c r="X24" s="40"/>
      <c r="Y24" s="11"/>
    </row>
    <row r="25" spans="1:44" s="37" customFormat="1" ht="17.25" customHeight="1" x14ac:dyDescent="0.2">
      <c r="B25" s="10" t="s">
        <v>198</v>
      </c>
      <c r="C25" s="42"/>
      <c r="D25" s="42"/>
      <c r="E25" s="9"/>
      <c r="F25" s="9"/>
      <c r="G25" s="9"/>
      <c r="H25" s="9"/>
      <c r="I25" s="9"/>
      <c r="J25" s="38"/>
      <c r="K25" s="40"/>
      <c r="L25" s="40"/>
      <c r="M25" s="40"/>
      <c r="N25" s="40"/>
      <c r="O25" s="40"/>
      <c r="P25" s="40"/>
      <c r="Q25" s="40"/>
      <c r="R25" s="40"/>
      <c r="S25" s="40"/>
      <c r="T25" s="40"/>
      <c r="U25" s="40"/>
      <c r="V25" s="40"/>
      <c r="W25" s="40"/>
      <c r="X25" s="40"/>
      <c r="Y25" s="11"/>
    </row>
    <row r="26" spans="1:44" s="94" customFormat="1" ht="17.25" customHeight="1" x14ac:dyDescent="0.2">
      <c r="B26" s="10"/>
      <c r="C26" s="10" t="s">
        <v>190</v>
      </c>
      <c r="D26" s="223"/>
      <c r="E26" s="223"/>
      <c r="F26" s="223"/>
      <c r="G26" s="223"/>
      <c r="H26" s="223"/>
      <c r="I26" s="223"/>
      <c r="J26" s="223"/>
      <c r="K26" s="223"/>
      <c r="L26" s="223"/>
      <c r="M26" s="223"/>
      <c r="N26" s="223"/>
      <c r="O26" s="223"/>
      <c r="P26" s="223"/>
      <c r="Q26" s="223"/>
      <c r="R26" s="223"/>
      <c r="S26" s="223"/>
      <c r="T26" s="223"/>
      <c r="U26" s="223"/>
      <c r="V26" s="40"/>
      <c r="W26" s="40"/>
      <c r="X26" s="40"/>
      <c r="Y26" s="11"/>
    </row>
    <row r="27" spans="1:44" s="37" customFormat="1" ht="17.25" customHeight="1" x14ac:dyDescent="0.2">
      <c r="B27" s="67"/>
      <c r="C27" s="10" t="s">
        <v>191</v>
      </c>
      <c r="D27" s="223"/>
      <c r="E27" s="223"/>
      <c r="F27" s="223"/>
      <c r="G27" s="223"/>
      <c r="H27" s="223"/>
      <c r="I27" s="223"/>
      <c r="J27" s="223"/>
      <c r="K27" s="223"/>
      <c r="L27" s="223"/>
      <c r="M27" s="223"/>
      <c r="N27" s="223"/>
      <c r="O27" s="223"/>
      <c r="P27" s="223"/>
      <c r="Q27" s="223"/>
      <c r="R27" s="223"/>
      <c r="S27" s="223"/>
      <c r="T27" s="223"/>
      <c r="U27" s="223"/>
      <c r="V27" s="40"/>
      <c r="W27" s="40"/>
      <c r="X27" s="40"/>
      <c r="Y27" s="10"/>
    </row>
    <row r="28" spans="1:44" s="96" customFormat="1" ht="18" customHeight="1" x14ac:dyDescent="0.2">
      <c r="B28" s="67"/>
      <c r="C28" s="10" t="s">
        <v>193</v>
      </c>
      <c r="D28" s="223"/>
      <c r="E28" s="223"/>
      <c r="F28" s="223"/>
      <c r="G28" s="223"/>
      <c r="H28" s="223"/>
      <c r="I28" s="223"/>
      <c r="J28" s="223"/>
      <c r="K28" s="223"/>
      <c r="L28" s="223"/>
      <c r="M28" s="223"/>
      <c r="N28" s="223"/>
      <c r="O28" s="223"/>
      <c r="P28" s="223"/>
      <c r="Q28" s="223"/>
      <c r="R28" s="223"/>
      <c r="S28" s="223"/>
      <c r="T28" s="223"/>
      <c r="U28" s="223"/>
      <c r="V28" s="40"/>
      <c r="W28" s="40"/>
      <c r="X28" s="40"/>
      <c r="Y28" s="10"/>
    </row>
    <row r="29" spans="1:44" s="37" customFormat="1" ht="4.5" customHeight="1" x14ac:dyDescent="0.2">
      <c r="B29" s="41"/>
    </row>
    <row r="30" spans="1:44" ht="18" customHeight="1" x14ac:dyDescent="0.2">
      <c r="A30" s="4" t="s">
        <v>73</v>
      </c>
    </row>
    <row r="31" spans="1:44" s="135" customFormat="1" ht="18" customHeight="1" x14ac:dyDescent="0.2">
      <c r="B31" s="135" t="s">
        <v>202</v>
      </c>
    </row>
    <row r="32" spans="1:44" ht="18" customHeight="1" x14ac:dyDescent="0.2">
      <c r="B32" s="10" t="s">
        <v>199</v>
      </c>
      <c r="C32" s="37"/>
    </row>
    <row r="33" spans="1:27" ht="18" customHeight="1" x14ac:dyDescent="0.2">
      <c r="B33" s="10" t="s">
        <v>200</v>
      </c>
      <c r="C33" s="37"/>
      <c r="Y33" s="10"/>
      <c r="Z33" s="10"/>
      <c r="AA33" s="42"/>
    </row>
    <row r="34" spans="1:27" s="96" customFormat="1" ht="14.25" customHeight="1" x14ac:dyDescent="0.2">
      <c r="B34" s="10"/>
      <c r="C34" s="10" t="s">
        <v>190</v>
      </c>
      <c r="Y34" s="10"/>
      <c r="Z34" s="10"/>
    </row>
    <row r="35" spans="1:27" ht="14.4" x14ac:dyDescent="0.2">
      <c r="B35" s="95"/>
      <c r="C35" s="10" t="s">
        <v>191</v>
      </c>
      <c r="Y35" s="10"/>
      <c r="Z35" s="10"/>
      <c r="AA35" s="42"/>
    </row>
    <row r="36" spans="1:27" ht="14.4" x14ac:dyDescent="0.2">
      <c r="B36" s="95" t="s">
        <v>192</v>
      </c>
      <c r="C36" s="10" t="s">
        <v>193</v>
      </c>
      <c r="Y36" s="10"/>
      <c r="Z36" s="10"/>
      <c r="AA36" s="42"/>
    </row>
    <row r="37" spans="1:27" s="68" customFormat="1" ht="4.5" customHeight="1" x14ac:dyDescent="0.2">
      <c r="B37" s="41"/>
      <c r="C37" s="10"/>
    </row>
    <row r="38" spans="1:27" s="37" customFormat="1" ht="27.75" customHeight="1" x14ac:dyDescent="0.2">
      <c r="A38" s="230" t="s">
        <v>139</v>
      </c>
      <c r="B38" s="230"/>
      <c r="C38" s="230"/>
      <c r="D38" s="230"/>
      <c r="E38" s="230"/>
      <c r="F38" s="230"/>
      <c r="G38" s="230"/>
      <c r="H38" s="230"/>
      <c r="I38" s="230"/>
      <c r="J38" s="230"/>
      <c r="K38" s="230"/>
      <c r="L38" s="230"/>
      <c r="M38" s="230"/>
      <c r="N38" s="230"/>
      <c r="O38" s="230"/>
      <c r="P38" s="230"/>
      <c r="Q38" s="230"/>
      <c r="R38" s="230"/>
      <c r="S38" s="230"/>
      <c r="T38" s="230"/>
      <c r="U38" s="230"/>
      <c r="V38" s="230"/>
      <c r="W38" s="230"/>
      <c r="X38" s="230"/>
    </row>
    <row r="39" spans="1:27" ht="24" customHeight="1" x14ac:dyDescent="0.2">
      <c r="N39" s="234" t="s">
        <v>3</v>
      </c>
      <c r="O39" s="234"/>
      <c r="P39" s="234"/>
      <c r="Q39" s="234"/>
      <c r="R39" s="234"/>
      <c r="S39" s="234"/>
      <c r="T39" s="234"/>
      <c r="U39" s="234"/>
      <c r="V39" s="234"/>
      <c r="W39" s="234"/>
      <c r="X39" s="234"/>
    </row>
    <row r="40" spans="1:27" ht="24" customHeight="1" x14ac:dyDescent="0.2">
      <c r="N40" s="234" t="s">
        <v>15</v>
      </c>
      <c r="O40" s="234"/>
      <c r="P40" s="234"/>
      <c r="Q40" s="241"/>
      <c r="R40" s="241"/>
      <c r="S40" s="241"/>
      <c r="T40" s="241"/>
      <c r="U40" s="241"/>
      <c r="V40" s="241"/>
      <c r="W40" s="241"/>
      <c r="X40" s="241"/>
    </row>
    <row r="41" spans="1:27" ht="24" customHeight="1" x14ac:dyDescent="0.2">
      <c r="N41" s="235" t="s">
        <v>2</v>
      </c>
      <c r="O41" s="236"/>
      <c r="P41" s="237"/>
      <c r="Q41" s="238"/>
      <c r="R41" s="239"/>
      <c r="S41" s="239"/>
      <c r="T41" s="239"/>
      <c r="U41" s="239"/>
      <c r="V41" s="239"/>
      <c r="W41" s="239"/>
      <c r="X41" s="240"/>
    </row>
    <row r="42" spans="1:27" ht="24" customHeight="1" x14ac:dyDescent="0.2">
      <c r="N42" s="235" t="s">
        <v>1</v>
      </c>
      <c r="O42" s="236"/>
      <c r="P42" s="237"/>
      <c r="Q42" s="238"/>
      <c r="R42" s="239"/>
      <c r="S42" s="239"/>
      <c r="T42" s="239"/>
      <c r="U42" s="239"/>
      <c r="V42" s="239"/>
      <c r="W42" s="239"/>
      <c r="X42" s="240"/>
      <c r="Y42" s="11" t="s">
        <v>12</v>
      </c>
    </row>
    <row r="43" spans="1:27" ht="24" customHeight="1" x14ac:dyDescent="0.2">
      <c r="N43" s="235" t="s">
        <v>0</v>
      </c>
      <c r="O43" s="236"/>
      <c r="P43" s="237"/>
      <c r="Q43" s="238"/>
      <c r="R43" s="239"/>
      <c r="S43" s="239"/>
      <c r="T43" s="239"/>
      <c r="U43" s="239"/>
      <c r="V43" s="239"/>
      <c r="W43" s="239"/>
      <c r="X43" s="240"/>
      <c r="Y43" s="12" t="s">
        <v>11</v>
      </c>
    </row>
    <row r="44" spans="1:27" ht="14.4" x14ac:dyDescent="0.2">
      <c r="Y44" s="13" t="s">
        <v>13</v>
      </c>
    </row>
    <row r="45" spans="1:27" ht="14.4" x14ac:dyDescent="0.2">
      <c r="Y45" s="13" t="s">
        <v>14</v>
      </c>
    </row>
    <row r="49" spans="11:11" x14ac:dyDescent="0.2">
      <c r="K49" s="10"/>
    </row>
    <row r="50" spans="11:11" x14ac:dyDescent="0.2">
      <c r="K50" s="10"/>
    </row>
    <row r="51" spans="11:11" x14ac:dyDescent="0.2">
      <c r="K51" s="10"/>
    </row>
  </sheetData>
  <sheetProtection algorithmName="SHA-512" hashValue="oupDmiblayX5HCMoFwq4fkkq1f7La87OCCV3ikuipm64TJ9ZO4C6e4GvKJmfzhf8LD866umQg3aIkuO7uGZcjA==" saltValue="N0nctfQK/pQm1RiRt0iHZg==" spinCount="100000" sheet="1" objects="1" scenarios="1"/>
  <mergeCells count="29">
    <mergeCell ref="N9:P9"/>
    <mergeCell ref="N10:P10"/>
    <mergeCell ref="Q10:X10"/>
    <mergeCell ref="P19:V21"/>
    <mergeCell ref="O6:P6"/>
    <mergeCell ref="Q6:X6"/>
    <mergeCell ref="A1:X1"/>
    <mergeCell ref="O7:P7"/>
    <mergeCell ref="O8:P8"/>
    <mergeCell ref="Q7:X7"/>
    <mergeCell ref="Q8:X8"/>
    <mergeCell ref="U3:X3"/>
    <mergeCell ref="R2:X2"/>
    <mergeCell ref="A38:X38"/>
    <mergeCell ref="A12:X12"/>
    <mergeCell ref="Q9:X9"/>
    <mergeCell ref="N39:X39"/>
    <mergeCell ref="N43:P43"/>
    <mergeCell ref="Q43:X43"/>
    <mergeCell ref="N40:P40"/>
    <mergeCell ref="Q40:X40"/>
    <mergeCell ref="N41:P41"/>
    <mergeCell ref="Q41:X41"/>
    <mergeCell ref="N42:P42"/>
    <mergeCell ref="Q42:X42"/>
    <mergeCell ref="A14:X14"/>
    <mergeCell ref="B18:X18"/>
    <mergeCell ref="A15:X15"/>
    <mergeCell ref="J19:N19"/>
  </mergeCells>
  <phoneticPr fontId="10"/>
  <dataValidations count="2">
    <dataValidation allowBlank="1" showInputMessage="1" showErrorMessage="1" promptTitle="所在地の入力" prompt="法人所在地を記載してください。" sqref="Q7" xr:uid="{DE3D888D-258E-47E6-9189-0BAA77BE8496}"/>
    <dataValidation allowBlank="1" showInputMessage="1" showErrorMessage="1" promptTitle="代表者名の入力" prompt="法人代表者の職名及び氏名を入力してください。" sqref="Q9:Q10" xr:uid="{C24CFCE8-6F2C-45CF-9312-2348F8218F20}"/>
  </dataValidations>
  <pageMargins left="0.7" right="0.7" top="0.75" bottom="0.75" header="0.3" footer="0.3"/>
  <pageSetup paperSize="9" scale="97"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2FD1-8C1B-4311-997A-8699B60012C1}">
  <sheetPr>
    <tabColor theme="8" tint="0.59999389629810485"/>
    <pageSetUpPr fitToPage="1"/>
  </sheetPr>
  <dimension ref="A1:AV44"/>
  <sheetViews>
    <sheetView view="pageBreakPreview" zoomScale="78" zoomScaleNormal="100" zoomScaleSheetLayoutView="78" workbookViewId="0">
      <selection activeCell="A12" sqref="A12:H12"/>
    </sheetView>
  </sheetViews>
  <sheetFormatPr defaultColWidth="9" defaultRowHeight="18" x14ac:dyDescent="0.2"/>
  <cols>
    <col min="1" max="1" width="8" style="31" customWidth="1"/>
    <col min="2" max="2" width="14.44140625" style="31" customWidth="1"/>
    <col min="3" max="3" width="11.77734375" style="29" customWidth="1"/>
    <col min="4" max="4" width="18.6640625" style="29" customWidth="1"/>
    <col min="5" max="5" width="43.109375" style="29" customWidth="1"/>
    <col min="6" max="6" width="25.77734375" style="14" customWidth="1"/>
    <col min="7" max="7" width="27.88671875" style="14" customWidth="1"/>
    <col min="8" max="11" width="25.77734375" style="14" customWidth="1"/>
    <col min="12" max="12" width="4.6640625" style="14" customWidth="1"/>
    <col min="13" max="13" width="27.109375" style="14" customWidth="1"/>
    <col min="14" max="14" width="41.109375" style="30" customWidth="1"/>
    <col min="15" max="29" width="9" style="14"/>
    <col min="30" max="30" width="9.88671875" style="14" bestFit="1" customWidth="1"/>
    <col min="31" max="16384" width="9" style="14"/>
  </cols>
  <sheetData>
    <row r="1" spans="1:48" x14ac:dyDescent="0.2">
      <c r="A1" s="283" t="s">
        <v>141</v>
      </c>
      <c r="B1" s="283"/>
      <c r="C1" s="283"/>
      <c r="D1" s="283"/>
      <c r="E1" s="283"/>
      <c r="F1" s="283"/>
      <c r="G1" s="283"/>
      <c r="H1" s="283"/>
      <c r="I1" s="283"/>
      <c r="J1" s="283"/>
      <c r="K1" s="283"/>
      <c r="L1" s="283"/>
      <c r="M1" s="283"/>
      <c r="N1" s="283"/>
      <c r="O1" s="283"/>
      <c r="P1" s="156"/>
      <c r="Q1" s="156"/>
      <c r="R1" s="156"/>
      <c r="S1" s="156"/>
      <c r="T1" s="156"/>
      <c r="U1" s="156"/>
      <c r="V1" s="156"/>
    </row>
    <row r="2" spans="1:48" ht="21" customHeight="1" x14ac:dyDescent="0.2">
      <c r="A2" s="284" t="s">
        <v>194</v>
      </c>
      <c r="B2" s="284"/>
      <c r="C2" s="284"/>
      <c r="D2" s="284"/>
      <c r="E2" s="284"/>
      <c r="F2" s="284"/>
      <c r="G2" s="284"/>
      <c r="H2" s="284"/>
      <c r="I2" s="284"/>
      <c r="J2" s="284"/>
      <c r="K2" s="284"/>
      <c r="L2" s="284"/>
      <c r="M2" s="284"/>
      <c r="N2" s="284"/>
    </row>
    <row r="3" spans="1:48" ht="32.25" customHeight="1" x14ac:dyDescent="0.7">
      <c r="A3" s="285"/>
      <c r="B3" s="285"/>
      <c r="C3" s="285"/>
      <c r="D3" s="120"/>
      <c r="E3" s="15"/>
      <c r="K3" s="32" t="s">
        <v>52</v>
      </c>
      <c r="L3" s="32"/>
      <c r="M3" s="287" t="str">
        <f>IF('１実績報告書'!Q8="","",'2事業所一覧　'!AL3)</f>
        <v/>
      </c>
      <c r="N3" s="287"/>
      <c r="O3" s="16" t="s">
        <v>55</v>
      </c>
      <c r="P3" s="16"/>
      <c r="Q3" s="16"/>
      <c r="R3" s="16"/>
      <c r="S3" s="16"/>
      <c r="T3" s="16"/>
      <c r="U3" s="16"/>
      <c r="V3" s="16"/>
      <c r="AL3" s="105">
        <f>'１実績報告書'!Q8</f>
        <v>0</v>
      </c>
    </row>
    <row r="4" spans="1:48" s="17" customFormat="1" ht="30.75" customHeight="1" x14ac:dyDescent="0.55000000000000004">
      <c r="A4" s="285"/>
      <c r="B4" s="285"/>
      <c r="C4" s="285"/>
      <c r="D4" s="15"/>
      <c r="E4" s="15"/>
      <c r="K4" s="33" t="s">
        <v>53</v>
      </c>
      <c r="L4" s="33"/>
      <c r="M4" s="286" t="str">
        <f>IF('１実績報告書'!Q7="","",'2事業所一覧　'!AL4)</f>
        <v/>
      </c>
      <c r="N4" s="286"/>
      <c r="O4" s="16" t="s">
        <v>55</v>
      </c>
      <c r="P4" s="16"/>
      <c r="Q4" s="16"/>
      <c r="R4" s="16"/>
      <c r="S4" s="16"/>
      <c r="T4" s="16"/>
      <c r="U4" s="16"/>
      <c r="V4" s="16"/>
      <c r="AL4" s="106">
        <f>'１実績報告書'!Q7</f>
        <v>0</v>
      </c>
    </row>
    <row r="5" spans="1:48" s="17" customFormat="1" ht="29.25" customHeight="1" thickBot="1" x14ac:dyDescent="0.7">
      <c r="A5" s="119" t="s">
        <v>19</v>
      </c>
      <c r="B5" s="18"/>
      <c r="C5" s="150" t="s">
        <v>132</v>
      </c>
      <c r="D5" s="19"/>
      <c r="E5" s="19"/>
      <c r="F5" s="19"/>
      <c r="G5" s="19"/>
      <c r="H5" s="19"/>
      <c r="I5" s="19"/>
      <c r="J5" s="19"/>
      <c r="K5" s="19"/>
      <c r="L5" s="19"/>
      <c r="M5" s="19"/>
      <c r="N5" s="20"/>
    </row>
    <row r="6" spans="1:48" s="27" customFormat="1" ht="56.25" customHeight="1" thickBot="1" x14ac:dyDescent="0.25">
      <c r="A6" s="21" t="s">
        <v>20</v>
      </c>
      <c r="B6" s="273" t="s">
        <v>21</v>
      </c>
      <c r="C6" s="274"/>
      <c r="D6" s="22" t="s">
        <v>22</v>
      </c>
      <c r="E6" s="23" t="s">
        <v>23</v>
      </c>
      <c r="F6" s="24" t="s">
        <v>24</v>
      </c>
      <c r="G6" s="24" t="s">
        <v>101</v>
      </c>
      <c r="H6" s="101" t="s">
        <v>102</v>
      </c>
      <c r="I6" s="101" t="s">
        <v>99</v>
      </c>
      <c r="J6" s="101" t="s">
        <v>78</v>
      </c>
      <c r="K6" s="101" t="s">
        <v>79</v>
      </c>
      <c r="L6" s="256" t="s">
        <v>140</v>
      </c>
      <c r="M6" s="257"/>
      <c r="N6" s="25" t="s">
        <v>54</v>
      </c>
      <c r="O6" s="26"/>
      <c r="P6" s="26"/>
      <c r="Q6" s="26"/>
      <c r="R6" s="26"/>
      <c r="S6" s="26"/>
      <c r="T6" s="26"/>
      <c r="U6" s="26"/>
      <c r="V6" s="26"/>
    </row>
    <row r="7" spans="1:48" s="17" customFormat="1" ht="44.25" customHeight="1" x14ac:dyDescent="0.2">
      <c r="A7" s="264">
        <v>1</v>
      </c>
      <c r="B7" s="260"/>
      <c r="C7" s="261"/>
      <c r="D7" s="258"/>
      <c r="E7" s="281"/>
      <c r="F7" s="279"/>
      <c r="G7" s="277"/>
      <c r="H7" s="277"/>
      <c r="I7" s="277"/>
      <c r="J7" s="275"/>
      <c r="K7" s="275"/>
      <c r="L7" s="266"/>
      <c r="M7" s="267"/>
      <c r="N7" s="271">
        <f>'4介護テクノロジー導入支援　補助金所要額調書（優先順位1位分）'!O49+'５パッケージ型導入支援　補助金所要額調書（優先順位１位分）'!O19</f>
        <v>0</v>
      </c>
    </row>
    <row r="8" spans="1:48" s="17" customFormat="1" ht="44.25" customHeight="1" thickBot="1" x14ac:dyDescent="0.25">
      <c r="A8" s="265"/>
      <c r="B8" s="262"/>
      <c r="C8" s="263"/>
      <c r="D8" s="259"/>
      <c r="E8" s="282"/>
      <c r="F8" s="280"/>
      <c r="G8" s="278"/>
      <c r="H8" s="278"/>
      <c r="I8" s="278"/>
      <c r="J8" s="276"/>
      <c r="K8" s="276"/>
      <c r="L8" s="268"/>
      <c r="M8" s="269"/>
      <c r="N8" s="272"/>
      <c r="AV8" s="107" t="e">
        <f>#REF!+#REF!+#REF!</f>
        <v>#REF!</v>
      </c>
    </row>
    <row r="9" spans="1:48" s="17" customFormat="1" ht="44.25" customHeight="1" x14ac:dyDescent="0.2">
      <c r="A9" s="270">
        <v>2</v>
      </c>
      <c r="B9" s="295"/>
      <c r="C9" s="296"/>
      <c r="D9" s="293"/>
      <c r="E9" s="292"/>
      <c r="F9" s="279"/>
      <c r="G9" s="300"/>
      <c r="H9" s="300"/>
      <c r="I9" s="300"/>
      <c r="J9" s="299"/>
      <c r="K9" s="299"/>
      <c r="L9" s="266"/>
      <c r="M9" s="267"/>
      <c r="N9" s="271">
        <f>'4介護テクノロジー導入支援　補助金所要額調書（優先順位２位分）'!O49+'５パッケージ型導入支援　補助金所要額調書（優先順位２位分）'!O19</f>
        <v>0</v>
      </c>
      <c r="P9" s="290" t="s">
        <v>83</v>
      </c>
      <c r="Q9" s="291"/>
      <c r="R9" s="291"/>
      <c r="S9" s="291"/>
      <c r="T9" s="291"/>
      <c r="U9" s="291"/>
      <c r="V9" s="291"/>
      <c r="W9" s="291"/>
      <c r="X9" s="291"/>
      <c r="Y9" s="291"/>
      <c r="Z9" s="291"/>
      <c r="AA9" s="291"/>
      <c r="AB9" s="291"/>
      <c r="AC9" s="291"/>
      <c r="AD9" s="291"/>
      <c r="AE9" s="291"/>
      <c r="AV9" s="107" t="e">
        <f>#REF!+#REF!+#REF!</f>
        <v>#REF!</v>
      </c>
    </row>
    <row r="10" spans="1:48" s="17" customFormat="1" ht="44.25" customHeight="1" x14ac:dyDescent="0.2">
      <c r="A10" s="265"/>
      <c r="B10" s="297"/>
      <c r="C10" s="298"/>
      <c r="D10" s="294"/>
      <c r="E10" s="282"/>
      <c r="F10" s="280"/>
      <c r="G10" s="278"/>
      <c r="H10" s="278"/>
      <c r="I10" s="278"/>
      <c r="J10" s="276"/>
      <c r="K10" s="276"/>
      <c r="L10" s="268"/>
      <c r="M10" s="269"/>
      <c r="N10" s="272"/>
    </row>
    <row r="11" spans="1:48" s="17" customFormat="1" ht="45.75" customHeight="1" thickBot="1" x14ac:dyDescent="0.25">
      <c r="A11" s="28" t="s">
        <v>25</v>
      </c>
      <c r="B11" s="288"/>
      <c r="C11" s="289"/>
      <c r="D11" s="289"/>
      <c r="E11" s="289"/>
      <c r="F11" s="289"/>
      <c r="G11" s="289"/>
      <c r="H11" s="289"/>
      <c r="I11" s="289"/>
      <c r="J11" s="289"/>
      <c r="K11" s="289"/>
      <c r="L11" s="289"/>
      <c r="M11" s="289"/>
      <c r="N11" s="149">
        <f>SUM(N7:N10)</f>
        <v>0</v>
      </c>
      <c r="AV11" s="108">
        <f>SUM(N7:N9)</f>
        <v>0</v>
      </c>
    </row>
    <row r="12" spans="1:48" s="17" customFormat="1" ht="45.75" customHeight="1" x14ac:dyDescent="0.2">
      <c r="A12" s="255" t="s">
        <v>98</v>
      </c>
      <c r="B12" s="255"/>
      <c r="C12" s="255"/>
      <c r="D12" s="255"/>
      <c r="E12" s="255"/>
      <c r="F12" s="255"/>
      <c r="G12" s="255"/>
      <c r="H12" s="255"/>
      <c r="I12" s="116"/>
      <c r="J12" s="116"/>
      <c r="K12" s="116"/>
      <c r="L12" s="116"/>
      <c r="M12" s="116"/>
      <c r="N12" s="155"/>
      <c r="AV12" s="108"/>
    </row>
    <row r="13" spans="1:48" s="17" customFormat="1" ht="45.75" customHeight="1" x14ac:dyDescent="0.2">
      <c r="A13" s="115"/>
      <c r="B13" s="115"/>
      <c r="C13" s="116"/>
      <c r="D13" s="116"/>
      <c r="E13" s="116"/>
      <c r="F13" s="116"/>
      <c r="G13" s="116"/>
      <c r="H13" s="116"/>
      <c r="I13" s="116"/>
      <c r="J13" s="116"/>
      <c r="K13" s="116"/>
      <c r="L13" s="116"/>
      <c r="M13" s="116"/>
      <c r="N13" s="121"/>
      <c r="AV13" s="108"/>
    </row>
    <row r="14" spans="1:48" x14ac:dyDescent="0.2">
      <c r="W14" s="161" t="s">
        <v>112</v>
      </c>
    </row>
    <row r="15" spans="1:48" x14ac:dyDescent="0.2">
      <c r="W15" s="161" t="s">
        <v>113</v>
      </c>
    </row>
    <row r="16" spans="1:48" x14ac:dyDescent="0.2">
      <c r="W16" s="161"/>
    </row>
    <row r="17" spans="23:30" x14ac:dyDescent="0.2">
      <c r="W17" s="161" t="s">
        <v>114</v>
      </c>
      <c r="AD17" s="14" t="s">
        <v>157</v>
      </c>
    </row>
    <row r="18" spans="23:30" x14ac:dyDescent="0.2">
      <c r="W18" s="161" t="s">
        <v>115</v>
      </c>
      <c r="AD18" s="14" t="s">
        <v>158</v>
      </c>
    </row>
    <row r="19" spans="23:30" x14ac:dyDescent="0.2">
      <c r="W19" s="161" t="s">
        <v>116</v>
      </c>
      <c r="AD19" s="14" t="s">
        <v>159</v>
      </c>
    </row>
    <row r="20" spans="23:30" x14ac:dyDescent="0.2">
      <c r="W20" s="161"/>
      <c r="AD20" s="14" t="s">
        <v>160</v>
      </c>
    </row>
    <row r="21" spans="23:30" x14ac:dyDescent="0.2">
      <c r="W21" s="161" t="s">
        <v>117</v>
      </c>
      <c r="AD21" s="14" t="s">
        <v>161</v>
      </c>
    </row>
    <row r="22" spans="23:30" x14ac:dyDescent="0.2">
      <c r="W22" s="161" t="s">
        <v>118</v>
      </c>
      <c r="AD22" s="14" t="s">
        <v>162</v>
      </c>
    </row>
    <row r="23" spans="23:30" x14ac:dyDescent="0.2">
      <c r="AD23" s="14" t="s">
        <v>163</v>
      </c>
    </row>
    <row r="24" spans="23:30" x14ac:dyDescent="0.2">
      <c r="AD24" s="14" t="s">
        <v>164</v>
      </c>
    </row>
    <row r="25" spans="23:30" x14ac:dyDescent="0.2">
      <c r="AD25" s="14" t="s">
        <v>165</v>
      </c>
    </row>
    <row r="26" spans="23:30" x14ac:dyDescent="0.2">
      <c r="AD26" s="14" t="s">
        <v>166</v>
      </c>
    </row>
    <row r="27" spans="23:30" x14ac:dyDescent="0.2">
      <c r="AD27" s="14" t="s">
        <v>167</v>
      </c>
    </row>
    <row r="28" spans="23:30" x14ac:dyDescent="0.2">
      <c r="AD28" s="14" t="s">
        <v>168</v>
      </c>
    </row>
    <row r="29" spans="23:30" x14ac:dyDescent="0.2">
      <c r="AD29" s="14" t="s">
        <v>169</v>
      </c>
    </row>
    <row r="30" spans="23:30" x14ac:dyDescent="0.2">
      <c r="AD30" s="14" t="s">
        <v>170</v>
      </c>
    </row>
    <row r="31" spans="23:30" x14ac:dyDescent="0.2">
      <c r="AD31" s="14" t="s">
        <v>171</v>
      </c>
    </row>
    <row r="32" spans="23:30" x14ac:dyDescent="0.2">
      <c r="AD32" s="14" t="s">
        <v>172</v>
      </c>
    </row>
    <row r="33" spans="30:30" x14ac:dyDescent="0.2">
      <c r="AD33" s="14" t="s">
        <v>173</v>
      </c>
    </row>
    <row r="34" spans="30:30" x14ac:dyDescent="0.2">
      <c r="AD34" s="14" t="s">
        <v>174</v>
      </c>
    </row>
    <row r="35" spans="30:30" x14ac:dyDescent="0.2">
      <c r="AD35" s="14" t="s">
        <v>175</v>
      </c>
    </row>
    <row r="36" spans="30:30" x14ac:dyDescent="0.2">
      <c r="AD36" s="14" t="s">
        <v>176</v>
      </c>
    </row>
    <row r="37" spans="30:30" x14ac:dyDescent="0.2">
      <c r="AD37" s="14" t="s">
        <v>177</v>
      </c>
    </row>
    <row r="38" spans="30:30" x14ac:dyDescent="0.2">
      <c r="AD38" s="14" t="s">
        <v>178</v>
      </c>
    </row>
    <row r="39" spans="30:30" x14ac:dyDescent="0.2">
      <c r="AD39" s="14" t="s">
        <v>179</v>
      </c>
    </row>
    <row r="40" spans="30:30" x14ac:dyDescent="0.2">
      <c r="AD40" s="14" t="s">
        <v>180</v>
      </c>
    </row>
    <row r="41" spans="30:30" x14ac:dyDescent="0.2">
      <c r="AD41" s="14" t="s">
        <v>181</v>
      </c>
    </row>
    <row r="42" spans="30:30" x14ac:dyDescent="0.2">
      <c r="AD42" s="14" t="s">
        <v>182</v>
      </c>
    </row>
    <row r="43" spans="30:30" x14ac:dyDescent="0.2">
      <c r="AD43" s="14" t="s">
        <v>183</v>
      </c>
    </row>
    <row r="44" spans="30:30" x14ac:dyDescent="0.2">
      <c r="AD44" s="14" t="s">
        <v>184</v>
      </c>
    </row>
  </sheetData>
  <sheetProtection algorithmName="SHA-512" hashValue="kcUz2KeWTAiZ0ZYHTVkN8vm7lJKX6ltxkN9AhVGF7DRAe7wkTHOUR46yXN0eebS1PtLBpQykEJPQrifG2MaQ2w==" saltValue="ve9ZhKOVYO9Ib1zVzAOQfQ==" spinCount="100000" sheet="1"/>
  <mergeCells count="35">
    <mergeCell ref="N9:N10"/>
    <mergeCell ref="B11:M11"/>
    <mergeCell ref="P9:AE9"/>
    <mergeCell ref="E9:E10"/>
    <mergeCell ref="D9:D10"/>
    <mergeCell ref="B9:C10"/>
    <mergeCell ref="K9:K10"/>
    <mergeCell ref="J9:J10"/>
    <mergeCell ref="H9:H10"/>
    <mergeCell ref="G9:G10"/>
    <mergeCell ref="F9:F10"/>
    <mergeCell ref="I9:I10"/>
    <mergeCell ref="A1:O1"/>
    <mergeCell ref="A2:N2"/>
    <mergeCell ref="A3:C3"/>
    <mergeCell ref="A4:C4"/>
    <mergeCell ref="M4:N4"/>
    <mergeCell ref="M3:N3"/>
    <mergeCell ref="N7:N8"/>
    <mergeCell ref="B6:C6"/>
    <mergeCell ref="K7:K8"/>
    <mergeCell ref="J7:J8"/>
    <mergeCell ref="H7:H8"/>
    <mergeCell ref="G7:G8"/>
    <mergeCell ref="F7:F8"/>
    <mergeCell ref="E7:E8"/>
    <mergeCell ref="L7:M8"/>
    <mergeCell ref="I7:I8"/>
    <mergeCell ref="A12:H12"/>
    <mergeCell ref="L6:M6"/>
    <mergeCell ref="D7:D8"/>
    <mergeCell ref="B7:C8"/>
    <mergeCell ref="A7:A8"/>
    <mergeCell ref="L9:M10"/>
    <mergeCell ref="A9:A10"/>
  </mergeCells>
  <phoneticPr fontId="10"/>
  <dataValidations count="2">
    <dataValidation type="list" allowBlank="1" showInputMessage="1" showErrorMessage="1" sqref="J7:K10" xr:uid="{960BC908-2D38-449F-99AD-5AE8BBEEDA23}">
      <formula1>"申請する,申請しない"</formula1>
    </dataValidation>
    <dataValidation type="list" allowBlank="1" showInputMessage="1" showErrorMessage="1" sqref="F7:F10" xr:uid="{FEBB90B6-F8B3-4757-BBE1-475F2164D6DF}">
      <formula1>$AD$17:$AD$44</formula1>
    </dataValidation>
  </dataValidations>
  <pageMargins left="0.70866141732283461" right="0.70866141732283461" top="0.74803149606299213" bottom="0.74803149606299213" header="0.31496062992125984" footer="0.31496062992125984"/>
  <pageSetup paperSize="9" scale="4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6418B-7505-4F17-A34A-8D20B9CBAE90}">
  <sheetPr>
    <tabColor theme="4" tint="0.79998168889431442"/>
    <pageSetUpPr fitToPage="1"/>
  </sheetPr>
  <dimension ref="B1:S100"/>
  <sheetViews>
    <sheetView view="pageBreakPreview" zoomScale="77" zoomScaleNormal="110" zoomScaleSheetLayoutView="77" workbookViewId="0">
      <selection activeCell="I6" sqref="I6:J7"/>
    </sheetView>
  </sheetViews>
  <sheetFormatPr defaultRowHeight="13.2" x14ac:dyDescent="0.2"/>
  <cols>
    <col min="2" max="2" width="3.6640625" style="43" customWidth="1"/>
    <col min="3" max="3" width="32.6640625" style="43" customWidth="1"/>
    <col min="4" max="4" width="17.88671875" style="43" customWidth="1"/>
    <col min="5" max="5" width="20.88671875" style="43" customWidth="1"/>
    <col min="6" max="6" width="13.33203125" style="43" customWidth="1"/>
    <col min="7" max="7" width="8.21875" style="43" customWidth="1"/>
    <col min="8" max="8" width="17" style="43" customWidth="1"/>
    <col min="9" max="9" width="11.6640625" style="43" customWidth="1"/>
    <col min="10" max="10" width="20.6640625" style="43" customWidth="1"/>
    <col min="11" max="11" width="16.21875" style="43" customWidth="1"/>
    <col min="12" max="12" width="21.88671875" style="43" customWidth="1"/>
    <col min="13" max="13" width="14.33203125" style="43" customWidth="1"/>
    <col min="14" max="14" width="16.33203125" style="43" customWidth="1"/>
    <col min="15" max="15" width="16.77734375" style="43"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9" x14ac:dyDescent="0.2">
      <c r="B1" s="43" t="s">
        <v>153</v>
      </c>
    </row>
    <row r="2" spans="2:19" ht="16.2" x14ac:dyDescent="0.2">
      <c r="B2" s="313" t="s">
        <v>57</v>
      </c>
      <c r="C2" s="313"/>
      <c r="D2" s="313"/>
      <c r="E2" s="313"/>
      <c r="F2" s="313"/>
      <c r="G2" s="313"/>
      <c r="H2" s="313"/>
      <c r="I2" s="313"/>
      <c r="J2" s="313"/>
      <c r="K2" s="313"/>
      <c r="L2" s="313"/>
      <c r="M2" s="313"/>
      <c r="N2" s="313"/>
      <c r="O2" s="313"/>
    </row>
    <row r="3" spans="2:19" ht="16.2" x14ac:dyDescent="0.2">
      <c r="B3" s="154"/>
      <c r="C3" s="151" t="s">
        <v>96</v>
      </c>
      <c r="D3" s="154"/>
      <c r="E3" s="154"/>
      <c r="F3" s="154"/>
      <c r="G3" s="154"/>
      <c r="H3"/>
      <c r="I3"/>
      <c r="J3" s="130"/>
      <c r="K3"/>
      <c r="L3"/>
      <c r="M3" s="314">
        <f>'2事業所一覧　'!B7</f>
        <v>0</v>
      </c>
      <c r="N3" s="314"/>
      <c r="O3"/>
    </row>
    <row r="4" spans="2:19" ht="17.25" customHeight="1" x14ac:dyDescent="0.2">
      <c r="B4" s="154"/>
      <c r="C4" s="151" t="s">
        <v>133</v>
      </c>
      <c r="D4" s="154"/>
      <c r="E4" s="152" t="s">
        <v>92</v>
      </c>
      <c r="F4" s="158" cm="1">
        <f t="array" ref="F4:F5">'2事業所一覧　'!G7:G8</f>
        <v>0</v>
      </c>
      <c r="G4" s="98" t="s">
        <v>87</v>
      </c>
      <c r="H4" s="316" t="s">
        <v>86</v>
      </c>
      <c r="I4" s="316"/>
      <c r="J4" s="132" cm="1">
        <f t="array" ref="J4:J5">'2事業所一覧　'!I7:I8</f>
        <v>0</v>
      </c>
      <c r="K4" s="131" t="s">
        <v>87</v>
      </c>
      <c r="L4" s="98" t="s">
        <v>26</v>
      </c>
      <c r="M4" s="315"/>
      <c r="N4" s="315"/>
      <c r="O4" s="86" t="s">
        <v>66</v>
      </c>
      <c r="Q4" s="87"/>
    </row>
    <row r="5" spans="2:19" ht="12" customHeight="1" thickBot="1" x14ac:dyDescent="0.25">
      <c r="B5" s="154"/>
      <c r="C5" s="151" t="s">
        <v>97</v>
      </c>
      <c r="D5" s="154"/>
      <c r="F5" s="43">
        <v>0</v>
      </c>
      <c r="G5" s="154"/>
      <c r="H5" s="154"/>
      <c r="I5" s="165"/>
      <c r="J5" s="165">
        <v>0</v>
      </c>
      <c r="K5" s="154"/>
      <c r="L5" s="97"/>
      <c r="M5" s="85"/>
      <c r="N5" s="85"/>
      <c r="O5" s="85"/>
    </row>
    <row r="6" spans="2:19" ht="54" customHeight="1" thickBot="1" x14ac:dyDescent="0.25">
      <c r="B6" s="154"/>
      <c r="C6" s="154"/>
      <c r="D6" s="191"/>
      <c r="E6" s="217" t="s">
        <v>150</v>
      </c>
      <c r="F6" s="330"/>
      <c r="G6" s="331"/>
      <c r="H6" s="154"/>
      <c r="I6" s="328" t="s">
        <v>128</v>
      </c>
      <c r="J6" s="328"/>
      <c r="K6" s="154"/>
      <c r="L6" s="88" t="s">
        <v>28</v>
      </c>
      <c r="M6" s="317">
        <v>0.8</v>
      </c>
      <c r="N6" s="317"/>
      <c r="O6" s="84"/>
    </row>
    <row r="7" spans="2:19" ht="61.8" customHeight="1" thickBot="1" x14ac:dyDescent="0.25">
      <c r="B7" s="1" t="s">
        <v>29</v>
      </c>
      <c r="C7" s="69"/>
      <c r="D7" s="70"/>
      <c r="E7" s="216" t="s">
        <v>81</v>
      </c>
      <c r="F7" s="216"/>
      <c r="I7" s="329"/>
      <c r="J7" s="329"/>
    </row>
    <row r="8" spans="2:19" s="47" customFormat="1" ht="39.6" x14ac:dyDescent="0.2">
      <c r="B8" s="318" t="s">
        <v>76</v>
      </c>
      <c r="C8" s="319"/>
      <c r="D8" s="322" t="s">
        <v>58</v>
      </c>
      <c r="E8" s="324" t="s">
        <v>100</v>
      </c>
      <c r="F8" s="322" t="s">
        <v>36</v>
      </c>
      <c r="G8" s="326" t="s">
        <v>37</v>
      </c>
      <c r="H8" s="44" t="s">
        <v>30</v>
      </c>
      <c r="I8" s="44" t="s">
        <v>31</v>
      </c>
      <c r="J8" s="44" t="s">
        <v>32</v>
      </c>
      <c r="K8" s="45" t="s">
        <v>56</v>
      </c>
      <c r="L8" s="44" t="s">
        <v>33</v>
      </c>
      <c r="M8" s="44" t="s">
        <v>34</v>
      </c>
      <c r="N8" s="44" t="s">
        <v>59</v>
      </c>
      <c r="O8" s="46" t="s">
        <v>35</v>
      </c>
      <c r="S8" s="218"/>
    </row>
    <row r="9" spans="2:19" x14ac:dyDescent="0.2">
      <c r="B9" s="320"/>
      <c r="C9" s="321"/>
      <c r="D9" s="323"/>
      <c r="E9" s="325"/>
      <c r="F9" s="323"/>
      <c r="G9" s="327"/>
      <c r="H9" s="102" t="s">
        <v>38</v>
      </c>
      <c r="I9" s="48" t="s">
        <v>39</v>
      </c>
      <c r="J9" s="48" t="s">
        <v>40</v>
      </c>
      <c r="K9" s="49" t="s">
        <v>41</v>
      </c>
      <c r="L9" s="49" t="s">
        <v>74</v>
      </c>
      <c r="M9" s="48" t="s">
        <v>42</v>
      </c>
      <c r="N9" s="48" t="s">
        <v>43</v>
      </c>
      <c r="O9" s="50" t="s">
        <v>67</v>
      </c>
      <c r="S9" s="219"/>
    </row>
    <row r="10" spans="2:19" ht="13.5" customHeight="1" x14ac:dyDescent="0.2">
      <c r="B10" s="71"/>
      <c r="C10" s="72"/>
      <c r="D10" s="51"/>
      <c r="E10" s="51"/>
      <c r="F10" s="52" t="s">
        <v>18</v>
      </c>
      <c r="G10" s="53" t="s">
        <v>44</v>
      </c>
      <c r="H10" s="52" t="s">
        <v>18</v>
      </c>
      <c r="I10" s="52" t="s">
        <v>18</v>
      </c>
      <c r="J10" s="52" t="s">
        <v>18</v>
      </c>
      <c r="K10" s="52" t="s">
        <v>18</v>
      </c>
      <c r="L10" s="52" t="s">
        <v>18</v>
      </c>
      <c r="M10" s="52" t="s">
        <v>18</v>
      </c>
      <c r="N10" s="52" t="s">
        <v>18</v>
      </c>
      <c r="O10" s="54" t="s">
        <v>18</v>
      </c>
      <c r="S10" s="219"/>
    </row>
    <row r="11" spans="2:19" ht="27" customHeight="1" x14ac:dyDescent="0.2">
      <c r="B11" s="311" t="s">
        <v>108</v>
      </c>
      <c r="C11" s="312"/>
      <c r="D11" s="139"/>
      <c r="E11" s="139"/>
      <c r="F11" s="140"/>
      <c r="G11" s="141"/>
      <c r="H11" s="140"/>
      <c r="I11" s="140"/>
      <c r="J11" s="140"/>
      <c r="K11" s="140"/>
      <c r="L11" s="140"/>
      <c r="M11" s="140"/>
      <c r="N11" s="140"/>
      <c r="O11" s="142"/>
    </row>
    <row r="12" spans="2:19" ht="45" customHeight="1" x14ac:dyDescent="0.2">
      <c r="B12" s="332"/>
      <c r="C12" s="333"/>
      <c r="D12" s="188"/>
      <c r="E12" s="186"/>
      <c r="F12" s="183"/>
      <c r="G12" s="183"/>
      <c r="H12" s="122">
        <f t="shared" ref="H12:H48" si="0">F12*G12</f>
        <v>0</v>
      </c>
      <c r="I12" s="183"/>
      <c r="J12" s="122">
        <f t="shared" ref="J12:J48" si="1">H12-I12</f>
        <v>0</v>
      </c>
      <c r="K12" s="122">
        <f>J12</f>
        <v>0</v>
      </c>
      <c r="L12" s="122" t="str">
        <f>IF(G12="","",MIN(G12,J4)*L75)</f>
        <v/>
      </c>
      <c r="M12" s="122">
        <f>IF(K12&lt;L12,K12,L12)</f>
        <v>0</v>
      </c>
      <c r="N12" s="122">
        <f>IF(J12&lt;M12,J12,M12)</f>
        <v>0</v>
      </c>
      <c r="O12" s="123">
        <f>ROUNDDOWN(N12/5*4,-3)</f>
        <v>0</v>
      </c>
    </row>
    <row r="13" spans="2:19" ht="69" customHeight="1" x14ac:dyDescent="0.2">
      <c r="B13" s="307" t="s">
        <v>138</v>
      </c>
      <c r="C13" s="308"/>
      <c r="D13" s="187"/>
      <c r="E13" s="187"/>
      <c r="F13" s="184"/>
      <c r="G13" s="185"/>
      <c r="H13" s="140"/>
      <c r="I13" s="184"/>
      <c r="J13" s="140"/>
      <c r="K13" s="140"/>
      <c r="L13" s="140"/>
      <c r="M13" s="140"/>
      <c r="N13" s="140"/>
      <c r="O13" s="142"/>
    </row>
    <row r="14" spans="2:19" ht="45" customHeight="1" x14ac:dyDescent="0.2">
      <c r="B14" s="305"/>
      <c r="C14" s="306"/>
      <c r="D14" s="188"/>
      <c r="E14" s="186"/>
      <c r="F14" s="182"/>
      <c r="G14" s="182"/>
      <c r="H14" s="122">
        <f t="shared" si="0"/>
        <v>0</v>
      </c>
      <c r="I14" s="182"/>
      <c r="J14" s="122">
        <f t="shared" si="1"/>
        <v>0</v>
      </c>
      <c r="K14" s="122">
        <f t="shared" ref="K14:K48" si="2">J14</f>
        <v>0</v>
      </c>
      <c r="L14" s="122" t="str">
        <f>IF(G14="","",IF(F6&gt;=5,L73+50000,L73))</f>
        <v/>
      </c>
      <c r="M14" s="122">
        <f>IF(K14&lt;L14,K14,L14)</f>
        <v>0</v>
      </c>
      <c r="N14" s="122">
        <f t="shared" ref="N14:N48" si="3">IF(J14&lt;M14,J14,M14)</f>
        <v>0</v>
      </c>
      <c r="O14" s="123">
        <f t="shared" ref="O14:O48" si="4">ROUNDDOWN(N14/5*4,-3)</f>
        <v>0</v>
      </c>
    </row>
    <row r="15" spans="2:19" ht="63" customHeight="1" x14ac:dyDescent="0.2">
      <c r="B15" s="307" t="s">
        <v>137</v>
      </c>
      <c r="C15" s="308"/>
      <c r="D15" s="187"/>
      <c r="E15" s="187"/>
      <c r="F15" s="184"/>
      <c r="G15" s="185"/>
      <c r="H15" s="140"/>
      <c r="I15" s="184"/>
      <c r="J15" s="140"/>
      <c r="K15" s="140"/>
      <c r="L15" s="140"/>
      <c r="M15" s="140"/>
      <c r="N15" s="140"/>
      <c r="O15" s="142"/>
    </row>
    <row r="16" spans="2:19" ht="45" customHeight="1" x14ac:dyDescent="0.2">
      <c r="B16" s="305"/>
      <c r="C16" s="306"/>
      <c r="D16" s="188"/>
      <c r="E16" s="186"/>
      <c r="F16" s="182"/>
      <c r="G16" s="182"/>
      <c r="H16" s="122">
        <f t="shared" ref="H16" si="5">F16*G16</f>
        <v>0</v>
      </c>
      <c r="I16" s="182"/>
      <c r="J16" s="122">
        <f t="shared" ref="J16" si="6">H16-I16</f>
        <v>0</v>
      </c>
      <c r="K16" s="122">
        <f t="shared" ref="K16" si="7">J16</f>
        <v>0</v>
      </c>
      <c r="L16" s="122" t="str" cm="1">
        <f t="array" ref="L16">IF(G16="","",IF(F6&gt;=5,_xlfn.IFS(J4&lt;=10,L67,J4&lt;=20,L68,J4&lt;=30,L69,J4&gt;=31,L70)+50000,_xlfn.IFS(J4&lt;=10,L67,J4&lt;=20,L68,J4&lt;=30,L69,J4&gt;=31,L70)))</f>
        <v/>
      </c>
      <c r="M16" s="122">
        <f>IF(K16&lt;L16,K16,L16)</f>
        <v>0</v>
      </c>
      <c r="N16" s="122">
        <f t="shared" ref="N16" si="8">IF(J16&lt;M16,J16,M16)</f>
        <v>0</v>
      </c>
      <c r="O16" s="123">
        <f t="shared" ref="O16" si="9">ROUNDDOWN(N16/5*4,-3)</f>
        <v>0</v>
      </c>
    </row>
    <row r="17" spans="2:15" ht="43.5" customHeight="1" x14ac:dyDescent="0.2">
      <c r="B17" s="303" t="s">
        <v>120</v>
      </c>
      <c r="C17" s="304"/>
      <c r="D17" s="187"/>
      <c r="E17" s="187"/>
      <c r="F17" s="184"/>
      <c r="G17" s="185"/>
      <c r="H17" s="140"/>
      <c r="I17" s="184"/>
      <c r="J17" s="140"/>
      <c r="K17" s="140"/>
      <c r="L17" s="140"/>
      <c r="M17" s="140"/>
      <c r="N17" s="140"/>
      <c r="O17" s="142"/>
    </row>
    <row r="18" spans="2:15" ht="45" customHeight="1" x14ac:dyDescent="0.2">
      <c r="B18" s="305"/>
      <c r="C18" s="306"/>
      <c r="D18" s="188"/>
      <c r="E18" s="186"/>
      <c r="F18" s="182"/>
      <c r="G18" s="182"/>
      <c r="H18" s="122">
        <f t="shared" si="0"/>
        <v>0</v>
      </c>
      <c r="I18" s="182"/>
      <c r="J18" s="122">
        <f t="shared" si="1"/>
        <v>0</v>
      </c>
      <c r="K18" s="122">
        <f t="shared" si="2"/>
        <v>0</v>
      </c>
      <c r="L18" s="122" t="str">
        <f>IF(G18="","",MIN(G18,20)*M59)</f>
        <v/>
      </c>
      <c r="M18" s="122">
        <f t="shared" ref="M18:M48" si="10">IF(K18&lt;L18,K18,L18)</f>
        <v>0</v>
      </c>
      <c r="N18" s="122">
        <f t="shared" si="3"/>
        <v>0</v>
      </c>
      <c r="O18" s="123">
        <f t="shared" si="4"/>
        <v>0</v>
      </c>
    </row>
    <row r="19" spans="2:15" ht="43.5" customHeight="1" x14ac:dyDescent="0.2">
      <c r="B19" s="303" t="s">
        <v>119</v>
      </c>
      <c r="C19" s="304"/>
      <c r="D19" s="187"/>
      <c r="E19" s="187"/>
      <c r="F19" s="184"/>
      <c r="G19" s="185"/>
      <c r="H19" s="140"/>
      <c r="I19" s="184"/>
      <c r="J19" s="140"/>
      <c r="K19" s="140"/>
      <c r="L19" s="140"/>
      <c r="M19" s="140"/>
      <c r="N19" s="140"/>
      <c r="O19" s="142"/>
    </row>
    <row r="20" spans="2:15" ht="45" customHeight="1" x14ac:dyDescent="0.2">
      <c r="B20" s="305"/>
      <c r="C20" s="306"/>
      <c r="D20" s="188"/>
      <c r="E20" s="186"/>
      <c r="F20" s="182"/>
      <c r="G20" s="182"/>
      <c r="H20" s="122">
        <f t="shared" ref="H20" si="11">F20*G20</f>
        <v>0</v>
      </c>
      <c r="I20" s="182"/>
      <c r="J20" s="122">
        <f t="shared" ref="J20" si="12">H20-I20</f>
        <v>0</v>
      </c>
      <c r="K20" s="122">
        <f t="shared" ref="K20" si="13">J20</f>
        <v>0</v>
      </c>
      <c r="L20" s="122" t="str">
        <f>IF(G20="","",MIN(G20,F4)*M59)</f>
        <v/>
      </c>
      <c r="M20" s="122">
        <f t="shared" ref="M20" si="14">IF(K20&lt;L20,K20,L20)</f>
        <v>0</v>
      </c>
      <c r="N20" s="122">
        <f t="shared" ref="N20" si="15">IF(J20&lt;M20,J20,M20)</f>
        <v>0</v>
      </c>
      <c r="O20" s="123">
        <f t="shared" ref="O20" si="16">ROUNDDOWN(N20/5*4,-3)</f>
        <v>0</v>
      </c>
    </row>
    <row r="21" spans="2:15" ht="43.5" customHeight="1" x14ac:dyDescent="0.2">
      <c r="B21" s="303" t="s">
        <v>121</v>
      </c>
      <c r="C21" s="304"/>
      <c r="D21" s="187"/>
      <c r="E21" s="187"/>
      <c r="F21" s="184"/>
      <c r="G21" s="185"/>
      <c r="H21" s="140"/>
      <c r="I21" s="184"/>
      <c r="J21" s="140"/>
      <c r="K21" s="140"/>
      <c r="L21" s="140"/>
      <c r="M21" s="140"/>
      <c r="N21" s="140"/>
      <c r="O21" s="142"/>
    </row>
    <row r="22" spans="2:15" ht="45" customHeight="1" x14ac:dyDescent="0.2">
      <c r="B22" s="305"/>
      <c r="C22" s="306"/>
      <c r="D22" s="188"/>
      <c r="E22" s="186"/>
      <c r="F22" s="182"/>
      <c r="G22" s="182"/>
      <c r="H22" s="122">
        <f t="shared" ref="H22" si="17">F22*G22</f>
        <v>0</v>
      </c>
      <c r="I22" s="182"/>
      <c r="J22" s="122">
        <f t="shared" ref="J22" si="18">H22-I22</f>
        <v>0</v>
      </c>
      <c r="K22" s="122">
        <f t="shared" ref="K22" si="19">J22</f>
        <v>0</v>
      </c>
      <c r="L22" s="122">
        <f>G22*M59</f>
        <v>0</v>
      </c>
      <c r="M22" s="122">
        <f t="shared" ref="M22" si="20">IF(K22&lt;L22,K22,L22)</f>
        <v>0</v>
      </c>
      <c r="N22" s="122">
        <f t="shared" ref="N22" si="21">IF(J22&lt;M22,J22,M22)</f>
        <v>0</v>
      </c>
      <c r="O22" s="123">
        <f t="shared" ref="O22" si="22">ROUNDDOWN(N22/5*4,-3)</f>
        <v>0</v>
      </c>
    </row>
    <row r="23" spans="2:15" ht="27" customHeight="1" x14ac:dyDescent="0.2">
      <c r="B23" s="307" t="s">
        <v>103</v>
      </c>
      <c r="C23" s="308"/>
      <c r="D23" s="187"/>
      <c r="E23" s="187"/>
      <c r="F23" s="184"/>
      <c r="G23" s="185"/>
      <c r="H23" s="140"/>
      <c r="I23" s="184"/>
      <c r="J23" s="140"/>
      <c r="K23" s="140"/>
      <c r="L23" s="140"/>
      <c r="M23" s="140"/>
      <c r="N23" s="140"/>
      <c r="O23" s="142"/>
    </row>
    <row r="24" spans="2:15" ht="45" customHeight="1" x14ac:dyDescent="0.2">
      <c r="B24" s="305"/>
      <c r="C24" s="306"/>
      <c r="D24" s="188"/>
      <c r="E24" s="186"/>
      <c r="F24" s="182"/>
      <c r="G24" s="182"/>
      <c r="H24" s="122">
        <f t="shared" si="0"/>
        <v>0</v>
      </c>
      <c r="I24" s="182"/>
      <c r="J24" s="122">
        <f t="shared" si="1"/>
        <v>0</v>
      </c>
      <c r="K24" s="122">
        <f t="shared" si="2"/>
        <v>0</v>
      </c>
      <c r="L24" s="122" t="str">
        <f>IF(G24="","",MIN(G24,F4)*M54)</f>
        <v/>
      </c>
      <c r="M24" s="122">
        <f t="shared" si="10"/>
        <v>0</v>
      </c>
      <c r="N24" s="122">
        <f t="shared" si="3"/>
        <v>0</v>
      </c>
      <c r="O24" s="123">
        <f t="shared" si="4"/>
        <v>0</v>
      </c>
    </row>
    <row r="25" spans="2:15" ht="27" customHeight="1" x14ac:dyDescent="0.2">
      <c r="B25" s="307" t="s">
        <v>104</v>
      </c>
      <c r="C25" s="308"/>
      <c r="D25" s="187"/>
      <c r="E25" s="187"/>
      <c r="F25" s="184"/>
      <c r="G25" s="185"/>
      <c r="H25" s="140"/>
      <c r="I25" s="184"/>
      <c r="J25" s="140"/>
      <c r="K25" s="140"/>
      <c r="L25" s="140"/>
      <c r="M25" s="140"/>
      <c r="N25" s="140"/>
      <c r="O25" s="142"/>
    </row>
    <row r="26" spans="2:15" ht="45" customHeight="1" x14ac:dyDescent="0.2">
      <c r="B26" s="309"/>
      <c r="C26" s="310"/>
      <c r="D26" s="188"/>
      <c r="E26" s="186"/>
      <c r="F26" s="182"/>
      <c r="G26" s="182"/>
      <c r="H26" s="122">
        <f t="shared" si="0"/>
        <v>0</v>
      </c>
      <c r="I26" s="182"/>
      <c r="J26" s="122">
        <f t="shared" si="1"/>
        <v>0</v>
      </c>
      <c r="K26" s="122">
        <f t="shared" si="2"/>
        <v>0</v>
      </c>
      <c r="L26" s="122" t="str">
        <f>IF(G26="","",MIN(G26,F4)*M59)</f>
        <v/>
      </c>
      <c r="M26" s="122">
        <f t="shared" si="10"/>
        <v>0</v>
      </c>
      <c r="N26" s="122">
        <f t="shared" si="3"/>
        <v>0</v>
      </c>
      <c r="O26" s="123">
        <f t="shared" si="4"/>
        <v>0</v>
      </c>
    </row>
    <row r="27" spans="2:15" ht="27" customHeight="1" x14ac:dyDescent="0.2">
      <c r="B27" s="307" t="s">
        <v>105</v>
      </c>
      <c r="C27" s="308"/>
      <c r="D27" s="187"/>
      <c r="E27" s="187"/>
      <c r="F27" s="184"/>
      <c r="G27" s="185"/>
      <c r="H27" s="140"/>
      <c r="I27" s="184"/>
      <c r="J27" s="140"/>
      <c r="K27" s="140"/>
      <c r="L27" s="140"/>
      <c r="M27" s="140"/>
      <c r="N27" s="140"/>
      <c r="O27" s="142"/>
    </row>
    <row r="28" spans="2:15" ht="45" customHeight="1" x14ac:dyDescent="0.2">
      <c r="B28" s="309"/>
      <c r="C28" s="310"/>
      <c r="D28" s="188"/>
      <c r="E28" s="186"/>
      <c r="F28" s="182"/>
      <c r="G28" s="182"/>
      <c r="H28" s="122">
        <f t="shared" si="0"/>
        <v>0</v>
      </c>
      <c r="I28" s="182"/>
      <c r="J28" s="122">
        <f t="shared" si="1"/>
        <v>0</v>
      </c>
      <c r="K28" s="122">
        <f t="shared" si="2"/>
        <v>0</v>
      </c>
      <c r="L28" s="122" t="str">
        <f>IF(G28="","",MIN(G28,F4)*M54)</f>
        <v/>
      </c>
      <c r="M28" s="122">
        <f t="shared" si="10"/>
        <v>0</v>
      </c>
      <c r="N28" s="122">
        <f t="shared" si="3"/>
        <v>0</v>
      </c>
      <c r="O28" s="123">
        <f t="shared" si="4"/>
        <v>0</v>
      </c>
    </row>
    <row r="29" spans="2:15" ht="27" customHeight="1" x14ac:dyDescent="0.2">
      <c r="B29" s="307" t="s">
        <v>106</v>
      </c>
      <c r="C29" s="308"/>
      <c r="D29" s="187"/>
      <c r="E29" s="187"/>
      <c r="F29" s="184"/>
      <c r="G29" s="185"/>
      <c r="H29" s="140"/>
      <c r="I29" s="184"/>
      <c r="J29" s="140"/>
      <c r="K29" s="140"/>
      <c r="L29" s="140"/>
      <c r="M29" s="140"/>
      <c r="N29" s="140"/>
      <c r="O29" s="142"/>
    </row>
    <row r="30" spans="2:15" ht="45" customHeight="1" x14ac:dyDescent="0.2">
      <c r="B30" s="309"/>
      <c r="C30" s="310"/>
      <c r="D30" s="188"/>
      <c r="E30" s="186"/>
      <c r="F30" s="182"/>
      <c r="G30" s="182"/>
      <c r="H30" s="122">
        <f t="shared" ref="H30" si="23">F30*G30</f>
        <v>0</v>
      </c>
      <c r="I30" s="182"/>
      <c r="J30" s="122">
        <f t="shared" ref="J30" si="24">H30-I30</f>
        <v>0</v>
      </c>
      <c r="K30" s="122">
        <f t="shared" ref="K30" si="25">J30</f>
        <v>0</v>
      </c>
      <c r="L30" s="122" t="str">
        <f>IF(G30="","",MIN(G30,J4)*M54)</f>
        <v/>
      </c>
      <c r="M30" s="122">
        <f t="shared" ref="M30" si="26">IF(K30&lt;L30,K30,L30)</f>
        <v>0</v>
      </c>
      <c r="N30" s="122">
        <f t="shared" ref="N30" si="27">IF(J30&lt;M30,J30,M30)</f>
        <v>0</v>
      </c>
      <c r="O30" s="123">
        <f t="shared" ref="O30" si="28">ROUNDDOWN(N30/5*4,-3)</f>
        <v>0</v>
      </c>
    </row>
    <row r="31" spans="2:15" ht="27" customHeight="1" x14ac:dyDescent="0.2">
      <c r="B31" s="307" t="s">
        <v>107</v>
      </c>
      <c r="C31" s="308"/>
      <c r="D31" s="187"/>
      <c r="E31" s="187"/>
      <c r="F31" s="184"/>
      <c r="G31" s="185"/>
      <c r="H31" s="140"/>
      <c r="I31" s="184"/>
      <c r="J31" s="140"/>
      <c r="K31" s="140"/>
      <c r="L31" s="140"/>
      <c r="M31" s="140"/>
      <c r="N31" s="140"/>
      <c r="O31" s="142"/>
    </row>
    <row r="32" spans="2:15" ht="45" customHeight="1" x14ac:dyDescent="0.2">
      <c r="B32" s="301"/>
      <c r="C32" s="302"/>
      <c r="D32" s="188"/>
      <c r="E32" s="186"/>
      <c r="F32" s="182"/>
      <c r="G32" s="182"/>
      <c r="H32" s="122">
        <f t="shared" si="0"/>
        <v>0</v>
      </c>
      <c r="I32" s="182"/>
      <c r="J32" s="122">
        <f t="shared" si="1"/>
        <v>0</v>
      </c>
      <c r="K32" s="122">
        <f t="shared" si="2"/>
        <v>0</v>
      </c>
      <c r="L32" s="122" t="str">
        <f>IF(G32="","",MIN(G32,F4)*M54)</f>
        <v/>
      </c>
      <c r="M32" s="122">
        <f t="shared" si="10"/>
        <v>0</v>
      </c>
      <c r="N32" s="122">
        <f t="shared" si="3"/>
        <v>0</v>
      </c>
      <c r="O32" s="123">
        <f t="shared" si="4"/>
        <v>0</v>
      </c>
    </row>
    <row r="33" spans="2:15" ht="27" customHeight="1" x14ac:dyDescent="0.2">
      <c r="B33" s="307" t="s">
        <v>93</v>
      </c>
      <c r="C33" s="308"/>
      <c r="D33" s="187"/>
      <c r="E33" s="187"/>
      <c r="F33" s="184"/>
      <c r="G33" s="185"/>
      <c r="H33" s="140"/>
      <c r="I33" s="184"/>
      <c r="J33" s="140"/>
      <c r="K33" s="140"/>
      <c r="L33" s="140"/>
      <c r="M33" s="140"/>
      <c r="N33" s="140"/>
      <c r="O33" s="142"/>
    </row>
    <row r="34" spans="2:15" ht="45" customHeight="1" x14ac:dyDescent="0.2">
      <c r="B34" s="301"/>
      <c r="C34" s="302"/>
      <c r="D34" s="188"/>
      <c r="E34" s="186"/>
      <c r="F34" s="182"/>
      <c r="G34" s="182"/>
      <c r="H34" s="122">
        <f t="shared" si="0"/>
        <v>0</v>
      </c>
      <c r="I34" s="182"/>
      <c r="J34" s="122">
        <f t="shared" si="1"/>
        <v>0</v>
      </c>
      <c r="K34" s="122">
        <f t="shared" si="2"/>
        <v>0</v>
      </c>
      <c r="L34" s="122" t="str">
        <f>IF(G34="","",MIN(G34,F4)*M59)</f>
        <v/>
      </c>
      <c r="M34" s="122">
        <f t="shared" si="10"/>
        <v>0</v>
      </c>
      <c r="N34" s="122">
        <f t="shared" si="3"/>
        <v>0</v>
      </c>
      <c r="O34" s="123">
        <f t="shared" si="4"/>
        <v>0</v>
      </c>
    </row>
    <row r="35" spans="2:15" ht="27" customHeight="1" x14ac:dyDescent="0.2">
      <c r="B35" s="307" t="s">
        <v>94</v>
      </c>
      <c r="C35" s="308"/>
      <c r="D35" s="187"/>
      <c r="E35" s="187"/>
      <c r="F35" s="184"/>
      <c r="G35" s="185"/>
      <c r="H35" s="140"/>
      <c r="I35" s="184"/>
      <c r="J35" s="140"/>
      <c r="K35" s="140"/>
      <c r="L35" s="140"/>
      <c r="M35" s="140"/>
      <c r="N35" s="140"/>
      <c r="O35" s="142"/>
    </row>
    <row r="36" spans="2:15" ht="45" customHeight="1" x14ac:dyDescent="0.2">
      <c r="B36" s="301"/>
      <c r="C36" s="302"/>
      <c r="D36" s="188"/>
      <c r="E36" s="186"/>
      <c r="F36" s="182"/>
      <c r="G36" s="182"/>
      <c r="H36" s="122">
        <f t="shared" si="0"/>
        <v>0</v>
      </c>
      <c r="I36" s="182"/>
      <c r="J36" s="122">
        <f t="shared" si="1"/>
        <v>0</v>
      </c>
      <c r="K36" s="122">
        <f t="shared" si="2"/>
        <v>0</v>
      </c>
      <c r="L36" s="122" t="str">
        <f>IF(G36="","",MIN(G36,F4)*M59)</f>
        <v/>
      </c>
      <c r="M36" s="122">
        <f t="shared" si="10"/>
        <v>0</v>
      </c>
      <c r="N36" s="122">
        <f t="shared" si="3"/>
        <v>0</v>
      </c>
      <c r="O36" s="123">
        <f t="shared" si="4"/>
        <v>0</v>
      </c>
    </row>
    <row r="37" spans="2:15" ht="27" customHeight="1" x14ac:dyDescent="0.2">
      <c r="B37" s="346" t="s">
        <v>95</v>
      </c>
      <c r="C37" s="347"/>
      <c r="D37" s="187"/>
      <c r="E37" s="187"/>
      <c r="F37" s="184"/>
      <c r="G37" s="185"/>
      <c r="H37" s="140"/>
      <c r="I37" s="184"/>
      <c r="J37" s="140"/>
      <c r="K37" s="140"/>
      <c r="L37" s="140"/>
      <c r="M37" s="140"/>
      <c r="N37" s="140"/>
      <c r="O37" s="142"/>
    </row>
    <row r="38" spans="2:15" ht="45" customHeight="1" x14ac:dyDescent="0.2">
      <c r="B38" s="301"/>
      <c r="C38" s="302"/>
      <c r="D38" s="188"/>
      <c r="E38" s="186"/>
      <c r="F38" s="182"/>
      <c r="G38" s="182"/>
      <c r="H38" s="122">
        <f t="shared" ref="H38" si="29">F38*G38</f>
        <v>0</v>
      </c>
      <c r="I38" s="182"/>
      <c r="J38" s="122">
        <f t="shared" ref="J38" si="30">H38-I38</f>
        <v>0</v>
      </c>
      <c r="K38" s="122">
        <f t="shared" ref="K38" si="31">J38</f>
        <v>0</v>
      </c>
      <c r="L38" s="122" t="str">
        <f>IF(G38="","",MIN(G38,F4)*M59)</f>
        <v/>
      </c>
      <c r="M38" s="122">
        <f t="shared" ref="M38" si="32">IF(K38&lt;L38,K38,L38)</f>
        <v>0</v>
      </c>
      <c r="N38" s="122">
        <f t="shared" ref="N38" si="33">IF(J38&lt;M38,J38,M38)</f>
        <v>0</v>
      </c>
      <c r="O38" s="123">
        <f t="shared" ref="O38" si="34">ROUNDDOWN(N38/5*4,-3)</f>
        <v>0</v>
      </c>
    </row>
    <row r="39" spans="2:15" ht="97.5" customHeight="1" x14ac:dyDescent="0.2">
      <c r="B39" s="307" t="s">
        <v>110</v>
      </c>
      <c r="C39" s="308"/>
      <c r="D39" s="187"/>
      <c r="E39" s="187"/>
      <c r="F39" s="184"/>
      <c r="G39" s="185"/>
      <c r="H39" s="140"/>
      <c r="I39" s="184"/>
      <c r="J39" s="140"/>
      <c r="K39" s="140"/>
      <c r="L39" s="140"/>
      <c r="M39" s="140"/>
      <c r="N39" s="140"/>
      <c r="O39" s="142"/>
    </row>
    <row r="40" spans="2:15" ht="45" customHeight="1" x14ac:dyDescent="0.2">
      <c r="B40" s="301"/>
      <c r="C40" s="302"/>
      <c r="D40" s="188"/>
      <c r="E40" s="186"/>
      <c r="F40" s="182"/>
      <c r="G40" s="182"/>
      <c r="H40" s="122">
        <f t="shared" ref="H40:H42" si="35">F40*G40</f>
        <v>0</v>
      </c>
      <c r="I40" s="182"/>
      <c r="J40" s="122">
        <f t="shared" ref="J40:J42" si="36">H40-I40</f>
        <v>0</v>
      </c>
      <c r="K40" s="122">
        <f t="shared" ref="K40:K42" si="37">J40</f>
        <v>0</v>
      </c>
      <c r="L40" s="122" t="str">
        <f>IF(G40="","",MIN(G40,F4)*M54)</f>
        <v/>
      </c>
      <c r="M40" s="122">
        <f t="shared" ref="M40:M42" si="38">IF(K40&lt;L40,K40,L40)</f>
        <v>0</v>
      </c>
      <c r="N40" s="122">
        <f t="shared" ref="N40:N42" si="39">IF(J40&lt;M40,J40,M40)</f>
        <v>0</v>
      </c>
      <c r="O40" s="123">
        <f t="shared" ref="O40:O42" si="40">ROUNDDOWN(N40/5*4,-3)</f>
        <v>0</v>
      </c>
    </row>
    <row r="41" spans="2:15" ht="45" customHeight="1" x14ac:dyDescent="0.2">
      <c r="B41" s="301"/>
      <c r="C41" s="302"/>
      <c r="D41" s="188"/>
      <c r="E41" s="186"/>
      <c r="F41" s="182"/>
      <c r="G41" s="182"/>
      <c r="H41" s="122">
        <f t="shared" si="35"/>
        <v>0</v>
      </c>
      <c r="I41" s="182"/>
      <c r="J41" s="122">
        <f t="shared" si="36"/>
        <v>0</v>
      </c>
      <c r="K41" s="122">
        <f t="shared" si="37"/>
        <v>0</v>
      </c>
      <c r="L41" s="122" t="str">
        <f>IF(G41="","",MIN(G41,F4)*M54)</f>
        <v/>
      </c>
      <c r="M41" s="122">
        <f t="shared" si="38"/>
        <v>0</v>
      </c>
      <c r="N41" s="122">
        <f t="shared" si="39"/>
        <v>0</v>
      </c>
      <c r="O41" s="123">
        <f t="shared" si="40"/>
        <v>0</v>
      </c>
    </row>
    <row r="42" spans="2:15" ht="45" customHeight="1" x14ac:dyDescent="0.2">
      <c r="B42" s="301"/>
      <c r="C42" s="302"/>
      <c r="D42" s="188"/>
      <c r="E42" s="186"/>
      <c r="F42" s="182"/>
      <c r="G42" s="182"/>
      <c r="H42" s="122">
        <f t="shared" si="35"/>
        <v>0</v>
      </c>
      <c r="I42" s="182"/>
      <c r="J42" s="122">
        <f t="shared" si="36"/>
        <v>0</v>
      </c>
      <c r="K42" s="122">
        <f t="shared" si="37"/>
        <v>0</v>
      </c>
      <c r="L42" s="122" t="str">
        <f>IF(G42="","",MIN(G42,F4)*M54)</f>
        <v/>
      </c>
      <c r="M42" s="122">
        <f t="shared" si="38"/>
        <v>0</v>
      </c>
      <c r="N42" s="122">
        <f t="shared" si="39"/>
        <v>0</v>
      </c>
      <c r="O42" s="123">
        <f t="shared" si="40"/>
        <v>0</v>
      </c>
    </row>
    <row r="43" spans="2:15" ht="102" customHeight="1" x14ac:dyDescent="0.2">
      <c r="B43" s="349" t="s">
        <v>135</v>
      </c>
      <c r="C43" s="350"/>
      <c r="D43" s="139"/>
      <c r="E43" s="139"/>
      <c r="F43" s="140"/>
      <c r="G43" s="141"/>
      <c r="H43" s="140"/>
      <c r="I43" s="140"/>
      <c r="J43" s="140"/>
      <c r="K43" s="140"/>
      <c r="L43" s="140"/>
      <c r="M43" s="140"/>
      <c r="N43" s="140"/>
      <c r="O43" s="142"/>
    </row>
    <row r="44" spans="2:15" ht="45" customHeight="1" x14ac:dyDescent="0.2">
      <c r="B44" s="301"/>
      <c r="C44" s="302"/>
      <c r="D44" s="188"/>
      <c r="E44" s="186"/>
      <c r="F44" s="182"/>
      <c r="G44" s="182"/>
      <c r="H44" s="122">
        <f t="shared" ref="H44" si="41">F44*G44</f>
        <v>0</v>
      </c>
      <c r="I44" s="182"/>
      <c r="J44" s="122">
        <f t="shared" ref="J44" si="42">H44-I44</f>
        <v>0</v>
      </c>
      <c r="K44" s="122">
        <f t="shared" ref="K44" si="43">J44</f>
        <v>0</v>
      </c>
      <c r="L44" s="122" t="str">
        <f>IF(G44="","",MIN(G44,J4)*M54)</f>
        <v/>
      </c>
      <c r="M44" s="122">
        <f t="shared" ref="M44" si="44">IF(K44&lt;L44,K44,L44)</f>
        <v>0</v>
      </c>
      <c r="N44" s="122">
        <f t="shared" ref="N44" si="45">IF(J44&lt;M44,J44,M44)</f>
        <v>0</v>
      </c>
      <c r="O44" s="123">
        <f t="shared" ref="O44" si="46">ROUNDDOWN(N44/5*4,-3)</f>
        <v>0</v>
      </c>
    </row>
    <row r="45" spans="2:15" ht="102" customHeight="1" x14ac:dyDescent="0.2">
      <c r="B45" s="307" t="s">
        <v>111</v>
      </c>
      <c r="C45" s="308"/>
      <c r="D45" s="187"/>
      <c r="E45" s="187"/>
      <c r="F45" s="184"/>
      <c r="G45" s="185"/>
      <c r="H45" s="140"/>
      <c r="I45" s="184"/>
      <c r="J45" s="140"/>
      <c r="K45" s="140"/>
      <c r="L45" s="140"/>
      <c r="M45" s="140"/>
      <c r="N45" s="140"/>
      <c r="O45" s="142"/>
    </row>
    <row r="46" spans="2:15" ht="45" customHeight="1" x14ac:dyDescent="0.2">
      <c r="B46" s="301"/>
      <c r="C46" s="302"/>
      <c r="D46" s="188"/>
      <c r="E46" s="186"/>
      <c r="F46" s="182"/>
      <c r="G46" s="182"/>
      <c r="H46" s="122">
        <f t="shared" ref="H46" si="47">F46*G46</f>
        <v>0</v>
      </c>
      <c r="I46" s="182"/>
      <c r="J46" s="122">
        <f t="shared" ref="J46" si="48">H46-I46</f>
        <v>0</v>
      </c>
      <c r="K46" s="122">
        <f t="shared" ref="K46" si="49">J46</f>
        <v>0</v>
      </c>
      <c r="L46" s="122">
        <f>G46*M54</f>
        <v>0</v>
      </c>
      <c r="M46" s="122">
        <f t="shared" ref="M46" si="50">IF(K46&lt;L46,K46,L46)</f>
        <v>0</v>
      </c>
      <c r="N46" s="122">
        <f t="shared" ref="N46" si="51">IF(J46&lt;M46,J46,M46)</f>
        <v>0</v>
      </c>
      <c r="O46" s="123">
        <f t="shared" ref="O46" si="52">ROUNDDOWN(N46/5*4,-3)</f>
        <v>0</v>
      </c>
    </row>
    <row r="47" spans="2:15" ht="45" customHeight="1" x14ac:dyDescent="0.2">
      <c r="B47" s="301"/>
      <c r="C47" s="302"/>
      <c r="D47" s="188"/>
      <c r="E47" s="186"/>
      <c r="F47" s="182"/>
      <c r="G47" s="182"/>
      <c r="H47" s="122">
        <f t="shared" si="0"/>
        <v>0</v>
      </c>
      <c r="I47" s="182"/>
      <c r="J47" s="122">
        <f t="shared" si="1"/>
        <v>0</v>
      </c>
      <c r="K47" s="122">
        <f t="shared" si="2"/>
        <v>0</v>
      </c>
      <c r="L47" s="122">
        <f>G47*M54</f>
        <v>0</v>
      </c>
      <c r="M47" s="122">
        <f t="shared" si="10"/>
        <v>0</v>
      </c>
      <c r="N47" s="122">
        <f t="shared" si="3"/>
        <v>0</v>
      </c>
      <c r="O47" s="123">
        <f t="shared" si="4"/>
        <v>0</v>
      </c>
    </row>
    <row r="48" spans="2:15" ht="45" customHeight="1" x14ac:dyDescent="0.2">
      <c r="B48" s="305"/>
      <c r="C48" s="306"/>
      <c r="D48" s="188"/>
      <c r="E48" s="186"/>
      <c r="F48" s="182"/>
      <c r="G48" s="182"/>
      <c r="H48" s="122">
        <f t="shared" si="0"/>
        <v>0</v>
      </c>
      <c r="I48" s="182"/>
      <c r="J48" s="122">
        <f t="shared" si="1"/>
        <v>0</v>
      </c>
      <c r="K48" s="122">
        <f t="shared" si="2"/>
        <v>0</v>
      </c>
      <c r="L48" s="122">
        <f>G48*M54</f>
        <v>0</v>
      </c>
      <c r="M48" s="122">
        <f t="shared" si="10"/>
        <v>0</v>
      </c>
      <c r="N48" s="122">
        <f t="shared" si="3"/>
        <v>0</v>
      </c>
      <c r="O48" s="123">
        <f t="shared" si="4"/>
        <v>0</v>
      </c>
    </row>
    <row r="49" spans="2:16" ht="64.5" customHeight="1" thickBot="1" x14ac:dyDescent="0.25">
      <c r="B49" s="351" t="s">
        <v>45</v>
      </c>
      <c r="C49" s="352"/>
      <c r="D49" s="55"/>
      <c r="E49" s="55"/>
      <c r="F49" s="56"/>
      <c r="G49" s="124">
        <f>SUM(G12:G48)</f>
        <v>0</v>
      </c>
      <c r="H49" s="125">
        <f>SUM(H12:H48)</f>
        <v>0</v>
      </c>
      <c r="I49" s="125">
        <f>SUM(I12:I48)</f>
        <v>0</v>
      </c>
      <c r="J49" s="126">
        <f>SUM(J12:J48)</f>
        <v>0</v>
      </c>
      <c r="K49" s="127">
        <f>SUM(K12:K48)</f>
        <v>0</v>
      </c>
      <c r="L49" s="128"/>
      <c r="M49" s="126">
        <f t="shared" ref="M49:N49" si="53">SUM(M12:M48)</f>
        <v>0</v>
      </c>
      <c r="N49" s="126">
        <f t="shared" si="53"/>
        <v>0</v>
      </c>
      <c r="O49" s="129">
        <f>SUM(O12:O48)</f>
        <v>0</v>
      </c>
      <c r="P49" s="57"/>
    </row>
    <row r="50" spans="2:16" x14ac:dyDescent="0.2">
      <c r="B50" s="58"/>
      <c r="I50" s="59"/>
      <c r="J50" s="59"/>
      <c r="K50" s="59"/>
      <c r="L50" s="60"/>
      <c r="M50" s="60"/>
      <c r="N50" s="59"/>
      <c r="O50" s="59"/>
      <c r="P50" s="59"/>
    </row>
    <row r="51" spans="2:16" ht="13.8" thickBot="1" x14ac:dyDescent="0.25">
      <c r="B51" s="58" t="s">
        <v>60</v>
      </c>
      <c r="C51" s="43" t="s">
        <v>61</v>
      </c>
      <c r="I51" s="59"/>
      <c r="J51" s="43" t="s">
        <v>62</v>
      </c>
      <c r="K51" s="59"/>
      <c r="L51" s="61"/>
      <c r="M51" s="74"/>
      <c r="N51" s="59"/>
      <c r="O51" s="59"/>
      <c r="P51" s="59"/>
    </row>
    <row r="52" spans="2:16" ht="13.5" customHeight="1" x14ac:dyDescent="0.2">
      <c r="C52" s="43" t="s">
        <v>63</v>
      </c>
      <c r="D52" s="59"/>
      <c r="E52" s="59"/>
      <c r="F52" s="59"/>
      <c r="G52" s="59"/>
      <c r="H52" s="59"/>
      <c r="I52" s="59"/>
      <c r="J52" s="353" t="s">
        <v>64</v>
      </c>
      <c r="K52" s="354"/>
      <c r="L52" s="354"/>
      <c r="M52" s="336" t="s">
        <v>46</v>
      </c>
      <c r="N52" s="73"/>
      <c r="O52"/>
    </row>
    <row r="53" spans="2:16" ht="13.5" customHeight="1" thickBot="1" x14ac:dyDescent="0.25">
      <c r="C53" s="43" t="s">
        <v>65</v>
      </c>
      <c r="D53" s="59"/>
      <c r="E53" s="59"/>
      <c r="F53" s="59"/>
      <c r="G53" s="59"/>
      <c r="H53" s="59"/>
      <c r="I53" s="59"/>
      <c r="J53" s="355"/>
      <c r="K53" s="356"/>
      <c r="L53" s="356"/>
      <c r="M53" s="337"/>
      <c r="N53" s="153"/>
    </row>
    <row r="54" spans="2:16" ht="13.5" customHeight="1" x14ac:dyDescent="0.2">
      <c r="C54" s="43" t="s">
        <v>69</v>
      </c>
      <c r="D54" s="59"/>
      <c r="E54" s="59"/>
      <c r="F54" s="59"/>
      <c r="G54" s="59"/>
      <c r="H54" s="59"/>
      <c r="I54" s="59"/>
      <c r="J54" s="338" t="s">
        <v>122</v>
      </c>
      <c r="K54" s="339"/>
      <c r="L54" s="340"/>
      <c r="M54" s="344">
        <v>1250000</v>
      </c>
      <c r="N54" s="153"/>
    </row>
    <row r="55" spans="2:16" ht="13.5" customHeight="1" x14ac:dyDescent="0.2">
      <c r="C55" s="43" t="s">
        <v>70</v>
      </c>
      <c r="D55" s="59"/>
      <c r="E55" s="59"/>
      <c r="F55" s="59"/>
      <c r="G55" s="59"/>
      <c r="H55" s="59"/>
      <c r="I55" s="59"/>
      <c r="J55" s="341"/>
      <c r="K55" s="342"/>
      <c r="L55" s="343"/>
      <c r="M55" s="345"/>
      <c r="N55" s="153"/>
    </row>
    <row r="56" spans="2:16" ht="13.5" customHeight="1" x14ac:dyDescent="0.2">
      <c r="C56" s="62" t="s">
        <v>71</v>
      </c>
      <c r="D56" s="59"/>
      <c r="E56" s="59"/>
      <c r="F56" s="59"/>
      <c r="G56" s="59"/>
      <c r="H56" s="59"/>
      <c r="I56" s="59"/>
      <c r="J56" s="341"/>
      <c r="K56" s="342"/>
      <c r="L56" s="343"/>
      <c r="M56" s="345"/>
      <c r="N56" s="153"/>
    </row>
    <row r="57" spans="2:16" ht="13.5" customHeight="1" x14ac:dyDescent="0.2">
      <c r="D57" s="59"/>
      <c r="E57" s="59"/>
      <c r="F57" s="59"/>
      <c r="G57" s="59"/>
      <c r="H57" s="59"/>
      <c r="I57" s="59"/>
      <c r="J57" s="341"/>
      <c r="K57" s="342"/>
      <c r="L57" s="343"/>
      <c r="M57" s="345"/>
      <c r="N57" s="153"/>
    </row>
    <row r="58" spans="2:16" ht="33.75" customHeight="1" thickBot="1" x14ac:dyDescent="0.25">
      <c r="D58" s="59"/>
      <c r="E58" s="59"/>
      <c r="F58" s="59"/>
      <c r="G58" s="59"/>
      <c r="H58" s="59"/>
      <c r="I58" s="59"/>
      <c r="J58" s="341"/>
      <c r="K58" s="342"/>
      <c r="L58" s="343"/>
      <c r="M58" s="345"/>
      <c r="N58" s="153"/>
    </row>
    <row r="59" spans="2:16" ht="13.5" customHeight="1" x14ac:dyDescent="0.2">
      <c r="D59" s="59"/>
      <c r="E59" s="59"/>
      <c r="F59" s="59"/>
      <c r="G59" s="59"/>
      <c r="H59" s="59"/>
      <c r="I59" s="59"/>
      <c r="J59" s="361" t="s">
        <v>124</v>
      </c>
      <c r="K59" s="362"/>
      <c r="L59" s="363"/>
      <c r="M59" s="344">
        <v>375000</v>
      </c>
      <c r="N59" s="153"/>
    </row>
    <row r="60" spans="2:16" ht="13.5" customHeight="1" x14ac:dyDescent="0.2">
      <c r="D60" s="59"/>
      <c r="E60" s="59"/>
      <c r="F60" s="59"/>
      <c r="G60" s="59"/>
      <c r="H60" s="59"/>
      <c r="I60" s="59"/>
      <c r="J60" s="364"/>
      <c r="K60" s="365"/>
      <c r="L60" s="366"/>
      <c r="M60" s="345"/>
      <c r="N60" s="153"/>
    </row>
    <row r="61" spans="2:16" ht="13.5" customHeight="1" x14ac:dyDescent="0.2">
      <c r="J61" s="364"/>
      <c r="K61" s="365"/>
      <c r="L61" s="366"/>
      <c r="M61" s="345"/>
      <c r="N61" s="76"/>
    </row>
    <row r="62" spans="2:16" ht="75.75" customHeight="1" thickBot="1" x14ac:dyDescent="0.25">
      <c r="J62" s="367"/>
      <c r="K62" s="368"/>
      <c r="L62" s="369"/>
      <c r="M62" s="348"/>
      <c r="N62" s="73"/>
    </row>
    <row r="63" spans="2:16" ht="12.75" customHeight="1" x14ac:dyDescent="0.2">
      <c r="J63" s="157"/>
      <c r="K63" s="157"/>
      <c r="L63" s="157"/>
      <c r="M63" s="162"/>
      <c r="N63" s="73"/>
    </row>
    <row r="64" spans="2:16" ht="14.25" customHeight="1" thickBot="1" x14ac:dyDescent="0.25">
      <c r="B64" s="63"/>
      <c r="D64" s="63"/>
      <c r="E64" s="63"/>
      <c r="F64" s="64"/>
      <c r="G64" s="64"/>
      <c r="H64" s="65"/>
      <c r="I64" s="65"/>
      <c r="J64" s="163" t="s">
        <v>125</v>
      </c>
      <c r="K64" s="66"/>
      <c r="L64" s="66"/>
      <c r="M64" s="75"/>
      <c r="N64" s="65"/>
      <c r="O64" s="65"/>
    </row>
    <row r="65" spans="2:15" ht="14.25" customHeight="1" thickBot="1" x14ac:dyDescent="0.25">
      <c r="B65" s="63"/>
      <c r="D65" s="63"/>
      <c r="E65" s="63"/>
      <c r="F65" s="64"/>
      <c r="G65" s="64"/>
      <c r="H65" s="65"/>
      <c r="I65" s="65"/>
      <c r="J65" s="378" t="s">
        <v>27</v>
      </c>
      <c r="K65" s="379"/>
      <c r="L65" s="382" t="s">
        <v>46</v>
      </c>
      <c r="M65" s="334" t="s">
        <v>47</v>
      </c>
      <c r="N65" s="75"/>
      <c r="O65" s="65"/>
    </row>
    <row r="66" spans="2:15" ht="14.4" thickTop="1" thickBot="1" x14ac:dyDescent="0.25">
      <c r="J66" s="380"/>
      <c r="K66" s="381"/>
      <c r="L66" s="383"/>
      <c r="M66" s="335"/>
      <c r="N66" s="138"/>
    </row>
    <row r="67" spans="2:15" ht="13.8" thickTop="1" x14ac:dyDescent="0.2">
      <c r="J67" s="357" t="s">
        <v>48</v>
      </c>
      <c r="K67" s="358"/>
      <c r="L67" s="2">
        <v>1250000</v>
      </c>
      <c r="M67" s="109">
        <v>1000000</v>
      </c>
      <c r="N67" s="73"/>
    </row>
    <row r="68" spans="2:15" x14ac:dyDescent="0.2">
      <c r="J68" s="372" t="s">
        <v>49</v>
      </c>
      <c r="K68" s="373"/>
      <c r="L68" s="3">
        <v>1875000</v>
      </c>
      <c r="M68" s="110">
        <v>1500000</v>
      </c>
    </row>
    <row r="69" spans="2:15" x14ac:dyDescent="0.2">
      <c r="J69" s="372" t="s">
        <v>50</v>
      </c>
      <c r="K69" s="373"/>
      <c r="L69" s="3">
        <v>2500000</v>
      </c>
      <c r="M69" s="110">
        <v>2000000</v>
      </c>
    </row>
    <row r="70" spans="2:15" ht="13.8" thickBot="1" x14ac:dyDescent="0.25">
      <c r="J70" s="374" t="s">
        <v>51</v>
      </c>
      <c r="K70" s="375"/>
      <c r="L70" s="111">
        <v>3125000</v>
      </c>
      <c r="M70" s="112">
        <v>2500000</v>
      </c>
    </row>
    <row r="71" spans="2:15" x14ac:dyDescent="0.2">
      <c r="J71" s="138"/>
      <c r="K71" s="138"/>
      <c r="L71" s="99"/>
      <c r="M71" s="100"/>
    </row>
    <row r="72" spans="2:15" ht="13.8" thickBot="1" x14ac:dyDescent="0.25">
      <c r="J72" s="164" t="s">
        <v>126</v>
      </c>
      <c r="K72" s="138"/>
      <c r="L72" s="99"/>
      <c r="M72" s="100"/>
    </row>
    <row r="73" spans="2:15" ht="13.8" thickBot="1" x14ac:dyDescent="0.25">
      <c r="J73" s="376" t="s">
        <v>127</v>
      </c>
      <c r="K73" s="377"/>
      <c r="L73" s="113">
        <v>3125000</v>
      </c>
      <c r="M73" s="114">
        <v>2500000</v>
      </c>
    </row>
    <row r="74" spans="2:15" ht="13.8" thickBot="1" x14ac:dyDescent="0.25">
      <c r="J74" s="138"/>
      <c r="K74" s="138"/>
      <c r="L74" s="99"/>
      <c r="M74" s="100"/>
    </row>
    <row r="75" spans="2:15" ht="13.8" thickBot="1" x14ac:dyDescent="0.25">
      <c r="J75" s="376" t="s">
        <v>123</v>
      </c>
      <c r="K75" s="377"/>
      <c r="L75" s="113">
        <v>125000</v>
      </c>
      <c r="M75" s="114">
        <v>100000</v>
      </c>
    </row>
    <row r="76" spans="2:15" ht="14.25" customHeight="1" x14ac:dyDescent="0.2">
      <c r="B76" s="67"/>
      <c r="C76" s="67"/>
      <c r="D76" s="59"/>
      <c r="E76" s="59"/>
      <c r="F76" s="66"/>
      <c r="G76" s="66"/>
      <c r="H76" s="66"/>
      <c r="I76" s="66"/>
      <c r="O76" s="66"/>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359">
        <f>B12</f>
        <v>0</v>
      </c>
      <c r="K96" s="360"/>
      <c r="L96" s="77">
        <f>IF(D12="移乗介護",1250000,IF(D12="入浴支援",1250000,IF(D12="その他",1250000,375000)))</f>
        <v>375000</v>
      </c>
      <c r="M96" s="78">
        <f>G12</f>
        <v>0</v>
      </c>
      <c r="N96" s="79">
        <f>L96*M96</f>
        <v>0</v>
      </c>
    </row>
    <row r="97" spans="10:14" x14ac:dyDescent="0.2">
      <c r="J97" s="359">
        <f>B14</f>
        <v>0</v>
      </c>
      <c r="K97" s="360"/>
      <c r="L97" s="77">
        <f>IF(D14="移乗介護",1250000,IF(D14="入浴支援",1250000,IF(D14="その他",1250000,375000)))</f>
        <v>375000</v>
      </c>
      <c r="M97" s="80">
        <f>G14</f>
        <v>0</v>
      </c>
      <c r="N97" s="81">
        <f>L97*M97</f>
        <v>0</v>
      </c>
    </row>
    <row r="98" spans="10:14" x14ac:dyDescent="0.2">
      <c r="J98" s="359">
        <f>B18</f>
        <v>0</v>
      </c>
      <c r="K98" s="360"/>
      <c r="L98" s="77">
        <f>IF(D18="移乗介護",1250000,IF(D18="入浴支援",1250000,IF(D18="その他",1250000,375000)))</f>
        <v>375000</v>
      </c>
      <c r="M98" s="80">
        <f>G18</f>
        <v>0</v>
      </c>
      <c r="N98" s="81">
        <f>L98*M98</f>
        <v>0</v>
      </c>
    </row>
    <row r="99" spans="10:14" x14ac:dyDescent="0.2">
      <c r="J99" s="359">
        <f>B24</f>
        <v>0</v>
      </c>
      <c r="K99" s="360"/>
      <c r="L99" s="77">
        <f>IF(D24="移乗介護",1250000,IF(D24="入浴支援",1250000,IF(D24="その他",1250000,375000)))</f>
        <v>375000</v>
      </c>
      <c r="M99" s="80">
        <f>G24</f>
        <v>0</v>
      </c>
      <c r="N99" s="81">
        <f>L99*M99</f>
        <v>0</v>
      </c>
    </row>
    <row r="100" spans="10:14" ht="13.8" thickBot="1" x14ac:dyDescent="0.25">
      <c r="J100" s="370">
        <f>B48</f>
        <v>0</v>
      </c>
      <c r="K100" s="371"/>
      <c r="L100" s="82">
        <f>IF(D48="移乗介護",1250000,IF(D48="入浴支援",1250000,IF(D48="その他",1250000,375000)))</f>
        <v>375000</v>
      </c>
      <c r="M100" s="82">
        <f>G48</f>
        <v>0</v>
      </c>
      <c r="N100" s="83">
        <f>L100*M100</f>
        <v>0</v>
      </c>
    </row>
  </sheetData>
  <sheetProtection algorithmName="SHA-512" hashValue="+4AirqkEXYh1Zkhbzj14+O/FacryGukERGGWI8iUzHWcDnpTRbFImUL6bAL6ZX//I2XuUCEHWqAT6H1aYq0HyA==" saltValue="JoP/RDQE1wOXvgFeFz+syg==" spinCount="100000" sheet="1" objects="1" scenarios="1"/>
  <mergeCells count="70">
    <mergeCell ref="J67:K67"/>
    <mergeCell ref="J99:K99"/>
    <mergeCell ref="J59:L62"/>
    <mergeCell ref="J100:K100"/>
    <mergeCell ref="J68:K68"/>
    <mergeCell ref="J69:K69"/>
    <mergeCell ref="J70:K70"/>
    <mergeCell ref="J75:K75"/>
    <mergeCell ref="J96:K96"/>
    <mergeCell ref="J97:K97"/>
    <mergeCell ref="J73:K73"/>
    <mergeCell ref="J98:K98"/>
    <mergeCell ref="J65:K66"/>
    <mergeCell ref="L65:L66"/>
    <mergeCell ref="M65:M66"/>
    <mergeCell ref="M52:M53"/>
    <mergeCell ref="J54:L58"/>
    <mergeCell ref="M54:M58"/>
    <mergeCell ref="B31:C31"/>
    <mergeCell ref="B33:C33"/>
    <mergeCell ref="B35:C35"/>
    <mergeCell ref="B37:C37"/>
    <mergeCell ref="M59:M62"/>
    <mergeCell ref="B43:C43"/>
    <mergeCell ref="B44:C44"/>
    <mergeCell ref="B39:C39"/>
    <mergeCell ref="B45:C45"/>
    <mergeCell ref="B48:C48"/>
    <mergeCell ref="B49:C49"/>
    <mergeCell ref="J52:L53"/>
    <mergeCell ref="B46:C46"/>
    <mergeCell ref="B47:C47"/>
    <mergeCell ref="B42:C42"/>
    <mergeCell ref="B41:C41"/>
    <mergeCell ref="B40:C40"/>
    <mergeCell ref="B12:C12"/>
    <mergeCell ref="B13:C13"/>
    <mergeCell ref="B14:C14"/>
    <mergeCell ref="B17:C17"/>
    <mergeCell ref="B18:C18"/>
    <mergeCell ref="B15:C15"/>
    <mergeCell ref="B16:C16"/>
    <mergeCell ref="B11:C11"/>
    <mergeCell ref="B2:O2"/>
    <mergeCell ref="M3:N4"/>
    <mergeCell ref="H4:I4"/>
    <mergeCell ref="M6:N6"/>
    <mergeCell ref="B8:C9"/>
    <mergeCell ref="D8:D9"/>
    <mergeCell ref="E8:E9"/>
    <mergeCell ref="F8:F9"/>
    <mergeCell ref="G8:G9"/>
    <mergeCell ref="I6:J7"/>
    <mergeCell ref="F6:G6"/>
    <mergeCell ref="B38:C38"/>
    <mergeCell ref="B36:C36"/>
    <mergeCell ref="B34:C34"/>
    <mergeCell ref="B32:C32"/>
    <mergeCell ref="B19:C19"/>
    <mergeCell ref="B20:C20"/>
    <mergeCell ref="B21:C21"/>
    <mergeCell ref="B22:C22"/>
    <mergeCell ref="B29:C29"/>
    <mergeCell ref="B23:C23"/>
    <mergeCell ref="B24:C24"/>
    <mergeCell ref="B25:C25"/>
    <mergeCell ref="B26:C26"/>
    <mergeCell ref="B27:C27"/>
    <mergeCell ref="B28:C28"/>
    <mergeCell ref="B30:C30"/>
  </mergeCells>
  <phoneticPr fontId="10"/>
  <dataValidations count="13">
    <dataValidation type="list" allowBlank="1" showInputMessage="1" showErrorMessage="1" sqref="D46:D48 D40:D42 D44" xr:uid="{43209D99-24B4-4C14-BBAB-DF036250DAF0}">
      <formula1>"その他,申請しない"</formula1>
    </dataValidation>
    <dataValidation type="list" allowBlank="1" showInputMessage="1" showErrorMessage="1" sqref="D38" xr:uid="{EFAB5854-93E7-4438-A0F3-A74D3D516B5F}">
      <formula1>"認知症生活支援・認知症ケア支援,申請しない"</formula1>
    </dataValidation>
    <dataValidation type="list" allowBlank="1" showInputMessage="1" showErrorMessage="1" sqref="D36" xr:uid="{64A3DA2C-9FDE-41BB-8807-67AF9E4ADBD3}">
      <formula1>"食事・栄養管理支援,申請しない"</formula1>
    </dataValidation>
    <dataValidation type="list" allowBlank="1" showInputMessage="1" showErrorMessage="1" sqref="D34" xr:uid="{7D9323A4-C071-4403-86F1-DED7AE02C9BB}">
      <formula1>"機能訓練支援,申請しない"</formula1>
    </dataValidation>
    <dataValidation type="list" allowBlank="1" showInputMessage="1" showErrorMessage="1" sqref="D32" xr:uid="{77199F04-DB21-412E-A836-A35E1721CEF4}">
      <formula1>"入浴支援,申請しない"</formula1>
    </dataValidation>
    <dataValidation type="list" allowBlank="1" showInputMessage="1" showErrorMessage="1" sqref="D28 D30" xr:uid="{3F7A4213-3F4C-4019-9BC2-3B63766EC06D}">
      <formula1>"移乗介護,申請しない"</formula1>
    </dataValidation>
    <dataValidation type="list" allowBlank="1" showInputMessage="1" showErrorMessage="1" sqref="D26" xr:uid="{01667BDD-D038-4C26-89B1-82721248547E}">
      <formula1>"排泄支援,申請しない"</formula1>
    </dataValidation>
    <dataValidation type="list" allowBlank="1" showInputMessage="1" showErrorMessage="1" sqref="D24" xr:uid="{C5FAF283-7666-417F-8410-E439FB4301AF}">
      <formula1>"移動支援,申請しない"</formula1>
    </dataValidation>
    <dataValidation type="list" allowBlank="1" showInputMessage="1" showErrorMessage="1" sqref="D18 D20 D22" xr:uid="{1444D86A-E500-4423-BA2B-6285709CC6FA}">
      <formula1>"見守り・コミュニケーション,申請しない"</formula1>
    </dataValidation>
    <dataValidation type="list" allowBlank="1" showInputMessage="1" showErrorMessage="1" sqref="D12 D14 D16" xr:uid="{E87A1B91-54BD-4FB3-AC43-D398AF589EB5}">
      <formula1>"介護業務支援,申請しない"</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EF4AB233-80A8-4D5C-88B1-52F0ED05187A}">
      <formula1>"移乗支援,入浴支援,移動支援,排泄支援,見守り,コミュニケーション,介護業務支援,通信環境整備,その他"</formula1>
    </dataValidation>
    <dataValidation type="list" allowBlank="1" showInputMessage="1" showErrorMessage="1" sqref="D76:E76" xr:uid="{65EDA77F-7E0B-4F48-8F37-0B190A0855EC}">
      <formula1>"移乗支援,入浴支援,移動支援,排泄支援,見守り,コミュニケーション,介護業務支援,その他"</formula1>
    </dataValidation>
    <dataValidation type="list" allowBlank="1" showInputMessage="1" showErrorMessage="1" sqref="F6:G6" xr:uid="{BC80B5FD-4ADA-4472-8C4B-2182DC54FFFF}">
      <formula1>"0,1～4,5以上"</formula1>
    </dataValidation>
  </dataValidations>
  <pageMargins left="0.39370078740157483" right="0.39370078740157483" top="0.98425196850393704" bottom="0.98425196850393704" header="0.51181102362204722" footer="0.51181102362204722"/>
  <pageSetup paperSize="9" scale="61"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DEE65-3D0E-4A1E-8EF1-F3610CE64846}">
  <sheetPr>
    <tabColor theme="4" tint="0.79998168889431442"/>
    <pageSetUpPr fitToPage="1"/>
  </sheetPr>
  <dimension ref="B1:Q100"/>
  <sheetViews>
    <sheetView view="pageBreakPreview" zoomScale="77" zoomScaleNormal="110" zoomScaleSheetLayoutView="77" workbookViewId="0">
      <selection activeCell="G7" sqref="G7"/>
    </sheetView>
  </sheetViews>
  <sheetFormatPr defaultRowHeight="13.2" x14ac:dyDescent="0.2"/>
  <cols>
    <col min="2" max="2" width="3.6640625" style="43" customWidth="1"/>
    <col min="3" max="3" width="32.6640625" style="43" customWidth="1"/>
    <col min="4" max="4" width="17.88671875" style="43" customWidth="1"/>
    <col min="5" max="5" width="20.44140625" style="43" customWidth="1"/>
    <col min="6" max="6" width="13.33203125" style="43" customWidth="1"/>
    <col min="7" max="7" width="8.21875" style="43" customWidth="1"/>
    <col min="8" max="8" width="17" style="43" customWidth="1"/>
    <col min="9" max="9" width="11.6640625" style="43" customWidth="1"/>
    <col min="10" max="10" width="20.6640625" style="43" customWidth="1"/>
    <col min="11" max="11" width="16.21875" style="43" customWidth="1"/>
    <col min="12" max="12" width="21.88671875" style="43" customWidth="1"/>
    <col min="13" max="13" width="14.33203125" style="43" customWidth="1"/>
    <col min="14" max="14" width="16.33203125" style="43" customWidth="1"/>
    <col min="15" max="15" width="16.77734375" style="43"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3" t="s">
        <v>153</v>
      </c>
    </row>
    <row r="2" spans="2:17" ht="16.2" x14ac:dyDescent="0.2">
      <c r="B2" s="313" t="s">
        <v>57</v>
      </c>
      <c r="C2" s="313"/>
      <c r="D2" s="313"/>
      <c r="E2" s="313"/>
      <c r="F2" s="313"/>
      <c r="G2" s="313"/>
      <c r="H2" s="313"/>
      <c r="I2" s="313"/>
      <c r="J2" s="313"/>
      <c r="K2" s="313"/>
      <c r="L2" s="313"/>
      <c r="M2" s="313"/>
      <c r="N2" s="313"/>
      <c r="O2" s="313"/>
    </row>
    <row r="3" spans="2:17" ht="16.2" x14ac:dyDescent="0.2">
      <c r="B3" s="168"/>
      <c r="C3" s="151" t="s">
        <v>96</v>
      </c>
      <c r="D3" s="168"/>
      <c r="E3" s="168"/>
      <c r="F3" s="168"/>
      <c r="G3" s="168"/>
      <c r="H3"/>
      <c r="I3"/>
      <c r="J3" s="130"/>
      <c r="K3"/>
      <c r="L3"/>
      <c r="M3" s="314">
        <f>'2事業所一覧　'!B9</f>
        <v>0</v>
      </c>
      <c r="N3" s="314"/>
      <c r="O3"/>
    </row>
    <row r="4" spans="2:17" ht="17.25" customHeight="1" x14ac:dyDescent="0.2">
      <c r="B4" s="168"/>
      <c r="C4" s="151" t="s">
        <v>133</v>
      </c>
      <c r="D4" s="168"/>
      <c r="E4" s="152" t="s">
        <v>92</v>
      </c>
      <c r="F4" s="158">
        <f>'2事業所一覧　'!G9</f>
        <v>0</v>
      </c>
      <c r="G4" s="98" t="s">
        <v>87</v>
      </c>
      <c r="H4" s="316" t="s">
        <v>86</v>
      </c>
      <c r="I4" s="316"/>
      <c r="J4" s="132">
        <f>'2事業所一覧　'!I9</f>
        <v>0</v>
      </c>
      <c r="K4" s="131" t="s">
        <v>87</v>
      </c>
      <c r="L4" s="98" t="s">
        <v>26</v>
      </c>
      <c r="M4" s="315"/>
      <c r="N4" s="315"/>
      <c r="O4" s="86" t="s">
        <v>131</v>
      </c>
      <c r="Q4" s="87"/>
    </row>
    <row r="5" spans="2:17" ht="12" customHeight="1" thickBot="1" x14ac:dyDescent="0.25">
      <c r="B5" s="168"/>
      <c r="C5" s="151" t="s">
        <v>97</v>
      </c>
      <c r="D5" s="168"/>
      <c r="G5" s="168"/>
      <c r="H5" s="168"/>
      <c r="I5" s="165"/>
      <c r="J5" s="165"/>
      <c r="K5" s="168"/>
      <c r="L5" s="97"/>
      <c r="M5" s="85"/>
      <c r="N5" s="85"/>
      <c r="O5" s="85"/>
    </row>
    <row r="6" spans="2:17" ht="54" customHeight="1" thickBot="1" x14ac:dyDescent="0.25">
      <c r="B6" s="168"/>
      <c r="C6" s="168"/>
      <c r="D6" s="168"/>
      <c r="E6" s="220" t="s">
        <v>155</v>
      </c>
      <c r="F6" s="384"/>
      <c r="G6" s="331"/>
      <c r="H6" s="168"/>
      <c r="I6" s="328" t="s">
        <v>128</v>
      </c>
      <c r="J6" s="328"/>
      <c r="K6" s="168"/>
      <c r="L6" s="88" t="s">
        <v>28</v>
      </c>
      <c r="M6" s="317">
        <v>0.8</v>
      </c>
      <c r="N6" s="317"/>
      <c r="O6" s="84"/>
    </row>
    <row r="7" spans="2:17" ht="69.599999999999994" customHeight="1" thickBot="1" x14ac:dyDescent="0.25">
      <c r="B7" s="1" t="s">
        <v>29</v>
      </c>
      <c r="C7" s="69"/>
      <c r="D7" s="70"/>
      <c r="E7" s="329" t="s">
        <v>81</v>
      </c>
      <c r="F7" s="329"/>
      <c r="I7" s="329"/>
      <c r="J7" s="329"/>
    </row>
    <row r="8" spans="2:17" s="47" customFormat="1" ht="39.6" x14ac:dyDescent="0.2">
      <c r="B8" s="318" t="s">
        <v>76</v>
      </c>
      <c r="C8" s="319"/>
      <c r="D8" s="322" t="s">
        <v>58</v>
      </c>
      <c r="E8" s="324" t="s">
        <v>100</v>
      </c>
      <c r="F8" s="322" t="s">
        <v>36</v>
      </c>
      <c r="G8" s="326" t="s">
        <v>37</v>
      </c>
      <c r="H8" s="44" t="s">
        <v>30</v>
      </c>
      <c r="I8" s="44" t="s">
        <v>31</v>
      </c>
      <c r="J8" s="44" t="s">
        <v>32</v>
      </c>
      <c r="K8" s="45" t="s">
        <v>56</v>
      </c>
      <c r="L8" s="44" t="s">
        <v>33</v>
      </c>
      <c r="M8" s="44" t="s">
        <v>34</v>
      </c>
      <c r="N8" s="44" t="s">
        <v>59</v>
      </c>
      <c r="O8" s="46" t="s">
        <v>35</v>
      </c>
    </row>
    <row r="9" spans="2:17" x14ac:dyDescent="0.2">
      <c r="B9" s="320"/>
      <c r="C9" s="321"/>
      <c r="D9" s="323"/>
      <c r="E9" s="325"/>
      <c r="F9" s="323"/>
      <c r="G9" s="327"/>
      <c r="H9" s="102" t="s">
        <v>38</v>
      </c>
      <c r="I9" s="48" t="s">
        <v>39</v>
      </c>
      <c r="J9" s="48" t="s">
        <v>40</v>
      </c>
      <c r="K9" s="49" t="s">
        <v>41</v>
      </c>
      <c r="L9" s="49" t="s">
        <v>74</v>
      </c>
      <c r="M9" s="48" t="s">
        <v>42</v>
      </c>
      <c r="N9" s="48" t="s">
        <v>43</v>
      </c>
      <c r="O9" s="50" t="s">
        <v>67</v>
      </c>
    </row>
    <row r="10" spans="2:17" ht="13.5" customHeight="1" x14ac:dyDescent="0.2">
      <c r="B10" s="71"/>
      <c r="C10" s="72"/>
      <c r="D10" s="51"/>
      <c r="E10" s="51"/>
      <c r="F10" s="52" t="s">
        <v>18</v>
      </c>
      <c r="G10" s="53" t="s">
        <v>44</v>
      </c>
      <c r="H10" s="52" t="s">
        <v>18</v>
      </c>
      <c r="I10" s="52" t="s">
        <v>18</v>
      </c>
      <c r="J10" s="52" t="s">
        <v>18</v>
      </c>
      <c r="K10" s="52" t="s">
        <v>18</v>
      </c>
      <c r="L10" s="52" t="s">
        <v>18</v>
      </c>
      <c r="M10" s="52" t="s">
        <v>18</v>
      </c>
      <c r="N10" s="52" t="s">
        <v>18</v>
      </c>
      <c r="O10" s="54" t="s">
        <v>18</v>
      </c>
    </row>
    <row r="11" spans="2:17" ht="27" customHeight="1" x14ac:dyDescent="0.2">
      <c r="B11" s="311" t="s">
        <v>108</v>
      </c>
      <c r="C11" s="312"/>
      <c r="D11" s="139"/>
      <c r="E11" s="139"/>
      <c r="F11" s="140"/>
      <c r="G11" s="141"/>
      <c r="H11" s="140"/>
      <c r="I11" s="140"/>
      <c r="J11" s="140"/>
      <c r="K11" s="140"/>
      <c r="L11" s="140"/>
      <c r="M11" s="140"/>
      <c r="N11" s="140"/>
      <c r="O11" s="142"/>
    </row>
    <row r="12" spans="2:17" ht="45" customHeight="1" x14ac:dyDescent="0.2">
      <c r="B12" s="332"/>
      <c r="C12" s="333"/>
      <c r="D12" s="188"/>
      <c r="E12" s="186"/>
      <c r="F12" s="183"/>
      <c r="G12" s="183"/>
      <c r="H12" s="122">
        <f t="shared" ref="H12:H14" si="0">F12*G12</f>
        <v>0</v>
      </c>
      <c r="I12" s="183"/>
      <c r="J12" s="122">
        <f t="shared" ref="J12:J14" si="1">H12-I12</f>
        <v>0</v>
      </c>
      <c r="K12" s="122">
        <f>J12</f>
        <v>0</v>
      </c>
      <c r="L12" s="122" t="str">
        <f>IF(G12="","",MIN(G12,J4)*L75)</f>
        <v/>
      </c>
      <c r="M12" s="122">
        <f>IF(K12&lt;L12,K12,L12)</f>
        <v>0</v>
      </c>
      <c r="N12" s="122">
        <f>IF(J12&lt;M12,J12,M12)</f>
        <v>0</v>
      </c>
      <c r="O12" s="123">
        <f>ROUNDDOWN(N12/5*4,-3)</f>
        <v>0</v>
      </c>
    </row>
    <row r="13" spans="2:17" ht="69" customHeight="1" x14ac:dyDescent="0.2">
      <c r="B13" s="385" t="s">
        <v>138</v>
      </c>
      <c r="C13" s="386"/>
      <c r="D13" s="139"/>
      <c r="E13" s="139"/>
      <c r="F13" s="140"/>
      <c r="G13" s="141"/>
      <c r="H13" s="140"/>
      <c r="I13" s="140"/>
      <c r="J13" s="140"/>
      <c r="K13" s="140"/>
      <c r="L13" s="140"/>
      <c r="M13" s="140"/>
      <c r="N13" s="140"/>
      <c r="O13" s="142"/>
    </row>
    <row r="14" spans="2:17" ht="45" customHeight="1" x14ac:dyDescent="0.2">
      <c r="B14" s="305"/>
      <c r="C14" s="306"/>
      <c r="D14" s="188"/>
      <c r="E14" s="186"/>
      <c r="F14" s="182"/>
      <c r="G14" s="182"/>
      <c r="H14" s="122">
        <f t="shared" si="0"/>
        <v>0</v>
      </c>
      <c r="I14" s="182"/>
      <c r="J14" s="122">
        <f t="shared" si="1"/>
        <v>0</v>
      </c>
      <c r="K14" s="122">
        <f t="shared" ref="K14" si="2">J14</f>
        <v>0</v>
      </c>
      <c r="L14" s="122" t="str">
        <f>IF(G14="","",IF(F6&gt;=5,L73+50000,L73))</f>
        <v/>
      </c>
      <c r="M14" s="122">
        <f>IF(K14&lt;L14,K14,L14)</f>
        <v>0</v>
      </c>
      <c r="N14" s="122">
        <f t="shared" ref="N14" si="3">IF(J14&lt;M14,J14,M14)</f>
        <v>0</v>
      </c>
      <c r="O14" s="123">
        <f t="shared" ref="O14" si="4">ROUNDDOWN(N14/5*4,-3)</f>
        <v>0</v>
      </c>
    </row>
    <row r="15" spans="2:17" ht="63" customHeight="1" x14ac:dyDescent="0.2">
      <c r="B15" s="385" t="s">
        <v>137</v>
      </c>
      <c r="C15" s="386"/>
      <c r="D15" s="139"/>
      <c r="E15" s="139"/>
      <c r="F15" s="140"/>
      <c r="G15" s="141"/>
      <c r="H15" s="140"/>
      <c r="I15" s="140"/>
      <c r="J15" s="140"/>
      <c r="K15" s="140"/>
      <c r="L15" s="140"/>
      <c r="M15" s="140"/>
      <c r="N15" s="140"/>
      <c r="O15" s="142"/>
    </row>
    <row r="16" spans="2:17" ht="45" customHeight="1" x14ac:dyDescent="0.2">
      <c r="B16" s="305"/>
      <c r="C16" s="306"/>
      <c r="D16" s="188"/>
      <c r="E16" s="186"/>
      <c r="F16" s="182"/>
      <c r="G16" s="182"/>
      <c r="H16" s="122">
        <f t="shared" ref="H16" si="5">F16*G16</f>
        <v>0</v>
      </c>
      <c r="I16" s="182"/>
      <c r="J16" s="122">
        <f t="shared" ref="J16" si="6">H16-I16</f>
        <v>0</v>
      </c>
      <c r="K16" s="122">
        <f t="shared" ref="K16" si="7">J16</f>
        <v>0</v>
      </c>
      <c r="L16" s="122" t="str" cm="1">
        <f t="array" ref="L16">IF(G16="","",IF(F6&gt;=5,_xlfn.IFS(J4&lt;=10,L67,J4&lt;=20,L68,J4&lt;=30,L69,J4&gt;=31,L70)+P15,_xlfn.IFS(J4&lt;=10,L67,J4&lt;=20,L68,J4&lt;=30,L69,J4&gt;=31,L70)))</f>
        <v/>
      </c>
      <c r="M16" s="122">
        <f>IF(K16&lt;L16,K16,L16)</f>
        <v>0</v>
      </c>
      <c r="N16" s="122">
        <f t="shared" ref="N16" si="8">IF(J16&lt;M16,J16,M16)</f>
        <v>0</v>
      </c>
      <c r="O16" s="123">
        <f t="shared" ref="O16" si="9">ROUNDDOWN(N16/5*4,-3)</f>
        <v>0</v>
      </c>
    </row>
    <row r="17" spans="2:15" ht="43.5" customHeight="1" x14ac:dyDescent="0.2">
      <c r="B17" s="311" t="s">
        <v>120</v>
      </c>
      <c r="C17" s="312"/>
      <c r="D17" s="139"/>
      <c r="E17" s="139"/>
      <c r="F17" s="140"/>
      <c r="G17" s="141"/>
      <c r="H17" s="140"/>
      <c r="I17" s="140"/>
      <c r="J17" s="140"/>
      <c r="K17" s="140"/>
      <c r="L17" s="140"/>
      <c r="M17" s="140"/>
      <c r="N17" s="140"/>
      <c r="O17" s="142"/>
    </row>
    <row r="18" spans="2:15" ht="45" customHeight="1" x14ac:dyDescent="0.2">
      <c r="B18" s="305"/>
      <c r="C18" s="306"/>
      <c r="D18" s="188"/>
      <c r="E18" s="186"/>
      <c r="F18" s="182"/>
      <c r="G18" s="182"/>
      <c r="H18" s="122">
        <f t="shared" ref="H18:H48" si="10">F18*G18</f>
        <v>0</v>
      </c>
      <c r="I18" s="182"/>
      <c r="J18" s="122">
        <f t="shared" ref="J18:J48" si="11">H18-I18</f>
        <v>0</v>
      </c>
      <c r="K18" s="122">
        <f t="shared" ref="K18:K48" si="12">J18</f>
        <v>0</v>
      </c>
      <c r="L18" s="122" t="str">
        <f>IF(G18="","",MIN(G18,20)*M59)</f>
        <v/>
      </c>
      <c r="M18" s="122">
        <f t="shared" ref="M18:M48" si="13">IF(K18&lt;L18,K18,L18)</f>
        <v>0</v>
      </c>
      <c r="N18" s="122">
        <f t="shared" ref="N18:N48" si="14">IF(J18&lt;M18,J18,M18)</f>
        <v>0</v>
      </c>
      <c r="O18" s="123">
        <f t="shared" ref="O18:O48" si="15">ROUNDDOWN(N18/5*4,-3)</f>
        <v>0</v>
      </c>
    </row>
    <row r="19" spans="2:15" ht="43.5" customHeight="1" x14ac:dyDescent="0.2">
      <c r="B19" s="311" t="s">
        <v>119</v>
      </c>
      <c r="C19" s="312"/>
      <c r="D19" s="139"/>
      <c r="E19" s="139"/>
      <c r="F19" s="140"/>
      <c r="G19" s="141"/>
      <c r="H19" s="140"/>
      <c r="I19" s="140"/>
      <c r="J19" s="140"/>
      <c r="K19" s="140"/>
      <c r="L19" s="140"/>
      <c r="M19" s="140"/>
      <c r="N19" s="140"/>
      <c r="O19" s="142"/>
    </row>
    <row r="20" spans="2:15" ht="45" customHeight="1" x14ac:dyDescent="0.2">
      <c r="B20" s="305"/>
      <c r="C20" s="306"/>
      <c r="D20" s="188"/>
      <c r="E20" s="186"/>
      <c r="F20" s="182"/>
      <c r="G20" s="182"/>
      <c r="H20" s="122">
        <f t="shared" ref="H20" si="16">F20*G20</f>
        <v>0</v>
      </c>
      <c r="I20" s="182"/>
      <c r="J20" s="122">
        <f t="shared" ref="J20" si="17">H20-I20</f>
        <v>0</v>
      </c>
      <c r="K20" s="122">
        <f t="shared" ref="K20" si="18">J20</f>
        <v>0</v>
      </c>
      <c r="L20" s="122" t="str">
        <f>IF(G20="","",MIN(G20,F4)*M59)</f>
        <v/>
      </c>
      <c r="M20" s="122">
        <f t="shared" ref="M20" si="19">IF(K20&lt;L20,K20,L20)</f>
        <v>0</v>
      </c>
      <c r="N20" s="122">
        <f t="shared" ref="N20" si="20">IF(J20&lt;M20,J20,M20)</f>
        <v>0</v>
      </c>
      <c r="O20" s="123">
        <f t="shared" ref="O20" si="21">ROUNDDOWN(N20/5*4,-3)</f>
        <v>0</v>
      </c>
    </row>
    <row r="21" spans="2:15" ht="43.5" customHeight="1" x14ac:dyDescent="0.2">
      <c r="B21" s="311" t="s">
        <v>121</v>
      </c>
      <c r="C21" s="312"/>
      <c r="D21" s="139"/>
      <c r="E21" s="139"/>
      <c r="F21" s="140"/>
      <c r="G21" s="141"/>
      <c r="H21" s="140"/>
      <c r="I21" s="140"/>
      <c r="J21" s="140"/>
      <c r="K21" s="140"/>
      <c r="L21" s="140"/>
      <c r="M21" s="140"/>
      <c r="N21" s="140"/>
      <c r="O21" s="142"/>
    </row>
    <row r="22" spans="2:15" ht="45" customHeight="1" x14ac:dyDescent="0.2">
      <c r="B22" s="305"/>
      <c r="C22" s="306"/>
      <c r="D22" s="188"/>
      <c r="E22" s="186"/>
      <c r="F22" s="182"/>
      <c r="G22" s="182"/>
      <c r="H22" s="122">
        <f t="shared" ref="H22" si="22">F22*G22</f>
        <v>0</v>
      </c>
      <c r="I22" s="182"/>
      <c r="J22" s="122">
        <f t="shared" ref="J22" si="23">H22-I22</f>
        <v>0</v>
      </c>
      <c r="K22" s="122">
        <f t="shared" ref="K22" si="24">J22</f>
        <v>0</v>
      </c>
      <c r="L22" s="122">
        <f>G22*M59</f>
        <v>0</v>
      </c>
      <c r="M22" s="122">
        <f t="shared" ref="M22" si="25">IF(K22&lt;L22,K22,L22)</f>
        <v>0</v>
      </c>
      <c r="N22" s="122">
        <f t="shared" ref="N22" si="26">IF(J22&lt;M22,J22,M22)</f>
        <v>0</v>
      </c>
      <c r="O22" s="123">
        <f t="shared" ref="O22" si="27">ROUNDDOWN(N22/5*4,-3)</f>
        <v>0</v>
      </c>
    </row>
    <row r="23" spans="2:15" ht="27" customHeight="1" x14ac:dyDescent="0.2">
      <c r="B23" s="385" t="s">
        <v>103</v>
      </c>
      <c r="C23" s="386"/>
      <c r="D23" s="139"/>
      <c r="E23" s="139"/>
      <c r="F23" s="140"/>
      <c r="G23" s="141"/>
      <c r="H23" s="140"/>
      <c r="I23" s="140"/>
      <c r="J23" s="140"/>
      <c r="K23" s="140"/>
      <c r="L23" s="140"/>
      <c r="M23" s="140"/>
      <c r="N23" s="140"/>
      <c r="O23" s="142"/>
    </row>
    <row r="24" spans="2:15" ht="45" customHeight="1" x14ac:dyDescent="0.2">
      <c r="B24" s="305"/>
      <c r="C24" s="306"/>
      <c r="D24" s="188"/>
      <c r="E24" s="186"/>
      <c r="F24" s="182"/>
      <c r="G24" s="182"/>
      <c r="H24" s="122">
        <f t="shared" si="10"/>
        <v>0</v>
      </c>
      <c r="I24" s="182"/>
      <c r="J24" s="122">
        <f t="shared" si="11"/>
        <v>0</v>
      </c>
      <c r="K24" s="122">
        <f t="shared" si="12"/>
        <v>0</v>
      </c>
      <c r="L24" s="122" t="str">
        <f>IF(G24="","",MIN(G24,F4)*M54)</f>
        <v/>
      </c>
      <c r="M24" s="122">
        <f t="shared" si="13"/>
        <v>0</v>
      </c>
      <c r="N24" s="122">
        <f t="shared" si="14"/>
        <v>0</v>
      </c>
      <c r="O24" s="123">
        <f t="shared" si="15"/>
        <v>0</v>
      </c>
    </row>
    <row r="25" spans="2:15" ht="27" customHeight="1" x14ac:dyDescent="0.2">
      <c r="B25" s="385" t="s">
        <v>104</v>
      </c>
      <c r="C25" s="386"/>
      <c r="D25" s="139"/>
      <c r="E25" s="139"/>
      <c r="F25" s="140"/>
      <c r="G25" s="141"/>
      <c r="H25" s="140"/>
      <c r="I25" s="140"/>
      <c r="J25" s="140"/>
      <c r="K25" s="140"/>
      <c r="L25" s="140"/>
      <c r="M25" s="140"/>
      <c r="N25" s="140"/>
      <c r="O25" s="142"/>
    </row>
    <row r="26" spans="2:15" ht="45" customHeight="1" x14ac:dyDescent="0.2">
      <c r="B26" s="309"/>
      <c r="C26" s="310"/>
      <c r="D26" s="188"/>
      <c r="E26" s="186"/>
      <c r="F26" s="182"/>
      <c r="G26" s="182"/>
      <c r="H26" s="122">
        <f t="shared" si="10"/>
        <v>0</v>
      </c>
      <c r="I26" s="182"/>
      <c r="J26" s="122">
        <f t="shared" si="11"/>
        <v>0</v>
      </c>
      <c r="K26" s="122">
        <f t="shared" si="12"/>
        <v>0</v>
      </c>
      <c r="L26" s="122" t="str">
        <f>IF(G26="","",MIN(G26,F4)*M59)</f>
        <v/>
      </c>
      <c r="M26" s="122">
        <f t="shared" si="13"/>
        <v>0</v>
      </c>
      <c r="N26" s="122">
        <f t="shared" si="14"/>
        <v>0</v>
      </c>
      <c r="O26" s="123">
        <f t="shared" si="15"/>
        <v>0</v>
      </c>
    </row>
    <row r="27" spans="2:15" ht="27" customHeight="1" x14ac:dyDescent="0.2">
      <c r="B27" s="385" t="s">
        <v>105</v>
      </c>
      <c r="C27" s="386"/>
      <c r="D27" s="139"/>
      <c r="E27" s="139"/>
      <c r="F27" s="140"/>
      <c r="G27" s="141"/>
      <c r="H27" s="140"/>
      <c r="I27" s="140"/>
      <c r="J27" s="140"/>
      <c r="K27" s="140"/>
      <c r="L27" s="140"/>
      <c r="M27" s="140"/>
      <c r="N27" s="140"/>
      <c r="O27" s="142"/>
    </row>
    <row r="28" spans="2:15" ht="45" customHeight="1" x14ac:dyDescent="0.2">
      <c r="B28" s="309"/>
      <c r="C28" s="310"/>
      <c r="D28" s="188"/>
      <c r="E28" s="186"/>
      <c r="F28" s="182"/>
      <c r="G28" s="182"/>
      <c r="H28" s="122">
        <f t="shared" si="10"/>
        <v>0</v>
      </c>
      <c r="I28" s="182"/>
      <c r="J28" s="122">
        <f t="shared" si="11"/>
        <v>0</v>
      </c>
      <c r="K28" s="122">
        <f t="shared" si="12"/>
        <v>0</v>
      </c>
      <c r="L28" s="122" t="str">
        <f>IF(G28="","",MIN(G28,F4)*M54)</f>
        <v/>
      </c>
      <c r="M28" s="122">
        <f t="shared" si="13"/>
        <v>0</v>
      </c>
      <c r="N28" s="122">
        <f t="shared" si="14"/>
        <v>0</v>
      </c>
      <c r="O28" s="123">
        <f t="shared" si="15"/>
        <v>0</v>
      </c>
    </row>
    <row r="29" spans="2:15" ht="27" customHeight="1" x14ac:dyDescent="0.2">
      <c r="B29" s="385" t="s">
        <v>106</v>
      </c>
      <c r="C29" s="386"/>
      <c r="D29" s="139"/>
      <c r="E29" s="139"/>
      <c r="F29" s="140"/>
      <c r="G29" s="141"/>
      <c r="H29" s="140"/>
      <c r="I29" s="140"/>
      <c r="J29" s="140"/>
      <c r="K29" s="140"/>
      <c r="L29" s="140"/>
      <c r="M29" s="140"/>
      <c r="N29" s="140"/>
      <c r="O29" s="142"/>
    </row>
    <row r="30" spans="2:15" ht="45" customHeight="1" x14ac:dyDescent="0.2">
      <c r="B30" s="309"/>
      <c r="C30" s="310"/>
      <c r="D30" s="188"/>
      <c r="E30" s="186"/>
      <c r="F30" s="182"/>
      <c r="G30" s="182"/>
      <c r="H30" s="122">
        <f t="shared" ref="H30" si="28">F30*G30</f>
        <v>0</v>
      </c>
      <c r="I30" s="182"/>
      <c r="J30" s="122">
        <f t="shared" ref="J30" si="29">H30-I30</f>
        <v>0</v>
      </c>
      <c r="K30" s="122">
        <f t="shared" ref="K30" si="30">J30</f>
        <v>0</v>
      </c>
      <c r="L30" s="122" t="str">
        <f>IF(G30="","",MIN(G30,J4)*M54)</f>
        <v/>
      </c>
      <c r="M30" s="122">
        <f t="shared" ref="M30" si="31">IF(K30&lt;L30,K30,L30)</f>
        <v>0</v>
      </c>
      <c r="N30" s="122">
        <f t="shared" ref="N30" si="32">IF(J30&lt;M30,J30,M30)</f>
        <v>0</v>
      </c>
      <c r="O30" s="123">
        <f t="shared" ref="O30" si="33">ROUNDDOWN(N30/5*4,-3)</f>
        <v>0</v>
      </c>
    </row>
    <row r="31" spans="2:15" ht="27" customHeight="1" x14ac:dyDescent="0.2">
      <c r="B31" s="385" t="s">
        <v>107</v>
      </c>
      <c r="C31" s="386"/>
      <c r="D31" s="139"/>
      <c r="E31" s="139"/>
      <c r="F31" s="140"/>
      <c r="G31" s="141"/>
      <c r="H31" s="140"/>
      <c r="I31" s="140"/>
      <c r="J31" s="140"/>
      <c r="K31" s="140"/>
      <c r="L31" s="140"/>
      <c r="M31" s="140"/>
      <c r="N31" s="140"/>
      <c r="O31" s="142"/>
    </row>
    <row r="32" spans="2:15" ht="45" customHeight="1" x14ac:dyDescent="0.2">
      <c r="B32" s="301"/>
      <c r="C32" s="302"/>
      <c r="D32" s="188"/>
      <c r="E32" s="186"/>
      <c r="F32" s="182"/>
      <c r="G32" s="182"/>
      <c r="H32" s="122">
        <f t="shared" si="10"/>
        <v>0</v>
      </c>
      <c r="I32" s="182"/>
      <c r="J32" s="122">
        <f t="shared" si="11"/>
        <v>0</v>
      </c>
      <c r="K32" s="122">
        <f t="shared" si="12"/>
        <v>0</v>
      </c>
      <c r="L32" s="122" t="str">
        <f>IF(G32="","",MIN(G32,F4)*M54)</f>
        <v/>
      </c>
      <c r="M32" s="122">
        <f t="shared" si="13"/>
        <v>0</v>
      </c>
      <c r="N32" s="122">
        <f t="shared" si="14"/>
        <v>0</v>
      </c>
      <c r="O32" s="123">
        <f t="shared" si="15"/>
        <v>0</v>
      </c>
    </row>
    <row r="33" spans="2:15" ht="27" customHeight="1" x14ac:dyDescent="0.2">
      <c r="B33" s="385" t="s">
        <v>93</v>
      </c>
      <c r="C33" s="386"/>
      <c r="D33" s="139"/>
      <c r="E33" s="139"/>
      <c r="F33" s="140"/>
      <c r="G33" s="141"/>
      <c r="H33" s="140"/>
      <c r="I33" s="140"/>
      <c r="J33" s="140"/>
      <c r="K33" s="140"/>
      <c r="L33" s="140"/>
      <c r="M33" s="140"/>
      <c r="N33" s="140"/>
      <c r="O33" s="142"/>
    </row>
    <row r="34" spans="2:15" ht="45" customHeight="1" x14ac:dyDescent="0.2">
      <c r="B34" s="301"/>
      <c r="C34" s="302"/>
      <c r="D34" s="188"/>
      <c r="E34" s="186"/>
      <c r="F34" s="182"/>
      <c r="G34" s="182"/>
      <c r="H34" s="122">
        <f t="shared" si="10"/>
        <v>0</v>
      </c>
      <c r="I34" s="182"/>
      <c r="J34" s="122">
        <f t="shared" si="11"/>
        <v>0</v>
      </c>
      <c r="K34" s="122">
        <f t="shared" si="12"/>
        <v>0</v>
      </c>
      <c r="L34" s="122" t="str">
        <f>IF(G34="","",MIN(G34,F4)*M59)</f>
        <v/>
      </c>
      <c r="M34" s="122">
        <f t="shared" si="13"/>
        <v>0</v>
      </c>
      <c r="N34" s="122">
        <f t="shared" si="14"/>
        <v>0</v>
      </c>
      <c r="O34" s="123">
        <f t="shared" si="15"/>
        <v>0</v>
      </c>
    </row>
    <row r="35" spans="2:15" ht="27" customHeight="1" x14ac:dyDescent="0.2">
      <c r="B35" s="385" t="s">
        <v>94</v>
      </c>
      <c r="C35" s="386"/>
      <c r="D35" s="139"/>
      <c r="E35" s="139"/>
      <c r="F35" s="140"/>
      <c r="G35" s="141"/>
      <c r="H35" s="140"/>
      <c r="I35" s="140"/>
      <c r="J35" s="140"/>
      <c r="K35" s="140"/>
      <c r="L35" s="140"/>
      <c r="M35" s="140"/>
      <c r="N35" s="140"/>
      <c r="O35" s="142"/>
    </row>
    <row r="36" spans="2:15" ht="45" customHeight="1" x14ac:dyDescent="0.2">
      <c r="B36" s="301"/>
      <c r="C36" s="302"/>
      <c r="D36" s="188"/>
      <c r="E36" s="186"/>
      <c r="F36" s="182"/>
      <c r="G36" s="182"/>
      <c r="H36" s="122">
        <f t="shared" si="10"/>
        <v>0</v>
      </c>
      <c r="I36" s="182"/>
      <c r="J36" s="122">
        <f t="shared" si="11"/>
        <v>0</v>
      </c>
      <c r="K36" s="122">
        <f t="shared" si="12"/>
        <v>0</v>
      </c>
      <c r="L36" s="122" t="str">
        <f>IF(G36="","",MIN(G36,F4)*M59)</f>
        <v/>
      </c>
      <c r="M36" s="122">
        <f t="shared" si="13"/>
        <v>0</v>
      </c>
      <c r="N36" s="122">
        <f t="shared" si="14"/>
        <v>0</v>
      </c>
      <c r="O36" s="123">
        <f t="shared" si="15"/>
        <v>0</v>
      </c>
    </row>
    <row r="37" spans="2:15" ht="27" customHeight="1" x14ac:dyDescent="0.2">
      <c r="B37" s="387" t="s">
        <v>95</v>
      </c>
      <c r="C37" s="388"/>
      <c r="D37" s="139"/>
      <c r="E37" s="139"/>
      <c r="F37" s="140"/>
      <c r="G37" s="141"/>
      <c r="H37" s="140"/>
      <c r="I37" s="140"/>
      <c r="J37" s="140"/>
      <c r="K37" s="140"/>
      <c r="L37" s="140"/>
      <c r="M37" s="140"/>
      <c r="N37" s="140"/>
      <c r="O37" s="142"/>
    </row>
    <row r="38" spans="2:15" ht="45" customHeight="1" x14ac:dyDescent="0.2">
      <c r="B38" s="301"/>
      <c r="C38" s="302"/>
      <c r="D38" s="188"/>
      <c r="E38" s="186"/>
      <c r="F38" s="182"/>
      <c r="G38" s="182"/>
      <c r="H38" s="122">
        <f t="shared" ref="H38" si="34">F38*G38</f>
        <v>0</v>
      </c>
      <c r="I38" s="182"/>
      <c r="J38" s="122">
        <f t="shared" ref="J38" si="35">H38-I38</f>
        <v>0</v>
      </c>
      <c r="K38" s="122">
        <f t="shared" ref="K38" si="36">J38</f>
        <v>0</v>
      </c>
      <c r="L38" s="122" t="str">
        <f>IF(G38="","",MIN(G38,F4)*M59)</f>
        <v/>
      </c>
      <c r="M38" s="122">
        <f t="shared" ref="M38" si="37">IF(K38&lt;L38,K38,L38)</f>
        <v>0</v>
      </c>
      <c r="N38" s="122">
        <f t="shared" ref="N38" si="38">IF(J38&lt;M38,J38,M38)</f>
        <v>0</v>
      </c>
      <c r="O38" s="123">
        <f t="shared" ref="O38" si="39">ROUNDDOWN(N38/5*4,-3)</f>
        <v>0</v>
      </c>
    </row>
    <row r="39" spans="2:15" ht="97.5" customHeight="1" x14ac:dyDescent="0.2">
      <c r="B39" s="385" t="s">
        <v>134</v>
      </c>
      <c r="C39" s="386"/>
      <c r="D39" s="139"/>
      <c r="E39" s="139"/>
      <c r="F39" s="140"/>
      <c r="G39" s="141"/>
      <c r="H39" s="140"/>
      <c r="I39" s="140"/>
      <c r="J39" s="140"/>
      <c r="K39" s="140"/>
      <c r="L39" s="140"/>
      <c r="M39" s="140"/>
      <c r="N39" s="140"/>
      <c r="O39" s="142"/>
    </row>
    <row r="40" spans="2:15" ht="45" customHeight="1" x14ac:dyDescent="0.2">
      <c r="B40" s="301"/>
      <c r="C40" s="302"/>
      <c r="D40" s="188"/>
      <c r="E40" s="186"/>
      <c r="F40" s="182"/>
      <c r="G40" s="182"/>
      <c r="H40" s="122">
        <f t="shared" ref="H40:H42" si="40">F40*G40</f>
        <v>0</v>
      </c>
      <c r="I40" s="182"/>
      <c r="J40" s="122">
        <f t="shared" ref="J40:J42" si="41">H40-I40</f>
        <v>0</v>
      </c>
      <c r="K40" s="122">
        <f t="shared" ref="K40:K42" si="42">J40</f>
        <v>0</v>
      </c>
      <c r="L40" s="122" t="str">
        <f>IF(G40="","",MIN(G40,F4)*M54)</f>
        <v/>
      </c>
      <c r="M40" s="122">
        <f t="shared" ref="M40:M42" si="43">IF(K40&lt;L40,K40,L40)</f>
        <v>0</v>
      </c>
      <c r="N40" s="122">
        <f t="shared" ref="N40:N42" si="44">IF(J40&lt;M40,J40,M40)</f>
        <v>0</v>
      </c>
      <c r="O40" s="123">
        <f t="shared" ref="O40:O42" si="45">ROUNDDOWN(N40/5*4,-3)</f>
        <v>0</v>
      </c>
    </row>
    <row r="41" spans="2:15" ht="45" customHeight="1" x14ac:dyDescent="0.2">
      <c r="B41" s="301"/>
      <c r="C41" s="302"/>
      <c r="D41" s="188"/>
      <c r="E41" s="186"/>
      <c r="F41" s="182"/>
      <c r="G41" s="182"/>
      <c r="H41" s="122">
        <f t="shared" si="40"/>
        <v>0</v>
      </c>
      <c r="I41" s="182"/>
      <c r="J41" s="122">
        <f t="shared" si="41"/>
        <v>0</v>
      </c>
      <c r="K41" s="122">
        <f t="shared" si="42"/>
        <v>0</v>
      </c>
      <c r="L41" s="122" t="str">
        <f>IF(G41="","",MIN(G41,F4)*M54)</f>
        <v/>
      </c>
      <c r="M41" s="122">
        <f t="shared" si="43"/>
        <v>0</v>
      </c>
      <c r="N41" s="122">
        <f t="shared" si="44"/>
        <v>0</v>
      </c>
      <c r="O41" s="123">
        <f t="shared" si="45"/>
        <v>0</v>
      </c>
    </row>
    <row r="42" spans="2:15" ht="45" customHeight="1" x14ac:dyDescent="0.2">
      <c r="B42" s="301"/>
      <c r="C42" s="302"/>
      <c r="D42" s="188"/>
      <c r="E42" s="186"/>
      <c r="F42" s="182"/>
      <c r="G42" s="182"/>
      <c r="H42" s="122">
        <f t="shared" si="40"/>
        <v>0</v>
      </c>
      <c r="I42" s="182"/>
      <c r="J42" s="122">
        <f t="shared" si="41"/>
        <v>0</v>
      </c>
      <c r="K42" s="122">
        <f t="shared" si="42"/>
        <v>0</v>
      </c>
      <c r="L42" s="122" t="str">
        <f>IF(G42="","",MIN(G42,F4)*M54)</f>
        <v/>
      </c>
      <c r="M42" s="122">
        <f t="shared" si="43"/>
        <v>0</v>
      </c>
      <c r="N42" s="122">
        <f t="shared" si="44"/>
        <v>0</v>
      </c>
      <c r="O42" s="123">
        <f t="shared" si="45"/>
        <v>0</v>
      </c>
    </row>
    <row r="43" spans="2:15" ht="102" customHeight="1" x14ac:dyDescent="0.2">
      <c r="B43" s="349" t="s">
        <v>135</v>
      </c>
      <c r="C43" s="350"/>
      <c r="D43" s="139"/>
      <c r="E43" s="139"/>
      <c r="F43" s="140"/>
      <c r="G43" s="141"/>
      <c r="H43" s="140"/>
      <c r="I43" s="140"/>
      <c r="J43" s="140"/>
      <c r="K43" s="140"/>
      <c r="L43" s="140"/>
      <c r="M43" s="140"/>
      <c r="N43" s="140"/>
      <c r="O43" s="142"/>
    </row>
    <row r="44" spans="2:15" ht="45" customHeight="1" x14ac:dyDescent="0.2">
      <c r="B44" s="301"/>
      <c r="C44" s="302"/>
      <c r="D44" s="188"/>
      <c r="E44" s="186"/>
      <c r="F44" s="182"/>
      <c r="G44" s="182"/>
      <c r="H44" s="122">
        <f t="shared" ref="H44" si="46">F44*G44</f>
        <v>0</v>
      </c>
      <c r="I44" s="182"/>
      <c r="J44" s="122">
        <f t="shared" ref="J44" si="47">H44-I44</f>
        <v>0</v>
      </c>
      <c r="K44" s="122">
        <f t="shared" ref="K44" si="48">J44</f>
        <v>0</v>
      </c>
      <c r="L44" s="122" t="str">
        <f>IF(G44="","",MIN(G44,J4)*M54)</f>
        <v/>
      </c>
      <c r="M44" s="122">
        <f t="shared" ref="M44" si="49">IF(K44&lt;L44,K44,L44)</f>
        <v>0</v>
      </c>
      <c r="N44" s="122">
        <f t="shared" ref="N44" si="50">IF(J44&lt;M44,J44,M44)</f>
        <v>0</v>
      </c>
      <c r="O44" s="123">
        <f t="shared" ref="O44" si="51">ROUNDDOWN(N44/5*4,-3)</f>
        <v>0</v>
      </c>
    </row>
    <row r="45" spans="2:15" ht="102" customHeight="1" x14ac:dyDescent="0.2">
      <c r="B45" s="349" t="s">
        <v>136</v>
      </c>
      <c r="C45" s="350"/>
      <c r="D45" s="139"/>
      <c r="E45" s="139"/>
      <c r="F45" s="140"/>
      <c r="G45" s="141"/>
      <c r="H45" s="140"/>
      <c r="I45" s="140"/>
      <c r="J45" s="140"/>
      <c r="K45" s="140"/>
      <c r="L45" s="140"/>
      <c r="M45" s="140"/>
      <c r="N45" s="140"/>
      <c r="O45" s="142"/>
    </row>
    <row r="46" spans="2:15" ht="45" customHeight="1" x14ac:dyDescent="0.2">
      <c r="B46" s="301"/>
      <c r="C46" s="302"/>
      <c r="D46" s="188"/>
      <c r="E46" s="186"/>
      <c r="F46" s="182"/>
      <c r="G46" s="182"/>
      <c r="H46" s="122">
        <f t="shared" ref="H46" si="52">F46*G46</f>
        <v>0</v>
      </c>
      <c r="I46" s="182"/>
      <c r="J46" s="122">
        <f t="shared" ref="J46" si="53">H46-I46</f>
        <v>0</v>
      </c>
      <c r="K46" s="122">
        <f t="shared" ref="K46" si="54">J46</f>
        <v>0</v>
      </c>
      <c r="L46" s="122">
        <f>G46*M54</f>
        <v>0</v>
      </c>
      <c r="M46" s="122">
        <f t="shared" ref="M46" si="55">IF(K46&lt;L46,K46,L46)</f>
        <v>0</v>
      </c>
      <c r="N46" s="122">
        <f t="shared" ref="N46" si="56">IF(J46&lt;M46,J46,M46)</f>
        <v>0</v>
      </c>
      <c r="O46" s="123">
        <f t="shared" ref="O46" si="57">ROUNDDOWN(N46/5*4,-3)</f>
        <v>0</v>
      </c>
    </row>
    <row r="47" spans="2:15" ht="45" customHeight="1" x14ac:dyDescent="0.2">
      <c r="B47" s="301"/>
      <c r="C47" s="302"/>
      <c r="D47" s="188"/>
      <c r="E47" s="186"/>
      <c r="F47" s="182"/>
      <c r="G47" s="182"/>
      <c r="H47" s="122">
        <f t="shared" si="10"/>
        <v>0</v>
      </c>
      <c r="I47" s="182"/>
      <c r="J47" s="122">
        <f t="shared" si="11"/>
        <v>0</v>
      </c>
      <c r="K47" s="122">
        <f t="shared" si="12"/>
        <v>0</v>
      </c>
      <c r="L47" s="122">
        <f>G47*M54</f>
        <v>0</v>
      </c>
      <c r="M47" s="122">
        <f t="shared" si="13"/>
        <v>0</v>
      </c>
      <c r="N47" s="122">
        <f t="shared" si="14"/>
        <v>0</v>
      </c>
      <c r="O47" s="123">
        <f t="shared" si="15"/>
        <v>0</v>
      </c>
    </row>
    <row r="48" spans="2:15" ht="45" customHeight="1" x14ac:dyDescent="0.2">
      <c r="B48" s="305"/>
      <c r="C48" s="306"/>
      <c r="D48" s="188"/>
      <c r="E48" s="186"/>
      <c r="F48" s="182"/>
      <c r="G48" s="182"/>
      <c r="H48" s="122">
        <f t="shared" si="10"/>
        <v>0</v>
      </c>
      <c r="I48" s="182"/>
      <c r="J48" s="122">
        <f t="shared" si="11"/>
        <v>0</v>
      </c>
      <c r="K48" s="122">
        <f t="shared" si="12"/>
        <v>0</v>
      </c>
      <c r="L48" s="122">
        <f>G48*M54</f>
        <v>0</v>
      </c>
      <c r="M48" s="122">
        <f t="shared" si="13"/>
        <v>0</v>
      </c>
      <c r="N48" s="122">
        <f t="shared" si="14"/>
        <v>0</v>
      </c>
      <c r="O48" s="123">
        <f t="shared" si="15"/>
        <v>0</v>
      </c>
    </row>
    <row r="49" spans="2:16" ht="64.5" customHeight="1" thickBot="1" x14ac:dyDescent="0.25">
      <c r="B49" s="351" t="s">
        <v>45</v>
      </c>
      <c r="C49" s="352"/>
      <c r="D49" s="55"/>
      <c r="E49" s="55"/>
      <c r="F49" s="56"/>
      <c r="G49" s="124">
        <f>SUM(G12:G48)</f>
        <v>0</v>
      </c>
      <c r="H49" s="125">
        <f>SUM(H12:H48)</f>
        <v>0</v>
      </c>
      <c r="I49" s="125">
        <f>SUM(I12:I48)</f>
        <v>0</v>
      </c>
      <c r="J49" s="126">
        <f>SUM(J12:J48)</f>
        <v>0</v>
      </c>
      <c r="K49" s="127">
        <f>SUM(K12:K48)</f>
        <v>0</v>
      </c>
      <c r="L49" s="128"/>
      <c r="M49" s="126">
        <f t="shared" ref="M49:N49" si="58">SUM(M12:M48)</f>
        <v>0</v>
      </c>
      <c r="N49" s="126">
        <f t="shared" si="58"/>
        <v>0</v>
      </c>
      <c r="O49" s="129">
        <f>SUM(O12:O48)</f>
        <v>0</v>
      </c>
      <c r="P49" s="57"/>
    </row>
    <row r="50" spans="2:16" x14ac:dyDescent="0.2">
      <c r="B50" s="58"/>
      <c r="I50" s="59"/>
      <c r="J50" s="59"/>
      <c r="K50" s="59"/>
      <c r="L50" s="60"/>
      <c r="M50" s="60"/>
      <c r="N50" s="59"/>
      <c r="O50" s="59"/>
      <c r="P50" s="59"/>
    </row>
    <row r="51" spans="2:16" ht="13.8" thickBot="1" x14ac:dyDescent="0.25">
      <c r="B51" s="58" t="s">
        <v>60</v>
      </c>
      <c r="C51" s="43" t="s">
        <v>61</v>
      </c>
      <c r="I51" s="59"/>
      <c r="J51" s="43" t="s">
        <v>62</v>
      </c>
      <c r="K51" s="59"/>
      <c r="L51" s="61"/>
      <c r="M51" s="74"/>
      <c r="N51" s="59"/>
      <c r="O51" s="59"/>
      <c r="P51" s="59"/>
    </row>
    <row r="52" spans="2:16" ht="13.5" customHeight="1" x14ac:dyDescent="0.2">
      <c r="C52" s="43" t="s">
        <v>63</v>
      </c>
      <c r="D52" s="59"/>
      <c r="E52" s="59"/>
      <c r="F52" s="59"/>
      <c r="G52" s="59"/>
      <c r="H52" s="59"/>
      <c r="I52" s="59"/>
      <c r="J52" s="353" t="s">
        <v>64</v>
      </c>
      <c r="K52" s="354"/>
      <c r="L52" s="354"/>
      <c r="M52" s="336" t="s">
        <v>46</v>
      </c>
      <c r="N52" s="73"/>
      <c r="O52"/>
    </row>
    <row r="53" spans="2:16" ht="13.5" customHeight="1" thickBot="1" x14ac:dyDescent="0.25">
      <c r="C53" s="43" t="s">
        <v>65</v>
      </c>
      <c r="D53" s="59"/>
      <c r="E53" s="59"/>
      <c r="F53" s="59"/>
      <c r="G53" s="59"/>
      <c r="H53" s="59"/>
      <c r="I53" s="59"/>
      <c r="J53" s="355"/>
      <c r="K53" s="356"/>
      <c r="L53" s="356"/>
      <c r="M53" s="337"/>
      <c r="N53" s="167"/>
    </row>
    <row r="54" spans="2:16" ht="13.5" customHeight="1" x14ac:dyDescent="0.2">
      <c r="C54" s="43" t="s">
        <v>69</v>
      </c>
      <c r="D54" s="59"/>
      <c r="E54" s="59"/>
      <c r="F54" s="59"/>
      <c r="G54" s="59"/>
      <c r="H54" s="59"/>
      <c r="I54" s="59"/>
      <c r="J54" s="338" t="s">
        <v>122</v>
      </c>
      <c r="K54" s="339"/>
      <c r="L54" s="340"/>
      <c r="M54" s="344">
        <v>1250000</v>
      </c>
      <c r="N54" s="167"/>
    </row>
    <row r="55" spans="2:16" ht="13.5" customHeight="1" x14ac:dyDescent="0.2">
      <c r="C55" s="43" t="s">
        <v>70</v>
      </c>
      <c r="D55" s="59"/>
      <c r="E55" s="59"/>
      <c r="F55" s="59"/>
      <c r="G55" s="59"/>
      <c r="H55" s="59"/>
      <c r="I55" s="59"/>
      <c r="J55" s="341"/>
      <c r="K55" s="342"/>
      <c r="L55" s="343"/>
      <c r="M55" s="345"/>
      <c r="N55" s="167"/>
    </row>
    <row r="56" spans="2:16" ht="13.5" customHeight="1" x14ac:dyDescent="0.2">
      <c r="C56" s="62" t="s">
        <v>71</v>
      </c>
      <c r="D56" s="59"/>
      <c r="E56" s="59"/>
      <c r="F56" s="59"/>
      <c r="G56" s="59"/>
      <c r="H56" s="59"/>
      <c r="I56" s="59"/>
      <c r="J56" s="341"/>
      <c r="K56" s="342"/>
      <c r="L56" s="343"/>
      <c r="M56" s="345"/>
      <c r="N56" s="167"/>
    </row>
    <row r="57" spans="2:16" ht="13.5" customHeight="1" x14ac:dyDescent="0.2">
      <c r="D57" s="59"/>
      <c r="E57" s="59"/>
      <c r="F57" s="59"/>
      <c r="G57" s="59"/>
      <c r="H57" s="59"/>
      <c r="I57" s="59"/>
      <c r="J57" s="341"/>
      <c r="K57" s="342"/>
      <c r="L57" s="343"/>
      <c r="M57" s="345"/>
      <c r="N57" s="167"/>
    </row>
    <row r="58" spans="2:16" ht="33.75" customHeight="1" thickBot="1" x14ac:dyDescent="0.25">
      <c r="D58" s="59"/>
      <c r="E58" s="59"/>
      <c r="F58" s="59"/>
      <c r="G58" s="59"/>
      <c r="H58" s="59"/>
      <c r="I58" s="59"/>
      <c r="J58" s="341"/>
      <c r="K58" s="342"/>
      <c r="L58" s="343"/>
      <c r="M58" s="345"/>
      <c r="N58" s="167"/>
    </row>
    <row r="59" spans="2:16" ht="13.5" customHeight="1" x14ac:dyDescent="0.2">
      <c r="D59" s="59"/>
      <c r="E59" s="59"/>
      <c r="F59" s="59"/>
      <c r="G59" s="59"/>
      <c r="H59" s="59"/>
      <c r="I59" s="59"/>
      <c r="J59" s="361" t="s">
        <v>124</v>
      </c>
      <c r="K59" s="362"/>
      <c r="L59" s="363"/>
      <c r="M59" s="344">
        <v>375000</v>
      </c>
      <c r="N59" s="167"/>
    </row>
    <row r="60" spans="2:16" ht="13.5" customHeight="1" x14ac:dyDescent="0.2">
      <c r="D60" s="59"/>
      <c r="E60" s="59"/>
      <c r="F60" s="59"/>
      <c r="G60" s="59"/>
      <c r="H60" s="59"/>
      <c r="I60" s="59"/>
      <c r="J60" s="364"/>
      <c r="K60" s="365"/>
      <c r="L60" s="366"/>
      <c r="M60" s="345"/>
      <c r="N60" s="167"/>
    </row>
    <row r="61" spans="2:16" ht="13.5" customHeight="1" x14ac:dyDescent="0.2">
      <c r="J61" s="364"/>
      <c r="K61" s="365"/>
      <c r="L61" s="366"/>
      <c r="M61" s="345"/>
      <c r="N61" s="76"/>
    </row>
    <row r="62" spans="2:16" ht="75.75" customHeight="1" thickBot="1" x14ac:dyDescent="0.25">
      <c r="J62" s="367"/>
      <c r="K62" s="368"/>
      <c r="L62" s="369"/>
      <c r="M62" s="348"/>
      <c r="N62" s="73"/>
    </row>
    <row r="63" spans="2:16" ht="12.75" customHeight="1" x14ac:dyDescent="0.2">
      <c r="J63" s="166"/>
      <c r="K63" s="166"/>
      <c r="L63" s="166"/>
      <c r="M63" s="162"/>
      <c r="N63" s="73"/>
    </row>
    <row r="64" spans="2:16" ht="14.25" customHeight="1" thickBot="1" x14ac:dyDescent="0.25">
      <c r="B64" s="63"/>
      <c r="D64" s="63"/>
      <c r="E64" s="63"/>
      <c r="F64" s="64"/>
      <c r="G64" s="64"/>
      <c r="H64" s="65"/>
      <c r="I64" s="65"/>
      <c r="J64" s="163" t="s">
        <v>125</v>
      </c>
      <c r="K64" s="66"/>
      <c r="L64" s="66"/>
      <c r="M64" s="75"/>
      <c r="N64" s="65"/>
      <c r="O64" s="65"/>
    </row>
    <row r="65" spans="2:15" ht="14.25" customHeight="1" thickBot="1" x14ac:dyDescent="0.25">
      <c r="B65" s="63"/>
      <c r="D65" s="63"/>
      <c r="E65" s="63"/>
      <c r="F65" s="64"/>
      <c r="G65" s="64"/>
      <c r="H65" s="65"/>
      <c r="I65" s="65"/>
      <c r="J65" s="378" t="s">
        <v>27</v>
      </c>
      <c r="K65" s="379"/>
      <c r="L65" s="382" t="s">
        <v>46</v>
      </c>
      <c r="M65" s="334" t="s">
        <v>47</v>
      </c>
      <c r="N65" s="75"/>
      <c r="O65" s="65"/>
    </row>
    <row r="66" spans="2:15" ht="14.4" thickTop="1" thickBot="1" x14ac:dyDescent="0.25">
      <c r="J66" s="380"/>
      <c r="K66" s="381"/>
      <c r="L66" s="383"/>
      <c r="M66" s="335"/>
      <c r="N66" s="138"/>
    </row>
    <row r="67" spans="2:15" ht="13.8" thickTop="1" x14ac:dyDescent="0.2">
      <c r="J67" s="357" t="s">
        <v>48</v>
      </c>
      <c r="K67" s="358"/>
      <c r="L67" s="2">
        <v>1250000</v>
      </c>
      <c r="M67" s="109">
        <v>1000000</v>
      </c>
      <c r="N67" s="73"/>
    </row>
    <row r="68" spans="2:15" x14ac:dyDescent="0.2">
      <c r="J68" s="372" t="s">
        <v>49</v>
      </c>
      <c r="K68" s="373"/>
      <c r="L68" s="3">
        <v>1875000</v>
      </c>
      <c r="M68" s="110">
        <v>1500000</v>
      </c>
    </row>
    <row r="69" spans="2:15" x14ac:dyDescent="0.2">
      <c r="J69" s="372" t="s">
        <v>50</v>
      </c>
      <c r="K69" s="373"/>
      <c r="L69" s="3">
        <v>2500000</v>
      </c>
      <c r="M69" s="110">
        <v>2000000</v>
      </c>
    </row>
    <row r="70" spans="2:15" ht="13.8" thickBot="1" x14ac:dyDescent="0.25">
      <c r="J70" s="374" t="s">
        <v>51</v>
      </c>
      <c r="K70" s="375"/>
      <c r="L70" s="111">
        <v>3125000</v>
      </c>
      <c r="M70" s="112">
        <v>2500000</v>
      </c>
    </row>
    <row r="71" spans="2:15" x14ac:dyDescent="0.2">
      <c r="J71" s="138"/>
      <c r="K71" s="138"/>
      <c r="L71" s="99"/>
      <c r="M71" s="100"/>
    </row>
    <row r="72" spans="2:15" ht="13.8" thickBot="1" x14ac:dyDescent="0.25">
      <c r="J72" s="164" t="s">
        <v>126</v>
      </c>
      <c r="K72" s="138"/>
      <c r="L72" s="99"/>
      <c r="M72" s="100"/>
    </row>
    <row r="73" spans="2:15" ht="13.8" thickBot="1" x14ac:dyDescent="0.25">
      <c r="J73" s="376" t="s">
        <v>127</v>
      </c>
      <c r="K73" s="377"/>
      <c r="L73" s="113">
        <v>3125000</v>
      </c>
      <c r="M73" s="114">
        <v>2500000</v>
      </c>
    </row>
    <row r="74" spans="2:15" ht="13.8" thickBot="1" x14ac:dyDescent="0.25">
      <c r="J74" s="138"/>
      <c r="K74" s="138"/>
      <c r="L74" s="99"/>
      <c r="M74" s="100"/>
    </row>
    <row r="75" spans="2:15" ht="13.8" thickBot="1" x14ac:dyDescent="0.25">
      <c r="J75" s="376" t="s">
        <v>123</v>
      </c>
      <c r="K75" s="377"/>
      <c r="L75" s="113">
        <v>125000</v>
      </c>
      <c r="M75" s="114">
        <v>100000</v>
      </c>
    </row>
    <row r="76" spans="2:15" ht="14.25" customHeight="1" x14ac:dyDescent="0.2">
      <c r="B76" s="67"/>
      <c r="C76" s="67"/>
      <c r="D76" s="59"/>
      <c r="E76" s="59"/>
      <c r="F76" s="66"/>
      <c r="G76" s="66"/>
      <c r="H76" s="66"/>
      <c r="I76" s="66"/>
      <c r="O76" s="66"/>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359">
        <f>B12</f>
        <v>0</v>
      </c>
      <c r="K96" s="360"/>
      <c r="L96" s="77">
        <f>IF(D12="移乗介護",1250000,IF(D12="入浴支援",1250000,IF(D12="その他",1250000,375000)))</f>
        <v>375000</v>
      </c>
      <c r="M96" s="78">
        <f>G12</f>
        <v>0</v>
      </c>
      <c r="N96" s="79">
        <f>L96*M96</f>
        <v>0</v>
      </c>
    </row>
    <row r="97" spans="10:14" x14ac:dyDescent="0.2">
      <c r="J97" s="359">
        <f>B14</f>
        <v>0</v>
      </c>
      <c r="K97" s="360"/>
      <c r="L97" s="77">
        <f>IF(D14="移乗介護",1250000,IF(D14="入浴支援",1250000,IF(D14="その他",1250000,375000)))</f>
        <v>375000</v>
      </c>
      <c r="M97" s="80">
        <f>G14</f>
        <v>0</v>
      </c>
      <c r="N97" s="81">
        <f>L97*M97</f>
        <v>0</v>
      </c>
    </row>
    <row r="98" spans="10:14" x14ac:dyDescent="0.2">
      <c r="J98" s="359">
        <f>B18</f>
        <v>0</v>
      </c>
      <c r="K98" s="360"/>
      <c r="L98" s="77">
        <f>IF(D18="移乗介護",1250000,IF(D18="入浴支援",1250000,IF(D18="その他",1250000,375000)))</f>
        <v>375000</v>
      </c>
      <c r="M98" s="80">
        <f>G18</f>
        <v>0</v>
      </c>
      <c r="N98" s="81">
        <f>L98*M98</f>
        <v>0</v>
      </c>
    </row>
    <row r="99" spans="10:14" x14ac:dyDescent="0.2">
      <c r="J99" s="359">
        <f>B24</f>
        <v>0</v>
      </c>
      <c r="K99" s="360"/>
      <c r="L99" s="77">
        <f>IF(D24="移乗介護",1250000,IF(D24="入浴支援",1250000,IF(D24="その他",1250000,375000)))</f>
        <v>375000</v>
      </c>
      <c r="M99" s="80">
        <f>G24</f>
        <v>0</v>
      </c>
      <c r="N99" s="81">
        <f>L99*M99</f>
        <v>0</v>
      </c>
    </row>
    <row r="100" spans="10:14" ht="13.8" thickBot="1" x14ac:dyDescent="0.25">
      <c r="J100" s="370">
        <f>B48</f>
        <v>0</v>
      </c>
      <c r="K100" s="371"/>
      <c r="L100" s="82">
        <f>IF(D48="移乗介護",1250000,IF(D48="入浴支援",1250000,IF(D48="その他",1250000,375000)))</f>
        <v>375000</v>
      </c>
      <c r="M100" s="82">
        <f>G48</f>
        <v>0</v>
      </c>
      <c r="N100" s="83">
        <f>L100*M100</f>
        <v>0</v>
      </c>
    </row>
  </sheetData>
  <sheetProtection algorithmName="SHA-512" hashValue="Sy5QwXjVFpLwZF0jY8sty+r8nbaoLEofpVb6Xv1Wle+mBbbwoDsDBhI8vvyRwlqffijYpjyMMcl9aZC3T30V0A==" saltValue="YqyQTnv5kT5JOZ9rfamb5g==" spinCount="100000" sheet="1" objects="1" scenarios="1"/>
  <mergeCells count="71">
    <mergeCell ref="J99:K99"/>
    <mergeCell ref="J100:K100"/>
    <mergeCell ref="J70:K70"/>
    <mergeCell ref="J73:K73"/>
    <mergeCell ref="J75:K75"/>
    <mergeCell ref="J96:K96"/>
    <mergeCell ref="J97:K97"/>
    <mergeCell ref="J98:K98"/>
    <mergeCell ref="J69:K69"/>
    <mergeCell ref="J52:L53"/>
    <mergeCell ref="M52:M53"/>
    <mergeCell ref="J54:L58"/>
    <mergeCell ref="M54:M58"/>
    <mergeCell ref="J59:L62"/>
    <mergeCell ref="M59:M62"/>
    <mergeCell ref="J65:K66"/>
    <mergeCell ref="L65:L66"/>
    <mergeCell ref="M65:M66"/>
    <mergeCell ref="J67:K67"/>
    <mergeCell ref="J68:K68"/>
    <mergeCell ref="B49:C49"/>
    <mergeCell ref="B36:C36"/>
    <mergeCell ref="B37:C37"/>
    <mergeCell ref="B38:C38"/>
    <mergeCell ref="B39:C39"/>
    <mergeCell ref="B40:C40"/>
    <mergeCell ref="B41:C41"/>
    <mergeCell ref="B42:C42"/>
    <mergeCell ref="B45:C45"/>
    <mergeCell ref="B46:C46"/>
    <mergeCell ref="B47:C47"/>
    <mergeCell ref="B48:C48"/>
    <mergeCell ref="B43:C43"/>
    <mergeCell ref="B44:C44"/>
    <mergeCell ref="B35:C35"/>
    <mergeCell ref="B24:C24"/>
    <mergeCell ref="B25:C25"/>
    <mergeCell ref="B26:C26"/>
    <mergeCell ref="B27:C27"/>
    <mergeCell ref="B28:C28"/>
    <mergeCell ref="B29:C29"/>
    <mergeCell ref="B30:C30"/>
    <mergeCell ref="B31:C31"/>
    <mergeCell ref="B32:C32"/>
    <mergeCell ref="B33:C33"/>
    <mergeCell ref="B34:C34"/>
    <mergeCell ref="B23:C23"/>
    <mergeCell ref="B12:C12"/>
    <mergeCell ref="B13:C13"/>
    <mergeCell ref="B14:C14"/>
    <mergeCell ref="B15:C15"/>
    <mergeCell ref="B16:C16"/>
    <mergeCell ref="B17:C17"/>
    <mergeCell ref="B18:C18"/>
    <mergeCell ref="B19:C19"/>
    <mergeCell ref="B20:C20"/>
    <mergeCell ref="B21:C21"/>
    <mergeCell ref="B22:C22"/>
    <mergeCell ref="B11:C11"/>
    <mergeCell ref="B2:O2"/>
    <mergeCell ref="M3:N4"/>
    <mergeCell ref="H4:I4"/>
    <mergeCell ref="I6:J7"/>
    <mergeCell ref="M6:N6"/>
    <mergeCell ref="B8:C9"/>
    <mergeCell ref="D8:D9"/>
    <mergeCell ref="E8:E9"/>
    <mergeCell ref="F8:F9"/>
    <mergeCell ref="G8:G9"/>
    <mergeCell ref="E7:F7"/>
    <mergeCell ref="F6:G6"/>
  </mergeCells>
  <phoneticPr fontId="10"/>
  <dataValidations count="13">
    <dataValidation type="list" allowBlank="1" showInputMessage="1" showErrorMessage="1" sqref="D76:E76" xr:uid="{EE28155A-B5E3-4558-B3EB-B8D093B85F7B}">
      <formula1>"移乗支援,入浴支援,移動支援,排泄支援,見守り,コミュニケーション,介護業務支援,その他"</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6885E44D-FB3F-4556-8972-B365B19B7FB1}">
      <formula1>"移乗支援,入浴支援,移動支援,排泄支援,見守り,コミュニケーション,介護業務支援,通信環境整備,その他"</formula1>
    </dataValidation>
    <dataValidation type="list" allowBlank="1" showInputMessage="1" showErrorMessage="1" sqref="D12 D14 D16" xr:uid="{4E9C1EAE-450D-4D43-B484-D471492FA130}">
      <formula1>"介護業務支援,申請しない"</formula1>
    </dataValidation>
    <dataValidation type="list" allowBlank="1" showInputMessage="1" showErrorMessage="1" sqref="D18 D20 D22" xr:uid="{A5A47D6A-68D1-4B3B-9D89-23AA7C946ADF}">
      <formula1>"見守り・コミュニケーション,申請しない"</formula1>
    </dataValidation>
    <dataValidation type="list" allowBlank="1" showInputMessage="1" showErrorMessage="1" sqref="D24" xr:uid="{1A450253-8558-4783-99FF-6DA24DC7641E}">
      <formula1>"移動支援,申請しない"</formula1>
    </dataValidation>
    <dataValidation type="list" allowBlank="1" showInputMessage="1" showErrorMessage="1" sqref="D26" xr:uid="{087531B6-B9A7-4099-9DEC-73083FC66DC0}">
      <formula1>"排泄支援,申請しない"</formula1>
    </dataValidation>
    <dataValidation type="list" allowBlank="1" showInputMessage="1" showErrorMessage="1" sqref="D28 D30" xr:uid="{2AA5DCC0-7CAF-4D63-87BB-ED866365DF9B}">
      <formula1>"移乗介護,申請しない"</formula1>
    </dataValidation>
    <dataValidation type="list" allowBlank="1" showInputMessage="1" showErrorMessage="1" sqref="D32" xr:uid="{B0E1EE36-E852-4A4F-A930-82F1F21E84CE}">
      <formula1>"入浴支援,申請しない"</formula1>
    </dataValidation>
    <dataValidation type="list" allowBlank="1" showInputMessage="1" showErrorMessage="1" sqref="D34" xr:uid="{E077688E-CB8D-451C-A53F-E2229D48E6F8}">
      <formula1>"機能訓練支援,申請しない"</formula1>
    </dataValidation>
    <dataValidation type="list" allowBlank="1" showInputMessage="1" showErrorMessage="1" sqref="D36" xr:uid="{08E9877C-7B90-4A16-9DEB-0073C1CD71FC}">
      <formula1>"食事・栄養管理支援,申請しない"</formula1>
    </dataValidation>
    <dataValidation type="list" allowBlank="1" showInputMessage="1" showErrorMessage="1" sqref="D38" xr:uid="{BC42F22C-2006-4FAB-9D55-BE4BBC7CA649}">
      <formula1>"認知症生活支援・認知症ケア支援,申請しない"</formula1>
    </dataValidation>
    <dataValidation type="list" allowBlank="1" showInputMessage="1" showErrorMessage="1" sqref="D46:D48 D40:D42 D44" xr:uid="{11CBF5BD-4D2B-4A83-8E9B-9612F36DDB16}">
      <formula1>"その他,申請しない"</formula1>
    </dataValidation>
    <dataValidation type="list" allowBlank="1" showInputMessage="1" showErrorMessage="1" sqref="F6:G6" xr:uid="{1BD1824F-CDBA-4EAA-B03E-65751B71EC98}">
      <formula1>"0,1～4,5以上"</formula1>
    </dataValidation>
  </dataValidations>
  <pageMargins left="0.39370078740157483" right="0.39370078740157483" top="0.98425196850393704" bottom="0.98425196850393704" header="0.51181102362204722" footer="0.51181102362204722"/>
  <pageSetup paperSize="9" scale="61"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15BEC-267D-4AB8-BD15-7218C02F562A}">
  <sheetPr>
    <tabColor theme="4" tint="0.79998168889431442"/>
    <pageSetUpPr fitToPage="1"/>
  </sheetPr>
  <dimension ref="B1:Q64"/>
  <sheetViews>
    <sheetView view="pageBreakPreview" zoomScaleNormal="110" zoomScaleSheetLayoutView="100" workbookViewId="0">
      <selection activeCell="F5" sqref="F5:F6"/>
    </sheetView>
  </sheetViews>
  <sheetFormatPr defaultRowHeight="13.2" x14ac:dyDescent="0.2"/>
  <cols>
    <col min="2" max="2" width="3.6640625" style="43" customWidth="1"/>
    <col min="3" max="3" width="32.6640625" style="43" customWidth="1"/>
    <col min="4" max="5" width="17.88671875" style="43" customWidth="1"/>
    <col min="6" max="6" width="13.33203125" style="43" customWidth="1"/>
    <col min="7" max="7" width="8.21875" style="43" customWidth="1"/>
    <col min="8" max="8" width="17" style="43" customWidth="1"/>
    <col min="9" max="9" width="11.6640625" style="43" customWidth="1"/>
    <col min="10" max="10" width="20.6640625" style="43" customWidth="1"/>
    <col min="11" max="11" width="13.33203125" style="43" customWidth="1"/>
    <col min="12" max="12" width="21.88671875" style="43" customWidth="1"/>
    <col min="13" max="13" width="14.33203125" style="43" customWidth="1"/>
    <col min="14" max="14" width="13.6640625" style="43" customWidth="1"/>
    <col min="15" max="15" width="16.77734375" style="43"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3" t="s">
        <v>156</v>
      </c>
    </row>
    <row r="2" spans="2:17" ht="16.2" x14ac:dyDescent="0.2">
      <c r="B2" s="313" t="s">
        <v>57</v>
      </c>
      <c r="C2" s="313"/>
      <c r="D2" s="313"/>
      <c r="E2" s="313"/>
      <c r="F2" s="313"/>
      <c r="G2" s="313"/>
      <c r="H2" s="313"/>
      <c r="I2" s="313"/>
      <c r="J2" s="313"/>
      <c r="K2" s="313"/>
      <c r="L2" s="313"/>
      <c r="M2" s="313"/>
      <c r="N2" s="313"/>
      <c r="O2" s="313"/>
    </row>
    <row r="3" spans="2:17" ht="16.2" x14ac:dyDescent="0.2">
      <c r="B3" s="137"/>
      <c r="C3" s="151" t="s">
        <v>96</v>
      </c>
      <c r="D3" s="159"/>
      <c r="E3" s="159"/>
      <c r="F3" s="85"/>
      <c r="G3" s="137"/>
      <c r="H3"/>
      <c r="I3"/>
      <c r="J3" s="130"/>
      <c r="K3"/>
      <c r="L3"/>
      <c r="M3" s="389">
        <f>'2事業所一覧　'!B7</f>
        <v>0</v>
      </c>
      <c r="N3" s="389"/>
      <c r="O3"/>
    </row>
    <row r="4" spans="2:17" ht="17.25" customHeight="1" thickBot="1" x14ac:dyDescent="0.25">
      <c r="B4" s="137"/>
      <c r="C4" s="151" t="s">
        <v>133</v>
      </c>
      <c r="D4" s="190"/>
      <c r="E4" s="190"/>
      <c r="F4" s="85"/>
      <c r="G4" s="137"/>
      <c r="H4" s="316" t="s">
        <v>86</v>
      </c>
      <c r="I4" s="316"/>
      <c r="J4" s="132" cm="1">
        <f t="array" ref="J4:J5">'2事業所一覧　'!I7:I8</f>
        <v>0</v>
      </c>
      <c r="K4" s="131" t="s">
        <v>87</v>
      </c>
      <c r="L4" s="98" t="s">
        <v>26</v>
      </c>
      <c r="M4" s="390"/>
      <c r="N4" s="390"/>
      <c r="O4" s="86" t="s">
        <v>66</v>
      </c>
      <c r="Q4" s="87"/>
    </row>
    <row r="5" spans="2:17" ht="26.4" customHeight="1" x14ac:dyDescent="0.2">
      <c r="B5" s="137"/>
      <c r="C5" s="151" t="s">
        <v>97</v>
      </c>
      <c r="D5" s="190"/>
      <c r="E5" s="393" t="s">
        <v>155</v>
      </c>
      <c r="F5" s="395"/>
      <c r="G5" s="137"/>
      <c r="H5" s="137"/>
      <c r="J5" s="165">
        <v>0</v>
      </c>
      <c r="K5" s="137"/>
      <c r="L5" s="97"/>
      <c r="M5" s="85"/>
      <c r="N5" s="85"/>
      <c r="O5" s="85"/>
    </row>
    <row r="6" spans="2:17" ht="26.4" customHeight="1" thickBot="1" x14ac:dyDescent="0.25">
      <c r="B6" s="221"/>
      <c r="C6" s="151"/>
      <c r="D6" s="190"/>
      <c r="E6" s="394"/>
      <c r="F6" s="396"/>
      <c r="G6" s="221"/>
      <c r="H6" s="221"/>
      <c r="J6" s="165"/>
      <c r="K6" s="221"/>
      <c r="L6" s="97"/>
      <c r="M6" s="85"/>
      <c r="N6" s="85"/>
      <c r="O6" s="85"/>
    </row>
    <row r="7" spans="2:17" ht="17.25" customHeight="1" x14ac:dyDescent="0.2">
      <c r="B7" s="137"/>
      <c r="C7" s="137"/>
      <c r="D7" s="137"/>
      <c r="E7" s="391" t="s">
        <v>81</v>
      </c>
      <c r="F7" s="391"/>
      <c r="G7" s="137"/>
      <c r="H7" s="137"/>
      <c r="I7" s="328" t="s">
        <v>80</v>
      </c>
      <c r="J7" s="328"/>
      <c r="K7" s="137"/>
      <c r="L7" s="88" t="s">
        <v>28</v>
      </c>
      <c r="M7" s="317">
        <v>0.8</v>
      </c>
      <c r="N7" s="317"/>
      <c r="O7" s="84"/>
    </row>
    <row r="8" spans="2:17" ht="26.25" customHeight="1" thickBot="1" x14ac:dyDescent="0.25">
      <c r="B8" s="1" t="s">
        <v>29</v>
      </c>
      <c r="C8" s="69"/>
      <c r="D8" s="70"/>
      <c r="E8" s="392"/>
      <c r="F8" s="392"/>
      <c r="I8" s="329"/>
      <c r="J8" s="329"/>
    </row>
    <row r="9" spans="2:17" s="47" customFormat="1" ht="39.6" x14ac:dyDescent="0.2">
      <c r="B9" s="318" t="s">
        <v>76</v>
      </c>
      <c r="C9" s="319"/>
      <c r="D9" s="322" t="s">
        <v>58</v>
      </c>
      <c r="E9" s="324" t="s">
        <v>100</v>
      </c>
      <c r="F9" s="322" t="s">
        <v>36</v>
      </c>
      <c r="G9" s="326" t="s">
        <v>37</v>
      </c>
      <c r="H9" s="44" t="s">
        <v>30</v>
      </c>
      <c r="I9" s="44" t="s">
        <v>31</v>
      </c>
      <c r="J9" s="44" t="s">
        <v>32</v>
      </c>
      <c r="K9" s="45" t="s">
        <v>56</v>
      </c>
      <c r="L9" s="44" t="s">
        <v>33</v>
      </c>
      <c r="M9" s="44" t="s">
        <v>34</v>
      </c>
      <c r="N9" s="45" t="s">
        <v>59</v>
      </c>
      <c r="O9" s="146" t="s">
        <v>35</v>
      </c>
    </row>
    <row r="10" spans="2:17" x14ac:dyDescent="0.2">
      <c r="B10" s="320"/>
      <c r="C10" s="321"/>
      <c r="D10" s="323"/>
      <c r="E10" s="325"/>
      <c r="F10" s="323"/>
      <c r="G10" s="327"/>
      <c r="H10" s="102" t="s">
        <v>38</v>
      </c>
      <c r="I10" s="48" t="s">
        <v>39</v>
      </c>
      <c r="J10" s="48" t="s">
        <v>40</v>
      </c>
      <c r="K10" s="49" t="s">
        <v>41</v>
      </c>
      <c r="L10" s="49" t="s">
        <v>74</v>
      </c>
      <c r="M10" s="48" t="s">
        <v>42</v>
      </c>
      <c r="N10" s="49" t="s">
        <v>43</v>
      </c>
      <c r="O10" s="147" t="s">
        <v>67</v>
      </c>
    </row>
    <row r="11" spans="2:17" x14ac:dyDescent="0.2">
      <c r="B11" s="169"/>
      <c r="C11" s="170"/>
      <c r="D11" s="171"/>
      <c r="E11" s="172"/>
      <c r="F11" s="171"/>
      <c r="G11" s="173"/>
      <c r="H11" s="140"/>
      <c r="I11" s="174"/>
      <c r="J11" s="174"/>
      <c r="K11" s="175"/>
      <c r="L11" s="175"/>
      <c r="M11" s="174"/>
      <c r="N11" s="175"/>
      <c r="O11" s="176"/>
    </row>
    <row r="12" spans="2:17" ht="26.25" customHeight="1" x14ac:dyDescent="0.2">
      <c r="B12" s="399" t="s">
        <v>129</v>
      </c>
      <c r="C12" s="400"/>
      <c r="D12" s="51"/>
      <c r="E12" s="51"/>
      <c r="F12" s="52" t="s">
        <v>18</v>
      </c>
      <c r="G12" s="53" t="s">
        <v>44</v>
      </c>
      <c r="H12" s="52" t="s">
        <v>18</v>
      </c>
      <c r="I12" s="52" t="s">
        <v>18</v>
      </c>
      <c r="J12" s="52" t="s">
        <v>18</v>
      </c>
      <c r="K12" s="52" t="s">
        <v>18</v>
      </c>
      <c r="L12" s="52" t="s">
        <v>18</v>
      </c>
      <c r="M12" s="52" t="s">
        <v>18</v>
      </c>
      <c r="N12" s="144" t="s">
        <v>18</v>
      </c>
      <c r="O12" s="148" t="s">
        <v>18</v>
      </c>
    </row>
    <row r="13" spans="2:17" ht="45" customHeight="1" x14ac:dyDescent="0.2">
      <c r="B13" s="332"/>
      <c r="C13" s="333"/>
      <c r="D13" s="188"/>
      <c r="E13" s="189"/>
      <c r="F13" s="183"/>
      <c r="G13" s="183"/>
      <c r="H13" s="122">
        <f t="shared" ref="H13:H18" si="0">F13*G13</f>
        <v>0</v>
      </c>
      <c r="I13" s="183">
        <v>0</v>
      </c>
      <c r="J13" s="122">
        <f t="shared" ref="J13:J18" si="1">H13-I13</f>
        <v>0</v>
      </c>
      <c r="K13" s="122">
        <f>J13</f>
        <v>0</v>
      </c>
      <c r="L13" s="397" t="str">
        <f>IF(AND(G13="",G15=""),"",IF(F5&gt;=5,'５パッケージ型導入支援　補助金所要額調書（優先順位１位分）'!M25+50000,'５パッケージ型導入支援　補助金所要額調書（優先順位１位分）'!M25))</f>
        <v/>
      </c>
      <c r="M13" s="397">
        <f>IF(K19&lt;L13,K19,L13)</f>
        <v>0</v>
      </c>
      <c r="N13" s="401">
        <f>IF(J19&lt;M13,J19,M13)</f>
        <v>0</v>
      </c>
      <c r="O13" s="403">
        <f>ROUNDDOWN(N13/5*4,-3)</f>
        <v>0</v>
      </c>
    </row>
    <row r="14" spans="2:17" ht="26.25" customHeight="1" x14ac:dyDescent="0.2">
      <c r="B14" s="399" t="s">
        <v>130</v>
      </c>
      <c r="C14" s="400"/>
      <c r="D14" s="51"/>
      <c r="E14" s="51"/>
      <c r="F14" s="52" t="s">
        <v>18</v>
      </c>
      <c r="G14" s="53" t="s">
        <v>44</v>
      </c>
      <c r="H14" s="52" t="s">
        <v>18</v>
      </c>
      <c r="I14" s="52" t="s">
        <v>18</v>
      </c>
      <c r="J14" s="52" t="s">
        <v>18</v>
      </c>
      <c r="K14" s="52" t="s">
        <v>18</v>
      </c>
      <c r="L14" s="397"/>
      <c r="M14" s="397"/>
      <c r="N14" s="401"/>
      <c r="O14" s="403"/>
    </row>
    <row r="15" spans="2:17" ht="45" customHeight="1" x14ac:dyDescent="0.2">
      <c r="B15" s="305"/>
      <c r="C15" s="306"/>
      <c r="D15" s="188"/>
      <c r="E15" s="189"/>
      <c r="F15" s="182"/>
      <c r="G15" s="182"/>
      <c r="H15" s="122">
        <f t="shared" ref="H15" si="2">F15*G15</f>
        <v>0</v>
      </c>
      <c r="I15" s="182">
        <v>0</v>
      </c>
      <c r="J15" s="122">
        <f t="shared" ref="J15" si="3">H15-I15</f>
        <v>0</v>
      </c>
      <c r="K15" s="122">
        <f t="shared" ref="K15" si="4">J15</f>
        <v>0</v>
      </c>
      <c r="L15" s="397"/>
      <c r="M15" s="397"/>
      <c r="N15" s="401"/>
      <c r="O15" s="403"/>
    </row>
    <row r="16" spans="2:17" ht="45" customHeight="1" x14ac:dyDescent="0.2">
      <c r="B16" s="305"/>
      <c r="C16" s="306"/>
      <c r="D16" s="188"/>
      <c r="E16" s="189"/>
      <c r="F16" s="182"/>
      <c r="G16" s="182"/>
      <c r="H16" s="122">
        <f t="shared" si="0"/>
        <v>0</v>
      </c>
      <c r="I16" s="182">
        <v>0</v>
      </c>
      <c r="J16" s="122">
        <f t="shared" si="1"/>
        <v>0</v>
      </c>
      <c r="K16" s="122">
        <f t="shared" ref="K16:K18" si="5">J16</f>
        <v>0</v>
      </c>
      <c r="L16" s="397"/>
      <c r="M16" s="397"/>
      <c r="N16" s="401"/>
      <c r="O16" s="403"/>
    </row>
    <row r="17" spans="2:16" ht="45" customHeight="1" x14ac:dyDescent="0.2">
      <c r="B17" s="305"/>
      <c r="C17" s="306"/>
      <c r="D17" s="188"/>
      <c r="E17" s="189"/>
      <c r="F17" s="182"/>
      <c r="G17" s="182"/>
      <c r="H17" s="122">
        <f t="shared" si="0"/>
        <v>0</v>
      </c>
      <c r="I17" s="182"/>
      <c r="J17" s="122">
        <f t="shared" si="1"/>
        <v>0</v>
      </c>
      <c r="K17" s="122">
        <f t="shared" si="5"/>
        <v>0</v>
      </c>
      <c r="L17" s="397"/>
      <c r="M17" s="397"/>
      <c r="N17" s="401"/>
      <c r="O17" s="403"/>
    </row>
    <row r="18" spans="2:16" ht="45" customHeight="1" thickBot="1" x14ac:dyDescent="0.25">
      <c r="B18" s="309"/>
      <c r="C18" s="310"/>
      <c r="D18" s="188"/>
      <c r="E18" s="189"/>
      <c r="F18" s="182"/>
      <c r="G18" s="182"/>
      <c r="H18" s="122">
        <f t="shared" si="0"/>
        <v>0</v>
      </c>
      <c r="I18" s="182"/>
      <c r="J18" s="122">
        <f t="shared" si="1"/>
        <v>0</v>
      </c>
      <c r="K18" s="122">
        <f t="shared" si="5"/>
        <v>0</v>
      </c>
      <c r="L18" s="398"/>
      <c r="M18" s="398"/>
      <c r="N18" s="402"/>
      <c r="O18" s="403"/>
    </row>
    <row r="19" spans="2:16" ht="64.5" customHeight="1" thickBot="1" x14ac:dyDescent="0.25">
      <c r="B19" s="351" t="s">
        <v>45</v>
      </c>
      <c r="C19" s="352"/>
      <c r="D19" s="55"/>
      <c r="E19" s="55"/>
      <c r="F19" s="56"/>
      <c r="G19" s="124">
        <f>SUM(G13:G18)</f>
        <v>0</v>
      </c>
      <c r="H19" s="125">
        <f>SUM(H13:H18)</f>
        <v>0</v>
      </c>
      <c r="I19" s="125">
        <f>SUM(I13:I18)</f>
        <v>0</v>
      </c>
      <c r="J19" s="126">
        <f>SUM(J13:J18)</f>
        <v>0</v>
      </c>
      <c r="K19" s="127">
        <f>SUM(K13:K18)</f>
        <v>0</v>
      </c>
      <c r="L19" s="128"/>
      <c r="M19" s="128"/>
      <c r="N19" s="145"/>
      <c r="O19" s="181">
        <f>O13</f>
        <v>0</v>
      </c>
      <c r="P19" s="180"/>
    </row>
    <row r="20" spans="2:16" x14ac:dyDescent="0.2">
      <c r="B20" s="58"/>
      <c r="I20" s="59"/>
      <c r="J20" s="59"/>
      <c r="K20" s="59"/>
      <c r="L20" s="60"/>
      <c r="M20" s="60"/>
      <c r="N20" s="59"/>
      <c r="O20" s="59"/>
      <c r="P20" s="59"/>
    </row>
    <row r="21" spans="2:16" ht="13.8" thickBot="1" x14ac:dyDescent="0.25">
      <c r="B21" s="58" t="s">
        <v>60</v>
      </c>
      <c r="C21" s="43" t="s">
        <v>61</v>
      </c>
      <c r="I21" s="59"/>
      <c r="J21" s="43" t="s">
        <v>62</v>
      </c>
      <c r="K21" s="59"/>
      <c r="L21" s="61"/>
      <c r="M21" s="74"/>
      <c r="N21" s="59"/>
      <c r="O21" s="59"/>
      <c r="P21" s="59"/>
    </row>
    <row r="22" spans="2:16" ht="13.5" customHeight="1" x14ac:dyDescent="0.2">
      <c r="C22" s="43" t="s">
        <v>63</v>
      </c>
      <c r="D22" s="59"/>
      <c r="E22" s="59"/>
      <c r="F22" s="59"/>
      <c r="G22" s="59"/>
      <c r="H22" s="59"/>
      <c r="I22" s="59"/>
      <c r="J22" s="353" t="s">
        <v>64</v>
      </c>
      <c r="K22" s="354"/>
      <c r="L22" s="354"/>
      <c r="M22" s="336" t="s">
        <v>46</v>
      </c>
      <c r="N22" s="73"/>
      <c r="O22"/>
    </row>
    <row r="23" spans="2:16" ht="13.5" customHeight="1" thickBot="1" x14ac:dyDescent="0.25">
      <c r="C23" s="43" t="s">
        <v>65</v>
      </c>
      <c r="D23" s="59"/>
      <c r="E23" s="59"/>
      <c r="F23" s="59"/>
      <c r="G23" s="59"/>
      <c r="H23" s="59"/>
      <c r="I23" s="59"/>
      <c r="J23" s="355"/>
      <c r="K23" s="356"/>
      <c r="L23" s="356"/>
      <c r="M23" s="337"/>
      <c r="N23" s="136"/>
    </row>
    <row r="24" spans="2:16" ht="13.5" customHeight="1" x14ac:dyDescent="0.2">
      <c r="C24" s="43" t="s">
        <v>69</v>
      </c>
      <c r="D24" s="59"/>
      <c r="E24" s="59"/>
      <c r="F24" s="59"/>
      <c r="G24" s="59"/>
      <c r="H24" s="59"/>
      <c r="I24" s="59"/>
      <c r="J24" s="361" t="s">
        <v>109</v>
      </c>
      <c r="K24" s="362"/>
      <c r="L24" s="363"/>
      <c r="M24" s="177"/>
      <c r="N24" s="136"/>
    </row>
    <row r="25" spans="2:16" ht="13.5" customHeight="1" x14ac:dyDescent="0.2">
      <c r="C25" s="43" t="s">
        <v>70</v>
      </c>
      <c r="D25" s="59"/>
      <c r="E25" s="59"/>
      <c r="F25" s="59"/>
      <c r="G25" s="59"/>
      <c r="H25" s="59"/>
      <c r="I25" s="59"/>
      <c r="J25" s="364"/>
      <c r="K25" s="365"/>
      <c r="L25" s="366"/>
      <c r="M25" s="178">
        <v>6250000</v>
      </c>
      <c r="N25" s="136"/>
    </row>
    <row r="26" spans="2:16" ht="13.5" customHeight="1" thickBot="1" x14ac:dyDescent="0.25">
      <c r="C26" s="62" t="s">
        <v>71</v>
      </c>
      <c r="D26" s="59"/>
      <c r="E26" s="59"/>
      <c r="F26" s="59"/>
      <c r="G26" s="59"/>
      <c r="H26" s="59"/>
      <c r="I26" s="59"/>
      <c r="J26" s="367"/>
      <c r="K26" s="368"/>
      <c r="L26" s="369"/>
      <c r="M26" s="179"/>
      <c r="N26" s="136"/>
    </row>
    <row r="27" spans="2:16" ht="13.5" customHeight="1" x14ac:dyDescent="0.2">
      <c r="D27" s="59"/>
      <c r="E27" s="59"/>
      <c r="F27" s="59"/>
      <c r="G27" s="59"/>
      <c r="H27" s="59"/>
      <c r="I27" s="74"/>
      <c r="J27" s="143"/>
      <c r="K27" s="143"/>
      <c r="L27" s="143"/>
      <c r="M27" s="76"/>
      <c r="N27" s="136"/>
    </row>
    <row r="28" spans="2:16" ht="13.5" customHeight="1" x14ac:dyDescent="0.2">
      <c r="D28" s="59"/>
      <c r="E28" s="59"/>
      <c r="F28" s="59"/>
      <c r="G28" s="59"/>
      <c r="H28" s="59"/>
      <c r="I28" s="74"/>
      <c r="J28" s="143"/>
      <c r="K28" s="143"/>
      <c r="L28" s="143"/>
      <c r="M28" s="76"/>
      <c r="N28" s="136"/>
    </row>
    <row r="29" spans="2:16" ht="13.5" customHeight="1" x14ac:dyDescent="0.2">
      <c r="D29" s="59"/>
      <c r="E29" s="59"/>
      <c r="F29" s="59"/>
      <c r="G29" s="59"/>
      <c r="H29" s="59"/>
      <c r="I29" s="74"/>
      <c r="M29" s="73"/>
      <c r="N29" s="136"/>
    </row>
    <row r="30" spans="2:16" ht="13.5" customHeight="1" x14ac:dyDescent="0.2">
      <c r="D30" s="59"/>
      <c r="E30" s="59"/>
      <c r="F30" s="59"/>
      <c r="G30" s="59"/>
      <c r="H30" s="59"/>
      <c r="I30" s="59"/>
      <c r="L30" s="73"/>
      <c r="N30" s="136"/>
    </row>
    <row r="31" spans="2:16" ht="13.5" customHeight="1" x14ac:dyDescent="0.2">
      <c r="N31" s="76"/>
    </row>
    <row r="32" spans="2:16" x14ac:dyDescent="0.2">
      <c r="N32" s="73"/>
    </row>
    <row r="33" spans="2:15" x14ac:dyDescent="0.2">
      <c r="N33" s="138"/>
    </row>
    <row r="34" spans="2:15" x14ac:dyDescent="0.2">
      <c r="N34" s="73"/>
    </row>
    <row r="38" spans="2:15" x14ac:dyDescent="0.2">
      <c r="J38"/>
      <c r="K38"/>
      <c r="L38"/>
      <c r="M38"/>
    </row>
    <row r="40" spans="2:15" ht="14.25" customHeight="1" x14ac:dyDescent="0.2">
      <c r="B40" s="67"/>
      <c r="C40" s="67"/>
      <c r="D40" s="59"/>
      <c r="E40" s="59"/>
      <c r="F40" s="66"/>
      <c r="G40" s="66"/>
      <c r="H40" s="66"/>
      <c r="I40" s="66"/>
      <c r="O40" s="66"/>
    </row>
    <row r="48" spans="2:15" ht="13.8" thickBot="1" x14ac:dyDescent="0.25"/>
    <row r="49" spans="3:17" ht="13.8" thickTop="1" x14ac:dyDescent="0.2">
      <c r="J49" s="359">
        <f>B13</f>
        <v>0</v>
      </c>
      <c r="K49" s="360"/>
      <c r="L49" s="77">
        <f>IF(D13="移乗介護",1250000,IF(D13="入浴支援",1250000,IF(D13="その他",1250000,375000)))</f>
        <v>375000</v>
      </c>
      <c r="M49" s="78">
        <f>G13</f>
        <v>0</v>
      </c>
      <c r="N49"/>
      <c r="O49"/>
    </row>
    <row r="50" spans="3:17" x14ac:dyDescent="0.2">
      <c r="C50"/>
      <c r="D50"/>
      <c r="E50"/>
      <c r="F50"/>
      <c r="G50"/>
      <c r="H50"/>
      <c r="I50"/>
      <c r="J50" s="359" t="e">
        <f>#REF!</f>
        <v>#REF!</v>
      </c>
      <c r="K50" s="360"/>
      <c r="L50" s="77" t="e">
        <f>IF(#REF!="移乗介護",1250000,IF(#REF!="入浴支援",1250000,IF(#REF!="その他",1250000,375000)))</f>
        <v>#REF!</v>
      </c>
      <c r="M50" s="80" t="e">
        <f>#REF!</f>
        <v>#REF!</v>
      </c>
    </row>
    <row r="51" spans="3:17" x14ac:dyDescent="0.2">
      <c r="J51" s="359">
        <f>B16</f>
        <v>0</v>
      </c>
      <c r="K51" s="360"/>
      <c r="L51" s="77">
        <f>IF(D16="移乗介護",1250000,IF(D16="入浴支援",1250000,IF(D16="その他",1250000,375000)))</f>
        <v>375000</v>
      </c>
      <c r="M51" s="80">
        <f>G16</f>
        <v>0</v>
      </c>
    </row>
    <row r="52" spans="3:17" x14ac:dyDescent="0.2">
      <c r="J52" s="359">
        <f>B17</f>
        <v>0</v>
      </c>
      <c r="K52" s="360"/>
      <c r="L52" s="77">
        <f>IF(D17="移乗介護",1250000,IF(D17="入浴支援",1250000,IF(D17="その他",1250000,375000)))</f>
        <v>375000</v>
      </c>
      <c r="M52" s="80">
        <f>G17</f>
        <v>0</v>
      </c>
    </row>
    <row r="53" spans="3:17" ht="13.8" thickBot="1" x14ac:dyDescent="0.25">
      <c r="J53" s="370" t="e">
        <f>#REF!</f>
        <v>#REF!</v>
      </c>
      <c r="K53" s="371"/>
      <c r="L53" s="82" t="e">
        <f>IF(#REF!="移乗介護",1250000,IF(#REF!="入浴支援",1250000,IF(#REF!="その他",1250000,375000)))</f>
        <v>#REF!</v>
      </c>
      <c r="M53" s="82" t="e">
        <f>#REF!</f>
        <v>#REF!</v>
      </c>
    </row>
    <row r="59" spans="3:17" ht="13.8" thickBot="1" x14ac:dyDescent="0.25"/>
    <row r="60" spans="3:17" ht="13.8" thickTop="1" x14ac:dyDescent="0.2">
      <c r="N60" s="79">
        <f>L49*M49</f>
        <v>0</v>
      </c>
    </row>
    <row r="61" spans="3:17" s="43" customFormat="1" x14ac:dyDescent="0.2">
      <c r="N61" s="81" t="e">
        <f>L50*M50</f>
        <v>#REF!</v>
      </c>
      <c r="P61"/>
      <c r="Q61"/>
    </row>
    <row r="62" spans="3:17" s="43" customFormat="1" x14ac:dyDescent="0.2">
      <c r="N62" s="81">
        <f>L51*M51</f>
        <v>0</v>
      </c>
      <c r="P62"/>
      <c r="Q62"/>
    </row>
    <row r="63" spans="3:17" s="43" customFormat="1" x14ac:dyDescent="0.2">
      <c r="N63" s="81">
        <f>L52*M52</f>
        <v>0</v>
      </c>
      <c r="P63"/>
      <c r="Q63"/>
    </row>
    <row r="64" spans="3:17" s="43" customFormat="1" ht="13.8" thickBot="1" x14ac:dyDescent="0.25">
      <c r="N64" s="83" t="e">
        <f>L53*M53</f>
        <v>#REF!</v>
      </c>
      <c r="P64"/>
      <c r="Q64"/>
    </row>
  </sheetData>
  <sheetProtection algorithmName="SHA-512" hashValue="JWXel41QE3boDV8bNinIXl5hBxIL0DZxvncPxW7Gw4EtWdrK1I1E8CuyyQDAsK80CFOVcCmSgjLc9B0M9+Y62w==" saltValue="EuvFC/2nOvWbYtOEJHJGnQ==" spinCount="100000" sheet="1" objects="1" scenarios="1"/>
  <mergeCells count="33">
    <mergeCell ref="N13:N18"/>
    <mergeCell ref="O13:O18"/>
    <mergeCell ref="B13:C13"/>
    <mergeCell ref="B16:C16"/>
    <mergeCell ref="B9:C10"/>
    <mergeCell ref="D9:D10"/>
    <mergeCell ref="E9:E10"/>
    <mergeCell ref="F9:F10"/>
    <mergeCell ref="G9:G10"/>
    <mergeCell ref="B12:C12"/>
    <mergeCell ref="J50:K50"/>
    <mergeCell ref="J51:K51"/>
    <mergeCell ref="J52:K52"/>
    <mergeCell ref="J53:K53"/>
    <mergeCell ref="J24:L26"/>
    <mergeCell ref="J49:K49"/>
    <mergeCell ref="M22:M23"/>
    <mergeCell ref="B19:C19"/>
    <mergeCell ref="J22:L23"/>
    <mergeCell ref="B17:C17"/>
    <mergeCell ref="B18:C18"/>
    <mergeCell ref="L13:L18"/>
    <mergeCell ref="M13:M18"/>
    <mergeCell ref="B14:C14"/>
    <mergeCell ref="B15:C15"/>
    <mergeCell ref="B2:O2"/>
    <mergeCell ref="M3:N4"/>
    <mergeCell ref="H4:I4"/>
    <mergeCell ref="E7:F8"/>
    <mergeCell ref="M7:N7"/>
    <mergeCell ref="I7:J8"/>
    <mergeCell ref="E5:E6"/>
    <mergeCell ref="F5:F6"/>
  </mergeCells>
  <phoneticPr fontId="10"/>
  <dataValidations count="4">
    <dataValidation type="list" allowBlank="1" showInputMessage="1" showErrorMessage="1" sqref="WVO983068:WVO983072 WLS983068:WLS983072 D65563:E65567 JC65564:JC65568 SY65564:SY65568 ACU65564:ACU65568 AMQ65564:AMQ65568 AWM65564:AWM65568 BGI65564:BGI65568 BQE65564:BQE65568 CAA65564:CAA65568 CJW65564:CJW65568 CTS65564:CTS65568 DDO65564:DDO65568 DNK65564:DNK65568 DXG65564:DXG65568 EHC65564:EHC65568 EQY65564:EQY65568 FAU65564:FAU65568 FKQ65564:FKQ65568 FUM65564:FUM65568 GEI65564:GEI65568 GOE65564:GOE65568 GYA65564:GYA65568 HHW65564:HHW65568 HRS65564:HRS65568 IBO65564:IBO65568 ILK65564:ILK65568 IVG65564:IVG65568 JFC65564:JFC65568 JOY65564:JOY65568 JYU65564:JYU65568 KIQ65564:KIQ65568 KSM65564:KSM65568 LCI65564:LCI65568 LME65564:LME65568 LWA65564:LWA65568 MFW65564:MFW65568 MPS65564:MPS65568 MZO65564:MZO65568 NJK65564:NJK65568 NTG65564:NTG65568 ODC65564:ODC65568 OMY65564:OMY65568 OWU65564:OWU65568 PGQ65564:PGQ65568 PQM65564:PQM65568 QAI65564:QAI65568 QKE65564:QKE65568 QUA65564:QUA65568 RDW65564:RDW65568 RNS65564:RNS65568 RXO65564:RXO65568 SHK65564:SHK65568 SRG65564:SRG65568 TBC65564:TBC65568 TKY65564:TKY65568 TUU65564:TUU65568 UEQ65564:UEQ65568 UOM65564:UOM65568 UYI65564:UYI65568 VIE65564:VIE65568 VSA65564:VSA65568 WBW65564:WBW65568 WLS65564:WLS65568 WVO65564:WVO65568 D131099:E131103 JC131100:JC131104 SY131100:SY131104 ACU131100:ACU131104 AMQ131100:AMQ131104 AWM131100:AWM131104 BGI131100:BGI131104 BQE131100:BQE131104 CAA131100:CAA131104 CJW131100:CJW131104 CTS131100:CTS131104 DDO131100:DDO131104 DNK131100:DNK131104 DXG131100:DXG131104 EHC131100:EHC131104 EQY131100:EQY131104 FAU131100:FAU131104 FKQ131100:FKQ131104 FUM131100:FUM131104 GEI131100:GEI131104 GOE131100:GOE131104 GYA131100:GYA131104 HHW131100:HHW131104 HRS131100:HRS131104 IBO131100:IBO131104 ILK131100:ILK131104 IVG131100:IVG131104 JFC131100:JFC131104 JOY131100:JOY131104 JYU131100:JYU131104 KIQ131100:KIQ131104 KSM131100:KSM131104 LCI131100:LCI131104 LME131100:LME131104 LWA131100:LWA131104 MFW131100:MFW131104 MPS131100:MPS131104 MZO131100:MZO131104 NJK131100:NJK131104 NTG131100:NTG131104 ODC131100:ODC131104 OMY131100:OMY131104 OWU131100:OWU131104 PGQ131100:PGQ131104 PQM131100:PQM131104 QAI131100:QAI131104 QKE131100:QKE131104 QUA131100:QUA131104 RDW131100:RDW131104 RNS131100:RNS131104 RXO131100:RXO131104 SHK131100:SHK131104 SRG131100:SRG131104 TBC131100:TBC131104 TKY131100:TKY131104 TUU131100:TUU131104 UEQ131100:UEQ131104 UOM131100:UOM131104 UYI131100:UYI131104 VIE131100:VIE131104 VSA131100:VSA131104 WBW131100:WBW131104 WLS131100:WLS131104 WVO131100:WVO131104 D196635:E196639 JC196636:JC196640 SY196636:SY196640 ACU196636:ACU196640 AMQ196636:AMQ196640 AWM196636:AWM196640 BGI196636:BGI196640 BQE196636:BQE196640 CAA196636:CAA196640 CJW196636:CJW196640 CTS196636:CTS196640 DDO196636:DDO196640 DNK196636:DNK196640 DXG196636:DXG196640 EHC196636:EHC196640 EQY196636:EQY196640 FAU196636:FAU196640 FKQ196636:FKQ196640 FUM196636:FUM196640 GEI196636:GEI196640 GOE196636:GOE196640 GYA196636:GYA196640 HHW196636:HHW196640 HRS196636:HRS196640 IBO196636:IBO196640 ILK196636:ILK196640 IVG196636:IVG196640 JFC196636:JFC196640 JOY196636:JOY196640 JYU196636:JYU196640 KIQ196636:KIQ196640 KSM196636:KSM196640 LCI196636:LCI196640 LME196636:LME196640 LWA196636:LWA196640 MFW196636:MFW196640 MPS196636:MPS196640 MZO196636:MZO196640 NJK196636:NJK196640 NTG196636:NTG196640 ODC196636:ODC196640 OMY196636:OMY196640 OWU196636:OWU196640 PGQ196636:PGQ196640 PQM196636:PQM196640 QAI196636:QAI196640 QKE196636:QKE196640 QUA196636:QUA196640 RDW196636:RDW196640 RNS196636:RNS196640 RXO196636:RXO196640 SHK196636:SHK196640 SRG196636:SRG196640 TBC196636:TBC196640 TKY196636:TKY196640 TUU196636:TUU196640 UEQ196636:UEQ196640 UOM196636:UOM196640 UYI196636:UYI196640 VIE196636:VIE196640 VSA196636:VSA196640 WBW196636:WBW196640 WLS196636:WLS196640 WVO196636:WVO196640 D262171:E262175 JC262172:JC262176 SY262172:SY262176 ACU262172:ACU262176 AMQ262172:AMQ262176 AWM262172:AWM262176 BGI262172:BGI262176 BQE262172:BQE262176 CAA262172:CAA262176 CJW262172:CJW262176 CTS262172:CTS262176 DDO262172:DDO262176 DNK262172:DNK262176 DXG262172:DXG262176 EHC262172:EHC262176 EQY262172:EQY262176 FAU262172:FAU262176 FKQ262172:FKQ262176 FUM262172:FUM262176 GEI262172:GEI262176 GOE262172:GOE262176 GYA262172:GYA262176 HHW262172:HHW262176 HRS262172:HRS262176 IBO262172:IBO262176 ILK262172:ILK262176 IVG262172:IVG262176 JFC262172:JFC262176 JOY262172:JOY262176 JYU262172:JYU262176 KIQ262172:KIQ262176 KSM262172:KSM262176 LCI262172:LCI262176 LME262172:LME262176 LWA262172:LWA262176 MFW262172:MFW262176 MPS262172:MPS262176 MZO262172:MZO262176 NJK262172:NJK262176 NTG262172:NTG262176 ODC262172:ODC262176 OMY262172:OMY262176 OWU262172:OWU262176 PGQ262172:PGQ262176 PQM262172:PQM262176 QAI262172:QAI262176 QKE262172:QKE262176 QUA262172:QUA262176 RDW262172:RDW262176 RNS262172:RNS262176 RXO262172:RXO262176 SHK262172:SHK262176 SRG262172:SRG262176 TBC262172:TBC262176 TKY262172:TKY262176 TUU262172:TUU262176 UEQ262172:UEQ262176 UOM262172:UOM262176 UYI262172:UYI262176 VIE262172:VIE262176 VSA262172:VSA262176 WBW262172:WBW262176 WLS262172:WLS262176 WVO262172:WVO262176 D327707:E327711 JC327708:JC327712 SY327708:SY327712 ACU327708:ACU327712 AMQ327708:AMQ327712 AWM327708:AWM327712 BGI327708:BGI327712 BQE327708:BQE327712 CAA327708:CAA327712 CJW327708:CJW327712 CTS327708:CTS327712 DDO327708:DDO327712 DNK327708:DNK327712 DXG327708:DXG327712 EHC327708:EHC327712 EQY327708:EQY327712 FAU327708:FAU327712 FKQ327708:FKQ327712 FUM327708:FUM327712 GEI327708:GEI327712 GOE327708:GOE327712 GYA327708:GYA327712 HHW327708:HHW327712 HRS327708:HRS327712 IBO327708:IBO327712 ILK327708:ILK327712 IVG327708:IVG327712 JFC327708:JFC327712 JOY327708:JOY327712 JYU327708:JYU327712 KIQ327708:KIQ327712 KSM327708:KSM327712 LCI327708:LCI327712 LME327708:LME327712 LWA327708:LWA327712 MFW327708:MFW327712 MPS327708:MPS327712 MZO327708:MZO327712 NJK327708:NJK327712 NTG327708:NTG327712 ODC327708:ODC327712 OMY327708:OMY327712 OWU327708:OWU327712 PGQ327708:PGQ327712 PQM327708:PQM327712 QAI327708:QAI327712 QKE327708:QKE327712 QUA327708:QUA327712 RDW327708:RDW327712 RNS327708:RNS327712 RXO327708:RXO327712 SHK327708:SHK327712 SRG327708:SRG327712 TBC327708:TBC327712 TKY327708:TKY327712 TUU327708:TUU327712 UEQ327708:UEQ327712 UOM327708:UOM327712 UYI327708:UYI327712 VIE327708:VIE327712 VSA327708:VSA327712 WBW327708:WBW327712 WLS327708:WLS327712 WVO327708:WVO327712 D393243:E393247 JC393244:JC393248 SY393244:SY393248 ACU393244:ACU393248 AMQ393244:AMQ393248 AWM393244:AWM393248 BGI393244:BGI393248 BQE393244:BQE393248 CAA393244:CAA393248 CJW393244:CJW393248 CTS393244:CTS393248 DDO393244:DDO393248 DNK393244:DNK393248 DXG393244:DXG393248 EHC393244:EHC393248 EQY393244:EQY393248 FAU393244:FAU393248 FKQ393244:FKQ393248 FUM393244:FUM393248 GEI393244:GEI393248 GOE393244:GOE393248 GYA393244:GYA393248 HHW393244:HHW393248 HRS393244:HRS393248 IBO393244:IBO393248 ILK393244:ILK393248 IVG393244:IVG393248 JFC393244:JFC393248 JOY393244:JOY393248 JYU393244:JYU393248 KIQ393244:KIQ393248 KSM393244:KSM393248 LCI393244:LCI393248 LME393244:LME393248 LWA393244:LWA393248 MFW393244:MFW393248 MPS393244:MPS393248 MZO393244:MZO393248 NJK393244:NJK393248 NTG393244:NTG393248 ODC393244:ODC393248 OMY393244:OMY393248 OWU393244:OWU393248 PGQ393244:PGQ393248 PQM393244:PQM393248 QAI393244:QAI393248 QKE393244:QKE393248 QUA393244:QUA393248 RDW393244:RDW393248 RNS393244:RNS393248 RXO393244:RXO393248 SHK393244:SHK393248 SRG393244:SRG393248 TBC393244:TBC393248 TKY393244:TKY393248 TUU393244:TUU393248 UEQ393244:UEQ393248 UOM393244:UOM393248 UYI393244:UYI393248 VIE393244:VIE393248 VSA393244:VSA393248 WBW393244:WBW393248 WLS393244:WLS393248 WVO393244:WVO393248 D458779:E458783 JC458780:JC458784 SY458780:SY458784 ACU458780:ACU458784 AMQ458780:AMQ458784 AWM458780:AWM458784 BGI458780:BGI458784 BQE458780:BQE458784 CAA458780:CAA458784 CJW458780:CJW458784 CTS458780:CTS458784 DDO458780:DDO458784 DNK458780:DNK458784 DXG458780:DXG458784 EHC458780:EHC458784 EQY458780:EQY458784 FAU458780:FAU458784 FKQ458780:FKQ458784 FUM458780:FUM458784 GEI458780:GEI458784 GOE458780:GOE458784 GYA458780:GYA458784 HHW458780:HHW458784 HRS458780:HRS458784 IBO458780:IBO458784 ILK458780:ILK458784 IVG458780:IVG458784 JFC458780:JFC458784 JOY458780:JOY458784 JYU458780:JYU458784 KIQ458780:KIQ458784 KSM458780:KSM458784 LCI458780:LCI458784 LME458780:LME458784 LWA458780:LWA458784 MFW458780:MFW458784 MPS458780:MPS458784 MZO458780:MZO458784 NJK458780:NJK458784 NTG458780:NTG458784 ODC458780:ODC458784 OMY458780:OMY458784 OWU458780:OWU458784 PGQ458780:PGQ458784 PQM458780:PQM458784 QAI458780:QAI458784 QKE458780:QKE458784 QUA458780:QUA458784 RDW458780:RDW458784 RNS458780:RNS458784 RXO458780:RXO458784 SHK458780:SHK458784 SRG458780:SRG458784 TBC458780:TBC458784 TKY458780:TKY458784 TUU458780:TUU458784 UEQ458780:UEQ458784 UOM458780:UOM458784 UYI458780:UYI458784 VIE458780:VIE458784 VSA458780:VSA458784 WBW458780:WBW458784 WLS458780:WLS458784 WVO458780:WVO458784 D524315:E524319 JC524316:JC524320 SY524316:SY524320 ACU524316:ACU524320 AMQ524316:AMQ524320 AWM524316:AWM524320 BGI524316:BGI524320 BQE524316:BQE524320 CAA524316:CAA524320 CJW524316:CJW524320 CTS524316:CTS524320 DDO524316:DDO524320 DNK524316:DNK524320 DXG524316:DXG524320 EHC524316:EHC524320 EQY524316:EQY524320 FAU524316:FAU524320 FKQ524316:FKQ524320 FUM524316:FUM524320 GEI524316:GEI524320 GOE524316:GOE524320 GYA524316:GYA524320 HHW524316:HHW524320 HRS524316:HRS524320 IBO524316:IBO524320 ILK524316:ILK524320 IVG524316:IVG524320 JFC524316:JFC524320 JOY524316:JOY524320 JYU524316:JYU524320 KIQ524316:KIQ524320 KSM524316:KSM524320 LCI524316:LCI524320 LME524316:LME524320 LWA524316:LWA524320 MFW524316:MFW524320 MPS524316:MPS524320 MZO524316:MZO524320 NJK524316:NJK524320 NTG524316:NTG524320 ODC524316:ODC524320 OMY524316:OMY524320 OWU524316:OWU524320 PGQ524316:PGQ524320 PQM524316:PQM524320 QAI524316:QAI524320 QKE524316:QKE524320 QUA524316:QUA524320 RDW524316:RDW524320 RNS524316:RNS524320 RXO524316:RXO524320 SHK524316:SHK524320 SRG524316:SRG524320 TBC524316:TBC524320 TKY524316:TKY524320 TUU524316:TUU524320 UEQ524316:UEQ524320 UOM524316:UOM524320 UYI524316:UYI524320 VIE524316:VIE524320 VSA524316:VSA524320 WBW524316:WBW524320 WLS524316:WLS524320 WVO524316:WVO524320 D589851:E589855 JC589852:JC589856 SY589852:SY589856 ACU589852:ACU589856 AMQ589852:AMQ589856 AWM589852:AWM589856 BGI589852:BGI589856 BQE589852:BQE589856 CAA589852:CAA589856 CJW589852:CJW589856 CTS589852:CTS589856 DDO589852:DDO589856 DNK589852:DNK589856 DXG589852:DXG589856 EHC589852:EHC589856 EQY589852:EQY589856 FAU589852:FAU589856 FKQ589852:FKQ589856 FUM589852:FUM589856 GEI589852:GEI589856 GOE589852:GOE589856 GYA589852:GYA589856 HHW589852:HHW589856 HRS589852:HRS589856 IBO589852:IBO589856 ILK589852:ILK589856 IVG589852:IVG589856 JFC589852:JFC589856 JOY589852:JOY589856 JYU589852:JYU589856 KIQ589852:KIQ589856 KSM589852:KSM589856 LCI589852:LCI589856 LME589852:LME589856 LWA589852:LWA589856 MFW589852:MFW589856 MPS589852:MPS589856 MZO589852:MZO589856 NJK589852:NJK589856 NTG589852:NTG589856 ODC589852:ODC589856 OMY589852:OMY589856 OWU589852:OWU589856 PGQ589852:PGQ589856 PQM589852:PQM589856 QAI589852:QAI589856 QKE589852:QKE589856 QUA589852:QUA589856 RDW589852:RDW589856 RNS589852:RNS589856 RXO589852:RXO589856 SHK589852:SHK589856 SRG589852:SRG589856 TBC589852:TBC589856 TKY589852:TKY589856 TUU589852:TUU589856 UEQ589852:UEQ589856 UOM589852:UOM589856 UYI589852:UYI589856 VIE589852:VIE589856 VSA589852:VSA589856 WBW589852:WBW589856 WLS589852:WLS589856 WVO589852:WVO589856 D655387:E655391 JC655388:JC655392 SY655388:SY655392 ACU655388:ACU655392 AMQ655388:AMQ655392 AWM655388:AWM655392 BGI655388:BGI655392 BQE655388:BQE655392 CAA655388:CAA655392 CJW655388:CJW655392 CTS655388:CTS655392 DDO655388:DDO655392 DNK655388:DNK655392 DXG655388:DXG655392 EHC655388:EHC655392 EQY655388:EQY655392 FAU655388:FAU655392 FKQ655388:FKQ655392 FUM655388:FUM655392 GEI655388:GEI655392 GOE655388:GOE655392 GYA655388:GYA655392 HHW655388:HHW655392 HRS655388:HRS655392 IBO655388:IBO655392 ILK655388:ILK655392 IVG655388:IVG655392 JFC655388:JFC655392 JOY655388:JOY655392 JYU655388:JYU655392 KIQ655388:KIQ655392 KSM655388:KSM655392 LCI655388:LCI655392 LME655388:LME655392 LWA655388:LWA655392 MFW655388:MFW655392 MPS655388:MPS655392 MZO655388:MZO655392 NJK655388:NJK655392 NTG655388:NTG655392 ODC655388:ODC655392 OMY655388:OMY655392 OWU655388:OWU655392 PGQ655388:PGQ655392 PQM655388:PQM655392 QAI655388:QAI655392 QKE655388:QKE655392 QUA655388:QUA655392 RDW655388:RDW655392 RNS655388:RNS655392 RXO655388:RXO655392 SHK655388:SHK655392 SRG655388:SRG655392 TBC655388:TBC655392 TKY655388:TKY655392 TUU655388:TUU655392 UEQ655388:UEQ655392 UOM655388:UOM655392 UYI655388:UYI655392 VIE655388:VIE655392 VSA655388:VSA655392 WBW655388:WBW655392 WLS655388:WLS655392 WVO655388:WVO655392 D720923:E720927 JC720924:JC720928 SY720924:SY720928 ACU720924:ACU720928 AMQ720924:AMQ720928 AWM720924:AWM720928 BGI720924:BGI720928 BQE720924:BQE720928 CAA720924:CAA720928 CJW720924:CJW720928 CTS720924:CTS720928 DDO720924:DDO720928 DNK720924:DNK720928 DXG720924:DXG720928 EHC720924:EHC720928 EQY720924:EQY720928 FAU720924:FAU720928 FKQ720924:FKQ720928 FUM720924:FUM720928 GEI720924:GEI720928 GOE720924:GOE720928 GYA720924:GYA720928 HHW720924:HHW720928 HRS720924:HRS720928 IBO720924:IBO720928 ILK720924:ILK720928 IVG720924:IVG720928 JFC720924:JFC720928 JOY720924:JOY720928 JYU720924:JYU720928 KIQ720924:KIQ720928 KSM720924:KSM720928 LCI720924:LCI720928 LME720924:LME720928 LWA720924:LWA720928 MFW720924:MFW720928 MPS720924:MPS720928 MZO720924:MZO720928 NJK720924:NJK720928 NTG720924:NTG720928 ODC720924:ODC720928 OMY720924:OMY720928 OWU720924:OWU720928 PGQ720924:PGQ720928 PQM720924:PQM720928 QAI720924:QAI720928 QKE720924:QKE720928 QUA720924:QUA720928 RDW720924:RDW720928 RNS720924:RNS720928 RXO720924:RXO720928 SHK720924:SHK720928 SRG720924:SRG720928 TBC720924:TBC720928 TKY720924:TKY720928 TUU720924:TUU720928 UEQ720924:UEQ720928 UOM720924:UOM720928 UYI720924:UYI720928 VIE720924:VIE720928 VSA720924:VSA720928 WBW720924:WBW720928 WLS720924:WLS720928 WVO720924:WVO720928 D786459:E786463 JC786460:JC786464 SY786460:SY786464 ACU786460:ACU786464 AMQ786460:AMQ786464 AWM786460:AWM786464 BGI786460:BGI786464 BQE786460:BQE786464 CAA786460:CAA786464 CJW786460:CJW786464 CTS786460:CTS786464 DDO786460:DDO786464 DNK786460:DNK786464 DXG786460:DXG786464 EHC786460:EHC786464 EQY786460:EQY786464 FAU786460:FAU786464 FKQ786460:FKQ786464 FUM786460:FUM786464 GEI786460:GEI786464 GOE786460:GOE786464 GYA786460:GYA786464 HHW786460:HHW786464 HRS786460:HRS786464 IBO786460:IBO786464 ILK786460:ILK786464 IVG786460:IVG786464 JFC786460:JFC786464 JOY786460:JOY786464 JYU786460:JYU786464 KIQ786460:KIQ786464 KSM786460:KSM786464 LCI786460:LCI786464 LME786460:LME786464 LWA786460:LWA786464 MFW786460:MFW786464 MPS786460:MPS786464 MZO786460:MZO786464 NJK786460:NJK786464 NTG786460:NTG786464 ODC786460:ODC786464 OMY786460:OMY786464 OWU786460:OWU786464 PGQ786460:PGQ786464 PQM786460:PQM786464 QAI786460:QAI786464 QKE786460:QKE786464 QUA786460:QUA786464 RDW786460:RDW786464 RNS786460:RNS786464 RXO786460:RXO786464 SHK786460:SHK786464 SRG786460:SRG786464 TBC786460:TBC786464 TKY786460:TKY786464 TUU786460:TUU786464 UEQ786460:UEQ786464 UOM786460:UOM786464 UYI786460:UYI786464 VIE786460:VIE786464 VSA786460:VSA786464 WBW786460:WBW786464 WLS786460:WLS786464 WVO786460:WVO786464 D851995:E851999 JC851996:JC852000 SY851996:SY852000 ACU851996:ACU852000 AMQ851996:AMQ852000 AWM851996:AWM852000 BGI851996:BGI852000 BQE851996:BQE852000 CAA851996:CAA852000 CJW851996:CJW852000 CTS851996:CTS852000 DDO851996:DDO852000 DNK851996:DNK852000 DXG851996:DXG852000 EHC851996:EHC852000 EQY851996:EQY852000 FAU851996:FAU852000 FKQ851996:FKQ852000 FUM851996:FUM852000 GEI851996:GEI852000 GOE851996:GOE852000 GYA851996:GYA852000 HHW851996:HHW852000 HRS851996:HRS852000 IBO851996:IBO852000 ILK851996:ILK852000 IVG851996:IVG852000 JFC851996:JFC852000 JOY851996:JOY852000 JYU851996:JYU852000 KIQ851996:KIQ852000 KSM851996:KSM852000 LCI851996:LCI852000 LME851996:LME852000 LWA851996:LWA852000 MFW851996:MFW852000 MPS851996:MPS852000 MZO851996:MZO852000 NJK851996:NJK852000 NTG851996:NTG852000 ODC851996:ODC852000 OMY851996:OMY852000 OWU851996:OWU852000 PGQ851996:PGQ852000 PQM851996:PQM852000 QAI851996:QAI852000 QKE851996:QKE852000 QUA851996:QUA852000 RDW851996:RDW852000 RNS851996:RNS852000 RXO851996:RXO852000 SHK851996:SHK852000 SRG851996:SRG852000 TBC851996:TBC852000 TKY851996:TKY852000 TUU851996:TUU852000 UEQ851996:UEQ852000 UOM851996:UOM852000 UYI851996:UYI852000 VIE851996:VIE852000 VSA851996:VSA852000 WBW851996:WBW852000 WLS851996:WLS852000 WVO851996:WVO852000 D917531:E917535 JC917532:JC917536 SY917532:SY917536 ACU917532:ACU917536 AMQ917532:AMQ917536 AWM917532:AWM917536 BGI917532:BGI917536 BQE917532:BQE917536 CAA917532:CAA917536 CJW917532:CJW917536 CTS917532:CTS917536 DDO917532:DDO917536 DNK917532:DNK917536 DXG917532:DXG917536 EHC917532:EHC917536 EQY917532:EQY917536 FAU917532:FAU917536 FKQ917532:FKQ917536 FUM917532:FUM917536 GEI917532:GEI917536 GOE917532:GOE917536 GYA917532:GYA917536 HHW917532:HHW917536 HRS917532:HRS917536 IBO917532:IBO917536 ILK917532:ILK917536 IVG917532:IVG917536 JFC917532:JFC917536 JOY917532:JOY917536 JYU917532:JYU917536 KIQ917532:KIQ917536 KSM917532:KSM917536 LCI917532:LCI917536 LME917532:LME917536 LWA917532:LWA917536 MFW917532:MFW917536 MPS917532:MPS917536 MZO917532:MZO917536 NJK917532:NJK917536 NTG917532:NTG917536 ODC917532:ODC917536 OMY917532:OMY917536 OWU917532:OWU917536 PGQ917532:PGQ917536 PQM917532:PQM917536 QAI917532:QAI917536 QKE917532:QKE917536 QUA917532:QUA917536 RDW917532:RDW917536 RNS917532:RNS917536 RXO917532:RXO917536 SHK917532:SHK917536 SRG917532:SRG917536 TBC917532:TBC917536 TKY917532:TKY917536 TUU917532:TUU917536 UEQ917532:UEQ917536 UOM917532:UOM917536 UYI917532:UYI917536 VIE917532:VIE917536 VSA917532:VSA917536 WBW917532:WBW917536 WLS917532:WLS917536 WVO917532:WVO917536 D983067:E983071 JC983068:JC983072 SY983068:SY983072 ACU983068:ACU983072 AMQ983068:AMQ983072 AWM983068:AWM983072 BGI983068:BGI983072 BQE983068:BQE983072 CAA983068:CAA983072 CJW983068:CJW983072 CTS983068:CTS983072 DDO983068:DDO983072 DNK983068:DNK983072 DXG983068:DXG983072 EHC983068:EHC983072 EQY983068:EQY983072 FAU983068:FAU983072 FKQ983068:FKQ983072 FUM983068:FUM983072 GEI983068:GEI983072 GOE983068:GOE983072 GYA983068:GYA983072 HHW983068:HHW983072 HRS983068:HRS983072 IBO983068:IBO983072 ILK983068:ILK983072 IVG983068:IVG983072 JFC983068:JFC983072 JOY983068:JOY983072 JYU983068:JYU983072 KIQ983068:KIQ983072 KSM983068:KSM983072 LCI983068:LCI983072 LME983068:LME983072 LWA983068:LWA983072 MFW983068:MFW983072 MPS983068:MPS983072 MZO983068:MZO983072 NJK983068:NJK983072 NTG983068:NTG983072 ODC983068:ODC983072 OMY983068:OMY983072 OWU983068:OWU983072 PGQ983068:PGQ983072 PQM983068:PQM983072 QAI983068:QAI983072 QKE983068:QKE983072 QUA983068:QUA983072 RDW983068:RDW983072 RNS983068:RNS983072 RXO983068:RXO983072 SHK983068:SHK983072 SRG983068:SRG983072 TBC983068:TBC983072 TKY983068:TKY983072 TUU983068:TUU983072 UEQ983068:UEQ983072 UOM983068:UOM983072 UYI983068:UYI983072 VIE983068:VIE983072 VSA983068:VSA983072 WBW983068:WBW983072 SY15:SY18 JC15:JC18 WVO15:WVO18 WLS15:WLS18 WBW15:WBW18 VSA15:VSA18 VIE15:VIE18 UYI15:UYI18 UOM15:UOM18 UEQ15:UEQ18 TUU15:TUU18 TKY15:TKY18 TBC15:TBC18 SRG15:SRG18 SHK15:SHK18 RXO15:RXO18 RNS15:RNS18 RDW15:RDW18 QUA15:QUA18 QKE15:QKE18 QAI15:QAI18 PQM15:PQM18 PGQ15:PGQ18 OWU15:OWU18 OMY15:OMY18 ODC15:ODC18 NTG15:NTG18 NJK15:NJK18 MZO15:MZO18 MPS15:MPS18 MFW15:MFW18 LWA15:LWA18 LME15:LME18 LCI15:LCI18 KSM15:KSM18 KIQ15:KIQ18 JYU15:JYU18 JOY15:JOY18 JFC15:JFC18 IVG15:IVG18 ILK15:ILK18 IBO15:IBO18 HRS15:HRS18 HHW15:HHW18 GYA15:GYA18 GOE15:GOE18 GEI15:GEI18 FUM15:FUM18 FKQ15:FKQ18 FAU15:FAU18 EQY15:EQY18 EHC15:EHC18 DXG15:DXG18 DNK15:DNK18 DDO15:DDO18 CTS15:CTS18 CJW15:CJW18 CAA15:CAA18 BQE15:BQE18 BGI15:BGI18 AWM15:AWM18 AMQ15:AMQ18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3 SY13 ACU13 AMQ13 ACU15:ACU18" xr:uid="{DAA13BE4-7DFE-4337-9D88-DCD7B1D15D4C}">
      <formula1>"移乗支援,入浴支援,移動支援,排泄支援,見守り,コミュニケーション,介護業務支援,通信環境整備,その他"</formula1>
    </dataValidation>
    <dataValidation type="list" allowBlank="1" showInputMessage="1" showErrorMessage="1" sqref="D40:E40" xr:uid="{74D38B58-F8AE-4881-A98A-92583B68CAD7}">
      <formula1>"移乗支援,入浴支援,移動支援,排泄支援,見守り,コミュニケーション,介護業務支援,その他"</formula1>
    </dataValidation>
    <dataValidation type="list" allowBlank="1" showInputMessage="1" showErrorMessage="1" sqref="D13 D15:D18" xr:uid="{29EBE7CE-DB0E-43E9-AB1D-230491FD02B2}">
      <formula1>"見守り・コミュニケーション,介護業務支援,その他"</formula1>
    </dataValidation>
    <dataValidation type="list" allowBlank="1" showInputMessage="1" showErrorMessage="1" sqref="F5:F6" xr:uid="{A3836240-A952-4CF0-AA49-E9884363B365}">
      <formula1>"0,1～4,5以上"</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32DA1-CF87-452B-8869-9830AF80677F}">
  <sheetPr>
    <tabColor theme="4" tint="0.79998168889431442"/>
    <pageSetUpPr fitToPage="1"/>
  </sheetPr>
  <dimension ref="B1:Q64"/>
  <sheetViews>
    <sheetView view="pageBreakPreview" zoomScaleNormal="110" zoomScaleSheetLayoutView="100" workbookViewId="0">
      <selection activeCell="H6" sqref="H6"/>
    </sheetView>
  </sheetViews>
  <sheetFormatPr defaultRowHeight="13.2" x14ac:dyDescent="0.2"/>
  <cols>
    <col min="2" max="2" width="3.6640625" style="43" customWidth="1"/>
    <col min="3" max="3" width="32.6640625" style="43" customWidth="1"/>
    <col min="4" max="5" width="17.88671875" style="43" customWidth="1"/>
    <col min="6" max="6" width="13.33203125" style="43" customWidth="1"/>
    <col min="7" max="7" width="8.21875" style="43" customWidth="1"/>
    <col min="8" max="8" width="17" style="43" customWidth="1"/>
    <col min="9" max="9" width="11.6640625" style="43" customWidth="1"/>
    <col min="10" max="10" width="20.6640625" style="43" customWidth="1"/>
    <col min="11" max="11" width="13.33203125" style="43" customWidth="1"/>
    <col min="12" max="12" width="21.88671875" style="43" customWidth="1"/>
    <col min="13" max="13" width="14.33203125" style="43" customWidth="1"/>
    <col min="14" max="14" width="13.6640625" style="43" customWidth="1"/>
    <col min="15" max="15" width="16.77734375" style="43"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43" t="s">
        <v>156</v>
      </c>
    </row>
    <row r="2" spans="2:17" ht="16.2" x14ac:dyDescent="0.2">
      <c r="B2" s="313" t="s">
        <v>57</v>
      </c>
      <c r="C2" s="313"/>
      <c r="D2" s="313"/>
      <c r="E2" s="313"/>
      <c r="F2" s="313"/>
      <c r="G2" s="313"/>
      <c r="H2" s="313"/>
      <c r="I2" s="313"/>
      <c r="J2" s="313"/>
      <c r="K2" s="313"/>
      <c r="L2" s="313"/>
      <c r="M2" s="313"/>
      <c r="N2" s="313"/>
      <c r="O2" s="313"/>
    </row>
    <row r="3" spans="2:17" ht="16.2" x14ac:dyDescent="0.2">
      <c r="B3" s="168"/>
      <c r="C3" s="151" t="s">
        <v>96</v>
      </c>
      <c r="D3" s="159"/>
      <c r="E3" s="159"/>
      <c r="F3" s="85"/>
      <c r="G3" s="168"/>
      <c r="H3"/>
      <c r="I3"/>
      <c r="J3" s="130"/>
      <c r="K3"/>
      <c r="L3"/>
      <c r="M3" s="389">
        <f>'2事業所一覧　'!B9</f>
        <v>0</v>
      </c>
      <c r="N3" s="389"/>
      <c r="O3"/>
    </row>
    <row r="4" spans="2:17" ht="17.25" customHeight="1" x14ac:dyDescent="0.2">
      <c r="B4" s="168"/>
      <c r="C4" s="151" t="s">
        <v>133</v>
      </c>
      <c r="D4" s="190"/>
      <c r="E4" s="190"/>
      <c r="F4" s="85"/>
      <c r="G4" s="168"/>
      <c r="H4" s="316" t="s">
        <v>86</v>
      </c>
      <c r="I4" s="316"/>
      <c r="J4" s="132">
        <f>'2事業所一覧　'!I9</f>
        <v>0</v>
      </c>
      <c r="K4" s="131" t="s">
        <v>87</v>
      </c>
      <c r="L4" s="98" t="s">
        <v>26</v>
      </c>
      <c r="M4" s="390"/>
      <c r="N4" s="390"/>
      <c r="O4" s="86" t="s">
        <v>131</v>
      </c>
      <c r="Q4" s="87"/>
    </row>
    <row r="5" spans="2:17" ht="19.5" customHeight="1" thickBot="1" x14ac:dyDescent="0.25">
      <c r="B5" s="168"/>
      <c r="C5" s="151" t="s">
        <v>97</v>
      </c>
      <c r="D5" s="190"/>
      <c r="E5" s="190"/>
      <c r="F5" s="160"/>
      <c r="G5" s="168"/>
      <c r="H5" s="168"/>
      <c r="J5" s="165"/>
      <c r="K5" s="168"/>
      <c r="L5" s="97"/>
      <c r="M5" s="85"/>
      <c r="N5" s="85"/>
      <c r="O5" s="85"/>
    </row>
    <row r="6" spans="2:17" ht="48.6" customHeight="1" thickBot="1" x14ac:dyDescent="0.25">
      <c r="B6" s="221"/>
      <c r="C6" s="151"/>
      <c r="D6" s="190"/>
      <c r="E6" s="222" t="s">
        <v>154</v>
      </c>
      <c r="F6" s="224"/>
      <c r="G6" s="221"/>
      <c r="H6" s="221"/>
      <c r="J6" s="165"/>
      <c r="K6" s="221"/>
      <c r="L6" s="97"/>
      <c r="M6" s="85"/>
      <c r="N6" s="85"/>
      <c r="O6" s="85"/>
    </row>
    <row r="7" spans="2:17" ht="24.6" customHeight="1" x14ac:dyDescent="0.2">
      <c r="B7" s="168"/>
      <c r="C7" s="168"/>
      <c r="D7" s="168"/>
      <c r="E7" s="391" t="s">
        <v>81</v>
      </c>
      <c r="F7" s="391"/>
      <c r="G7" s="168"/>
      <c r="H7" s="168"/>
      <c r="I7" s="328" t="s">
        <v>80</v>
      </c>
      <c r="J7" s="328"/>
      <c r="K7" s="168"/>
      <c r="L7" s="88" t="s">
        <v>28</v>
      </c>
      <c r="M7" s="317">
        <v>0.8</v>
      </c>
      <c r="N7" s="317"/>
      <c r="O7" s="84"/>
    </row>
    <row r="8" spans="2:17" ht="26.25" customHeight="1" thickBot="1" x14ac:dyDescent="0.25">
      <c r="B8" s="1" t="s">
        <v>29</v>
      </c>
      <c r="C8" s="69"/>
      <c r="D8" s="70"/>
      <c r="E8" s="392"/>
      <c r="F8" s="392"/>
      <c r="I8" s="329"/>
      <c r="J8" s="329"/>
    </row>
    <row r="9" spans="2:17" s="47" customFormat="1" ht="39.6" x14ac:dyDescent="0.2">
      <c r="B9" s="318" t="s">
        <v>76</v>
      </c>
      <c r="C9" s="319"/>
      <c r="D9" s="322" t="s">
        <v>58</v>
      </c>
      <c r="E9" s="324" t="s">
        <v>100</v>
      </c>
      <c r="F9" s="322" t="s">
        <v>36</v>
      </c>
      <c r="G9" s="326" t="s">
        <v>37</v>
      </c>
      <c r="H9" s="44" t="s">
        <v>30</v>
      </c>
      <c r="I9" s="44" t="s">
        <v>31</v>
      </c>
      <c r="J9" s="44" t="s">
        <v>32</v>
      </c>
      <c r="K9" s="45" t="s">
        <v>56</v>
      </c>
      <c r="L9" s="44" t="s">
        <v>33</v>
      </c>
      <c r="M9" s="44" t="s">
        <v>34</v>
      </c>
      <c r="N9" s="45" t="s">
        <v>59</v>
      </c>
      <c r="O9" s="146" t="s">
        <v>35</v>
      </c>
    </row>
    <row r="10" spans="2:17" x14ac:dyDescent="0.2">
      <c r="B10" s="320"/>
      <c r="C10" s="321"/>
      <c r="D10" s="323"/>
      <c r="E10" s="325"/>
      <c r="F10" s="323"/>
      <c r="G10" s="327"/>
      <c r="H10" s="102" t="s">
        <v>38</v>
      </c>
      <c r="I10" s="48" t="s">
        <v>39</v>
      </c>
      <c r="J10" s="48" t="s">
        <v>40</v>
      </c>
      <c r="K10" s="49" t="s">
        <v>41</v>
      </c>
      <c r="L10" s="49" t="s">
        <v>74</v>
      </c>
      <c r="M10" s="48" t="s">
        <v>42</v>
      </c>
      <c r="N10" s="49" t="s">
        <v>43</v>
      </c>
      <c r="O10" s="147" t="s">
        <v>67</v>
      </c>
    </row>
    <row r="11" spans="2:17" x14ac:dyDescent="0.2">
      <c r="B11" s="169"/>
      <c r="C11" s="170"/>
      <c r="D11" s="171"/>
      <c r="E11" s="172"/>
      <c r="F11" s="171"/>
      <c r="G11" s="173"/>
      <c r="H11" s="140"/>
      <c r="I11" s="174"/>
      <c r="J11" s="174"/>
      <c r="K11" s="175"/>
      <c r="L11" s="175"/>
      <c r="M11" s="174"/>
      <c r="N11" s="175"/>
      <c r="O11" s="176"/>
    </row>
    <row r="12" spans="2:17" ht="26.25" customHeight="1" x14ac:dyDescent="0.2">
      <c r="B12" s="399" t="s">
        <v>129</v>
      </c>
      <c r="C12" s="400"/>
      <c r="D12" s="51"/>
      <c r="E12" s="51"/>
      <c r="F12" s="52" t="s">
        <v>18</v>
      </c>
      <c r="G12" s="53" t="s">
        <v>44</v>
      </c>
      <c r="H12" s="52" t="s">
        <v>18</v>
      </c>
      <c r="I12" s="52" t="s">
        <v>18</v>
      </c>
      <c r="J12" s="52" t="s">
        <v>18</v>
      </c>
      <c r="K12" s="52" t="s">
        <v>18</v>
      </c>
      <c r="L12" s="52" t="s">
        <v>18</v>
      </c>
      <c r="M12" s="52" t="s">
        <v>18</v>
      </c>
      <c r="N12" s="144" t="s">
        <v>18</v>
      </c>
      <c r="O12" s="148" t="s">
        <v>18</v>
      </c>
    </row>
    <row r="13" spans="2:17" ht="45" customHeight="1" x14ac:dyDescent="0.2">
      <c r="B13" s="332"/>
      <c r="C13" s="333"/>
      <c r="D13" s="188"/>
      <c r="E13" s="189"/>
      <c r="F13" s="183"/>
      <c r="G13" s="183"/>
      <c r="H13" s="122">
        <f t="shared" ref="H13:H18" si="0">F13*G13</f>
        <v>0</v>
      </c>
      <c r="I13" s="183">
        <v>0</v>
      </c>
      <c r="J13" s="122">
        <f t="shared" ref="J13:J18" si="1">H13-I13</f>
        <v>0</v>
      </c>
      <c r="K13" s="122">
        <f>J13</f>
        <v>0</v>
      </c>
      <c r="L13" s="397" t="str">
        <f>IF(AND(G13="",G15=""),"",IF(F6&gt;=5,'５パッケージ型導入支援　補助金所要額調書（優先順位２位分）'!M25+50000,'５パッケージ型導入支援　補助金所要額調書（優先順位２位分）'!M25))</f>
        <v/>
      </c>
      <c r="M13" s="397">
        <f>IF(K19&lt;L13,K19,L13)</f>
        <v>0</v>
      </c>
      <c r="N13" s="401">
        <f>IF(J19&lt;M13,J19,M13)</f>
        <v>0</v>
      </c>
      <c r="O13" s="403">
        <f>ROUNDDOWN(N13/5*4,-3)</f>
        <v>0</v>
      </c>
    </row>
    <row r="14" spans="2:17" ht="26.25" customHeight="1" x14ac:dyDescent="0.2">
      <c r="B14" s="399" t="s">
        <v>130</v>
      </c>
      <c r="C14" s="400"/>
      <c r="D14" s="51"/>
      <c r="E14" s="51"/>
      <c r="F14" s="52" t="s">
        <v>18</v>
      </c>
      <c r="G14" s="53" t="s">
        <v>44</v>
      </c>
      <c r="H14" s="52" t="s">
        <v>18</v>
      </c>
      <c r="I14" s="52" t="s">
        <v>18</v>
      </c>
      <c r="J14" s="52" t="s">
        <v>18</v>
      </c>
      <c r="K14" s="52" t="s">
        <v>18</v>
      </c>
      <c r="L14" s="397"/>
      <c r="M14" s="397"/>
      <c r="N14" s="401"/>
      <c r="O14" s="403"/>
    </row>
    <row r="15" spans="2:17" ht="45" customHeight="1" x14ac:dyDescent="0.2">
      <c r="B15" s="305"/>
      <c r="C15" s="306"/>
      <c r="D15" s="188"/>
      <c r="E15" s="189"/>
      <c r="F15" s="182"/>
      <c r="G15" s="182"/>
      <c r="H15" s="122">
        <f t="shared" si="0"/>
        <v>0</v>
      </c>
      <c r="I15" s="182">
        <v>0</v>
      </c>
      <c r="J15" s="122">
        <f t="shared" si="1"/>
        <v>0</v>
      </c>
      <c r="K15" s="122">
        <f t="shared" ref="K15:K18" si="2">J15</f>
        <v>0</v>
      </c>
      <c r="L15" s="397"/>
      <c r="M15" s="397"/>
      <c r="N15" s="401"/>
      <c r="O15" s="403"/>
    </row>
    <row r="16" spans="2:17" ht="45" customHeight="1" x14ac:dyDescent="0.2">
      <c r="B16" s="305"/>
      <c r="C16" s="306"/>
      <c r="D16" s="188"/>
      <c r="E16" s="189"/>
      <c r="F16" s="182"/>
      <c r="G16" s="182"/>
      <c r="H16" s="122">
        <f t="shared" si="0"/>
        <v>0</v>
      </c>
      <c r="I16" s="182">
        <v>0</v>
      </c>
      <c r="J16" s="122">
        <f t="shared" si="1"/>
        <v>0</v>
      </c>
      <c r="K16" s="122">
        <f t="shared" si="2"/>
        <v>0</v>
      </c>
      <c r="L16" s="397"/>
      <c r="M16" s="397"/>
      <c r="N16" s="401"/>
      <c r="O16" s="403"/>
    </row>
    <row r="17" spans="2:16" ht="45" customHeight="1" x14ac:dyDescent="0.2">
      <c r="B17" s="305"/>
      <c r="C17" s="306"/>
      <c r="D17" s="188"/>
      <c r="E17" s="189"/>
      <c r="F17" s="182"/>
      <c r="G17" s="182"/>
      <c r="H17" s="122">
        <f t="shared" si="0"/>
        <v>0</v>
      </c>
      <c r="I17" s="182"/>
      <c r="J17" s="122">
        <f t="shared" si="1"/>
        <v>0</v>
      </c>
      <c r="K17" s="122">
        <f t="shared" si="2"/>
        <v>0</v>
      </c>
      <c r="L17" s="397"/>
      <c r="M17" s="397"/>
      <c r="N17" s="401"/>
      <c r="O17" s="403"/>
    </row>
    <row r="18" spans="2:16" ht="45" customHeight="1" thickBot="1" x14ac:dyDescent="0.25">
      <c r="B18" s="309"/>
      <c r="C18" s="310"/>
      <c r="D18" s="188"/>
      <c r="E18" s="189"/>
      <c r="F18" s="182"/>
      <c r="G18" s="182"/>
      <c r="H18" s="122">
        <f t="shared" si="0"/>
        <v>0</v>
      </c>
      <c r="I18" s="182"/>
      <c r="J18" s="122">
        <f t="shared" si="1"/>
        <v>0</v>
      </c>
      <c r="K18" s="122">
        <f t="shared" si="2"/>
        <v>0</v>
      </c>
      <c r="L18" s="398"/>
      <c r="M18" s="398"/>
      <c r="N18" s="402"/>
      <c r="O18" s="403"/>
    </row>
    <row r="19" spans="2:16" ht="64.5" customHeight="1" thickBot="1" x14ac:dyDescent="0.25">
      <c r="B19" s="351" t="s">
        <v>45</v>
      </c>
      <c r="C19" s="352"/>
      <c r="D19" s="55"/>
      <c r="E19" s="55"/>
      <c r="F19" s="56"/>
      <c r="G19" s="124">
        <f>SUM(G13:G18)</f>
        <v>0</v>
      </c>
      <c r="H19" s="125">
        <f>SUM(H13:H18)</f>
        <v>0</v>
      </c>
      <c r="I19" s="125">
        <f>SUM(I13:I18)</f>
        <v>0</v>
      </c>
      <c r="J19" s="126">
        <f>SUM(J13:J18)</f>
        <v>0</v>
      </c>
      <c r="K19" s="127">
        <f>SUM(K13:K18)</f>
        <v>0</v>
      </c>
      <c r="L19" s="128"/>
      <c r="M19" s="128"/>
      <c r="N19" s="145"/>
      <c r="O19" s="181">
        <f>O13</f>
        <v>0</v>
      </c>
      <c r="P19" s="180"/>
    </row>
    <row r="20" spans="2:16" x14ac:dyDescent="0.2">
      <c r="B20" s="58"/>
      <c r="I20" s="59"/>
      <c r="J20" s="59"/>
      <c r="K20" s="59"/>
      <c r="L20" s="60"/>
      <c r="M20" s="60"/>
      <c r="N20" s="59"/>
      <c r="O20" s="59"/>
      <c r="P20" s="59"/>
    </row>
    <row r="21" spans="2:16" ht="13.8" thickBot="1" x14ac:dyDescent="0.25">
      <c r="B21" s="58" t="s">
        <v>60</v>
      </c>
      <c r="C21" s="43" t="s">
        <v>61</v>
      </c>
      <c r="I21" s="59"/>
      <c r="J21" s="43" t="s">
        <v>62</v>
      </c>
      <c r="K21" s="59"/>
      <c r="L21" s="61"/>
      <c r="M21" s="74"/>
      <c r="N21" s="59"/>
      <c r="O21" s="59"/>
      <c r="P21" s="59"/>
    </row>
    <row r="22" spans="2:16" ht="13.5" customHeight="1" x14ac:dyDescent="0.2">
      <c r="C22" s="43" t="s">
        <v>63</v>
      </c>
      <c r="D22" s="59"/>
      <c r="E22" s="59"/>
      <c r="F22" s="59"/>
      <c r="G22" s="59"/>
      <c r="H22" s="59"/>
      <c r="I22" s="59"/>
      <c r="J22" s="353" t="s">
        <v>64</v>
      </c>
      <c r="K22" s="354"/>
      <c r="L22" s="354"/>
      <c r="M22" s="336" t="s">
        <v>46</v>
      </c>
      <c r="N22" s="73"/>
      <c r="O22"/>
    </row>
    <row r="23" spans="2:16" ht="13.5" customHeight="1" thickBot="1" x14ac:dyDescent="0.25">
      <c r="C23" s="43" t="s">
        <v>65</v>
      </c>
      <c r="D23" s="59"/>
      <c r="E23" s="59"/>
      <c r="F23" s="59"/>
      <c r="G23" s="59"/>
      <c r="H23" s="59"/>
      <c r="I23" s="59"/>
      <c r="J23" s="355"/>
      <c r="K23" s="356"/>
      <c r="L23" s="356"/>
      <c r="M23" s="337"/>
      <c r="N23" s="167"/>
    </row>
    <row r="24" spans="2:16" ht="13.5" customHeight="1" x14ac:dyDescent="0.2">
      <c r="C24" s="43" t="s">
        <v>69</v>
      </c>
      <c r="D24" s="59"/>
      <c r="E24" s="59"/>
      <c r="F24" s="59"/>
      <c r="G24" s="59"/>
      <c r="H24" s="59"/>
      <c r="I24" s="59"/>
      <c r="J24" s="361" t="s">
        <v>109</v>
      </c>
      <c r="K24" s="362"/>
      <c r="L24" s="363"/>
      <c r="M24" s="177"/>
      <c r="N24" s="167"/>
    </row>
    <row r="25" spans="2:16" ht="13.5" customHeight="1" x14ac:dyDescent="0.2">
      <c r="C25" s="43" t="s">
        <v>70</v>
      </c>
      <c r="D25" s="59"/>
      <c r="E25" s="59"/>
      <c r="F25" s="59"/>
      <c r="G25" s="59"/>
      <c r="H25" s="59"/>
      <c r="I25" s="59"/>
      <c r="J25" s="364"/>
      <c r="K25" s="365"/>
      <c r="L25" s="366"/>
      <c r="M25" s="178">
        <v>6250000</v>
      </c>
      <c r="N25" s="167"/>
    </row>
    <row r="26" spans="2:16" ht="13.5" customHeight="1" thickBot="1" x14ac:dyDescent="0.25">
      <c r="C26" s="62" t="s">
        <v>71</v>
      </c>
      <c r="D26" s="59"/>
      <c r="E26" s="59"/>
      <c r="F26" s="59"/>
      <c r="G26" s="59"/>
      <c r="H26" s="59"/>
      <c r="I26" s="59"/>
      <c r="J26" s="367"/>
      <c r="K26" s="368"/>
      <c r="L26" s="369"/>
      <c r="M26" s="179"/>
      <c r="N26" s="167"/>
    </row>
    <row r="27" spans="2:16" ht="13.5" customHeight="1" x14ac:dyDescent="0.2">
      <c r="D27" s="59"/>
      <c r="E27" s="59"/>
      <c r="F27" s="59"/>
      <c r="G27" s="59"/>
      <c r="H27" s="59"/>
      <c r="I27" s="74"/>
      <c r="J27" s="143"/>
      <c r="K27" s="143"/>
      <c r="L27" s="143"/>
      <c r="M27" s="76"/>
      <c r="N27" s="167"/>
    </row>
    <row r="28" spans="2:16" ht="13.5" customHeight="1" x14ac:dyDescent="0.2">
      <c r="D28" s="59"/>
      <c r="E28" s="59"/>
      <c r="F28" s="59"/>
      <c r="G28" s="59"/>
      <c r="H28" s="59"/>
      <c r="I28" s="74"/>
      <c r="J28" s="143"/>
      <c r="K28" s="143"/>
      <c r="L28" s="143"/>
      <c r="M28" s="76"/>
      <c r="N28" s="167"/>
    </row>
    <row r="29" spans="2:16" ht="13.5" customHeight="1" x14ac:dyDescent="0.2">
      <c r="D29" s="59"/>
      <c r="E29" s="59"/>
      <c r="F29" s="59"/>
      <c r="G29" s="59"/>
      <c r="H29" s="59"/>
      <c r="I29" s="74"/>
      <c r="M29" s="73"/>
      <c r="N29" s="167"/>
    </row>
    <row r="30" spans="2:16" ht="13.5" customHeight="1" x14ac:dyDescent="0.2">
      <c r="D30" s="59"/>
      <c r="E30" s="59"/>
      <c r="F30" s="59"/>
      <c r="G30" s="59"/>
      <c r="H30" s="59"/>
      <c r="I30" s="59"/>
      <c r="L30" s="73"/>
      <c r="N30" s="167"/>
    </row>
    <row r="31" spans="2:16" ht="13.5" customHeight="1" x14ac:dyDescent="0.2">
      <c r="N31" s="76"/>
    </row>
    <row r="32" spans="2:16" x14ac:dyDescent="0.2">
      <c r="N32" s="73"/>
    </row>
    <row r="33" spans="2:15" x14ac:dyDescent="0.2">
      <c r="N33" s="138"/>
    </row>
    <row r="34" spans="2:15" x14ac:dyDescent="0.2">
      <c r="N34" s="73"/>
    </row>
    <row r="38" spans="2:15" x14ac:dyDescent="0.2">
      <c r="J38"/>
      <c r="K38"/>
      <c r="L38"/>
      <c r="M38"/>
    </row>
    <row r="40" spans="2:15" ht="14.25" customHeight="1" x14ac:dyDescent="0.2">
      <c r="B40" s="67"/>
      <c r="C40" s="67"/>
      <c r="D40" s="59"/>
      <c r="E40" s="59"/>
      <c r="F40" s="66"/>
      <c r="G40" s="66"/>
      <c r="H40" s="66"/>
      <c r="I40" s="66"/>
      <c r="O40" s="66"/>
    </row>
    <row r="48" spans="2:15" ht="13.8" thickBot="1" x14ac:dyDescent="0.25"/>
    <row r="49" spans="3:17" ht="13.8" thickTop="1" x14ac:dyDescent="0.2">
      <c r="J49" s="359">
        <f>B13</f>
        <v>0</v>
      </c>
      <c r="K49" s="360"/>
      <c r="L49" s="77">
        <f>IF(D13="移乗介護",1250000,IF(D13="入浴支援",1250000,IF(D13="その他",1250000,375000)))</f>
        <v>375000</v>
      </c>
      <c r="M49" s="78">
        <f>G13</f>
        <v>0</v>
      </c>
      <c r="N49"/>
      <c r="O49"/>
    </row>
    <row r="50" spans="3:17" x14ac:dyDescent="0.2">
      <c r="C50"/>
      <c r="D50"/>
      <c r="E50"/>
      <c r="F50"/>
      <c r="G50"/>
      <c r="H50"/>
      <c r="I50"/>
      <c r="J50" s="359">
        <f>B15</f>
        <v>0</v>
      </c>
      <c r="K50" s="360"/>
      <c r="L50" s="77">
        <f>IF(D15="移乗介護",1250000,IF(D15="入浴支援",1250000,IF(D15="その他",1250000,375000)))</f>
        <v>375000</v>
      </c>
      <c r="M50" s="80">
        <f>G15</f>
        <v>0</v>
      </c>
    </row>
    <row r="51" spans="3:17" x14ac:dyDescent="0.2">
      <c r="J51" s="359">
        <f>B16</f>
        <v>0</v>
      </c>
      <c r="K51" s="360"/>
      <c r="L51" s="77">
        <f>IF(D16="移乗介護",1250000,IF(D16="入浴支援",1250000,IF(D16="その他",1250000,375000)))</f>
        <v>375000</v>
      </c>
      <c r="M51" s="80">
        <f>G16</f>
        <v>0</v>
      </c>
    </row>
    <row r="52" spans="3:17" x14ac:dyDescent="0.2">
      <c r="J52" s="359">
        <f>B17</f>
        <v>0</v>
      </c>
      <c r="K52" s="360"/>
      <c r="L52" s="77">
        <f>IF(D17="移乗介護",1250000,IF(D17="入浴支援",1250000,IF(D17="その他",1250000,375000)))</f>
        <v>375000</v>
      </c>
      <c r="M52" s="80">
        <f>G17</f>
        <v>0</v>
      </c>
    </row>
    <row r="53" spans="3:17" ht="13.8" thickBot="1" x14ac:dyDescent="0.25">
      <c r="J53" s="370" t="e">
        <f>#REF!</f>
        <v>#REF!</v>
      </c>
      <c r="K53" s="371"/>
      <c r="L53" s="82" t="e">
        <f>IF(#REF!="移乗介護",1250000,IF(#REF!="入浴支援",1250000,IF(#REF!="その他",1250000,375000)))</f>
        <v>#REF!</v>
      </c>
      <c r="M53" s="82" t="e">
        <f>#REF!</f>
        <v>#REF!</v>
      </c>
    </row>
    <row r="59" spans="3:17" ht="13.8" thickBot="1" x14ac:dyDescent="0.25"/>
    <row r="60" spans="3:17" ht="13.8" thickTop="1" x14ac:dyDescent="0.2">
      <c r="N60" s="79">
        <f>L49*M49</f>
        <v>0</v>
      </c>
    </row>
    <row r="61" spans="3:17" s="43" customFormat="1" x14ac:dyDescent="0.2">
      <c r="N61" s="81">
        <f>L50*M50</f>
        <v>0</v>
      </c>
      <c r="P61"/>
      <c r="Q61"/>
    </row>
    <row r="62" spans="3:17" s="43" customFormat="1" x14ac:dyDescent="0.2">
      <c r="N62" s="81">
        <f>L51*M51</f>
        <v>0</v>
      </c>
      <c r="P62"/>
      <c r="Q62"/>
    </row>
    <row r="63" spans="3:17" s="43" customFormat="1" x14ac:dyDescent="0.2">
      <c r="N63" s="81">
        <f>L52*M52</f>
        <v>0</v>
      </c>
      <c r="P63"/>
      <c r="Q63"/>
    </row>
    <row r="64" spans="3:17" s="43" customFormat="1" ht="13.8" thickBot="1" x14ac:dyDescent="0.25">
      <c r="N64" s="83" t="e">
        <f>L53*M53</f>
        <v>#REF!</v>
      </c>
      <c r="P64"/>
      <c r="Q64"/>
    </row>
  </sheetData>
  <sheetProtection algorithmName="SHA-512" hashValue="Wmn1U8t/EG/hPUkym6DGsKCsTJokxst3yOsPrpJszWpYVuP/W9kB7tK2ZZ5pz+KADf4JtZ/ZhIadZMD5Hb/zfw==" saltValue="3DSdj7rMLeMZfB6UdsA6Pw==" spinCount="100000" sheet="1" objects="1" scenarios="1"/>
  <mergeCells count="31">
    <mergeCell ref="J51:K51"/>
    <mergeCell ref="J52:K52"/>
    <mergeCell ref="J53:K53"/>
    <mergeCell ref="B19:C19"/>
    <mergeCell ref="J22:L23"/>
    <mergeCell ref="M22:M23"/>
    <mergeCell ref="J24:L26"/>
    <mergeCell ref="J49:K49"/>
    <mergeCell ref="J50:K50"/>
    <mergeCell ref="B13:C13"/>
    <mergeCell ref="L13:L18"/>
    <mergeCell ref="M13:M18"/>
    <mergeCell ref="N13:N18"/>
    <mergeCell ref="O13:O18"/>
    <mergeCell ref="B14:C14"/>
    <mergeCell ref="B15:C15"/>
    <mergeCell ref="B16:C16"/>
    <mergeCell ref="B17:C17"/>
    <mergeCell ref="B18:C18"/>
    <mergeCell ref="B12:C12"/>
    <mergeCell ref="B2:O2"/>
    <mergeCell ref="M3:N4"/>
    <mergeCell ref="H4:I4"/>
    <mergeCell ref="E7:F8"/>
    <mergeCell ref="I7:J8"/>
    <mergeCell ref="M7:N7"/>
    <mergeCell ref="B9:C10"/>
    <mergeCell ref="D9:D10"/>
    <mergeCell ref="E9:E10"/>
    <mergeCell ref="F9:F10"/>
    <mergeCell ref="G9:G10"/>
  </mergeCells>
  <phoneticPr fontId="10"/>
  <dataValidations count="4">
    <dataValidation type="list" allowBlank="1" showInputMessage="1" showErrorMessage="1" sqref="D13 D15:D18" xr:uid="{0218BAEB-BCA9-4839-B0E7-9B16190042A8}">
      <formula1>"見守り・コミュニケーション,介護業務支援,その他"</formula1>
    </dataValidation>
    <dataValidation type="list" allowBlank="1" showInputMessage="1" showErrorMessage="1" sqref="D40:E40" xr:uid="{EA29B493-3715-4BC8-BFA2-35AB89EA7D7A}">
      <formula1>"移乗支援,入浴支援,移動支援,排泄支援,見守り,コミュニケーション,介護業務支援,その他"</formula1>
    </dataValidation>
    <dataValidation type="list" allowBlank="1" showInputMessage="1" showErrorMessage="1" sqref="WVO983068:WVO983072 WLS983068:WLS983072 D65563:E65567 JC65564:JC65568 SY65564:SY65568 ACU65564:ACU65568 AMQ65564:AMQ65568 AWM65564:AWM65568 BGI65564:BGI65568 BQE65564:BQE65568 CAA65564:CAA65568 CJW65564:CJW65568 CTS65564:CTS65568 DDO65564:DDO65568 DNK65564:DNK65568 DXG65564:DXG65568 EHC65564:EHC65568 EQY65564:EQY65568 FAU65564:FAU65568 FKQ65564:FKQ65568 FUM65564:FUM65568 GEI65564:GEI65568 GOE65564:GOE65568 GYA65564:GYA65568 HHW65564:HHW65568 HRS65564:HRS65568 IBO65564:IBO65568 ILK65564:ILK65568 IVG65564:IVG65568 JFC65564:JFC65568 JOY65564:JOY65568 JYU65564:JYU65568 KIQ65564:KIQ65568 KSM65564:KSM65568 LCI65564:LCI65568 LME65564:LME65568 LWA65564:LWA65568 MFW65564:MFW65568 MPS65564:MPS65568 MZO65564:MZO65568 NJK65564:NJK65568 NTG65564:NTG65568 ODC65564:ODC65568 OMY65564:OMY65568 OWU65564:OWU65568 PGQ65564:PGQ65568 PQM65564:PQM65568 QAI65564:QAI65568 QKE65564:QKE65568 QUA65564:QUA65568 RDW65564:RDW65568 RNS65564:RNS65568 RXO65564:RXO65568 SHK65564:SHK65568 SRG65564:SRG65568 TBC65564:TBC65568 TKY65564:TKY65568 TUU65564:TUU65568 UEQ65564:UEQ65568 UOM65564:UOM65568 UYI65564:UYI65568 VIE65564:VIE65568 VSA65564:VSA65568 WBW65564:WBW65568 WLS65564:WLS65568 WVO65564:WVO65568 D131099:E131103 JC131100:JC131104 SY131100:SY131104 ACU131100:ACU131104 AMQ131100:AMQ131104 AWM131100:AWM131104 BGI131100:BGI131104 BQE131100:BQE131104 CAA131100:CAA131104 CJW131100:CJW131104 CTS131100:CTS131104 DDO131100:DDO131104 DNK131100:DNK131104 DXG131100:DXG131104 EHC131100:EHC131104 EQY131100:EQY131104 FAU131100:FAU131104 FKQ131100:FKQ131104 FUM131100:FUM131104 GEI131100:GEI131104 GOE131100:GOE131104 GYA131100:GYA131104 HHW131100:HHW131104 HRS131100:HRS131104 IBO131100:IBO131104 ILK131100:ILK131104 IVG131100:IVG131104 JFC131100:JFC131104 JOY131100:JOY131104 JYU131100:JYU131104 KIQ131100:KIQ131104 KSM131100:KSM131104 LCI131100:LCI131104 LME131100:LME131104 LWA131100:LWA131104 MFW131100:MFW131104 MPS131100:MPS131104 MZO131100:MZO131104 NJK131100:NJK131104 NTG131100:NTG131104 ODC131100:ODC131104 OMY131100:OMY131104 OWU131100:OWU131104 PGQ131100:PGQ131104 PQM131100:PQM131104 QAI131100:QAI131104 QKE131100:QKE131104 QUA131100:QUA131104 RDW131100:RDW131104 RNS131100:RNS131104 RXO131100:RXO131104 SHK131100:SHK131104 SRG131100:SRG131104 TBC131100:TBC131104 TKY131100:TKY131104 TUU131100:TUU131104 UEQ131100:UEQ131104 UOM131100:UOM131104 UYI131100:UYI131104 VIE131100:VIE131104 VSA131100:VSA131104 WBW131100:WBW131104 WLS131100:WLS131104 WVO131100:WVO131104 D196635:E196639 JC196636:JC196640 SY196636:SY196640 ACU196636:ACU196640 AMQ196636:AMQ196640 AWM196636:AWM196640 BGI196636:BGI196640 BQE196636:BQE196640 CAA196636:CAA196640 CJW196636:CJW196640 CTS196636:CTS196640 DDO196636:DDO196640 DNK196636:DNK196640 DXG196636:DXG196640 EHC196636:EHC196640 EQY196636:EQY196640 FAU196636:FAU196640 FKQ196636:FKQ196640 FUM196636:FUM196640 GEI196636:GEI196640 GOE196636:GOE196640 GYA196636:GYA196640 HHW196636:HHW196640 HRS196636:HRS196640 IBO196636:IBO196640 ILK196636:ILK196640 IVG196636:IVG196640 JFC196636:JFC196640 JOY196636:JOY196640 JYU196636:JYU196640 KIQ196636:KIQ196640 KSM196636:KSM196640 LCI196636:LCI196640 LME196636:LME196640 LWA196636:LWA196640 MFW196636:MFW196640 MPS196636:MPS196640 MZO196636:MZO196640 NJK196636:NJK196640 NTG196636:NTG196640 ODC196636:ODC196640 OMY196636:OMY196640 OWU196636:OWU196640 PGQ196636:PGQ196640 PQM196636:PQM196640 QAI196636:QAI196640 QKE196636:QKE196640 QUA196636:QUA196640 RDW196636:RDW196640 RNS196636:RNS196640 RXO196636:RXO196640 SHK196636:SHK196640 SRG196636:SRG196640 TBC196636:TBC196640 TKY196636:TKY196640 TUU196636:TUU196640 UEQ196636:UEQ196640 UOM196636:UOM196640 UYI196636:UYI196640 VIE196636:VIE196640 VSA196636:VSA196640 WBW196636:WBW196640 WLS196636:WLS196640 WVO196636:WVO196640 D262171:E262175 JC262172:JC262176 SY262172:SY262176 ACU262172:ACU262176 AMQ262172:AMQ262176 AWM262172:AWM262176 BGI262172:BGI262176 BQE262172:BQE262176 CAA262172:CAA262176 CJW262172:CJW262176 CTS262172:CTS262176 DDO262172:DDO262176 DNK262172:DNK262176 DXG262172:DXG262176 EHC262172:EHC262176 EQY262172:EQY262176 FAU262172:FAU262176 FKQ262172:FKQ262176 FUM262172:FUM262176 GEI262172:GEI262176 GOE262172:GOE262176 GYA262172:GYA262176 HHW262172:HHW262176 HRS262172:HRS262176 IBO262172:IBO262176 ILK262172:ILK262176 IVG262172:IVG262176 JFC262172:JFC262176 JOY262172:JOY262176 JYU262172:JYU262176 KIQ262172:KIQ262176 KSM262172:KSM262176 LCI262172:LCI262176 LME262172:LME262176 LWA262172:LWA262176 MFW262172:MFW262176 MPS262172:MPS262176 MZO262172:MZO262176 NJK262172:NJK262176 NTG262172:NTG262176 ODC262172:ODC262176 OMY262172:OMY262176 OWU262172:OWU262176 PGQ262172:PGQ262176 PQM262172:PQM262176 QAI262172:QAI262176 QKE262172:QKE262176 QUA262172:QUA262176 RDW262172:RDW262176 RNS262172:RNS262176 RXO262172:RXO262176 SHK262172:SHK262176 SRG262172:SRG262176 TBC262172:TBC262176 TKY262172:TKY262176 TUU262172:TUU262176 UEQ262172:UEQ262176 UOM262172:UOM262176 UYI262172:UYI262176 VIE262172:VIE262176 VSA262172:VSA262176 WBW262172:WBW262176 WLS262172:WLS262176 WVO262172:WVO262176 D327707:E327711 JC327708:JC327712 SY327708:SY327712 ACU327708:ACU327712 AMQ327708:AMQ327712 AWM327708:AWM327712 BGI327708:BGI327712 BQE327708:BQE327712 CAA327708:CAA327712 CJW327708:CJW327712 CTS327708:CTS327712 DDO327708:DDO327712 DNK327708:DNK327712 DXG327708:DXG327712 EHC327708:EHC327712 EQY327708:EQY327712 FAU327708:FAU327712 FKQ327708:FKQ327712 FUM327708:FUM327712 GEI327708:GEI327712 GOE327708:GOE327712 GYA327708:GYA327712 HHW327708:HHW327712 HRS327708:HRS327712 IBO327708:IBO327712 ILK327708:ILK327712 IVG327708:IVG327712 JFC327708:JFC327712 JOY327708:JOY327712 JYU327708:JYU327712 KIQ327708:KIQ327712 KSM327708:KSM327712 LCI327708:LCI327712 LME327708:LME327712 LWA327708:LWA327712 MFW327708:MFW327712 MPS327708:MPS327712 MZO327708:MZO327712 NJK327708:NJK327712 NTG327708:NTG327712 ODC327708:ODC327712 OMY327708:OMY327712 OWU327708:OWU327712 PGQ327708:PGQ327712 PQM327708:PQM327712 QAI327708:QAI327712 QKE327708:QKE327712 QUA327708:QUA327712 RDW327708:RDW327712 RNS327708:RNS327712 RXO327708:RXO327712 SHK327708:SHK327712 SRG327708:SRG327712 TBC327708:TBC327712 TKY327708:TKY327712 TUU327708:TUU327712 UEQ327708:UEQ327712 UOM327708:UOM327712 UYI327708:UYI327712 VIE327708:VIE327712 VSA327708:VSA327712 WBW327708:WBW327712 WLS327708:WLS327712 WVO327708:WVO327712 D393243:E393247 JC393244:JC393248 SY393244:SY393248 ACU393244:ACU393248 AMQ393244:AMQ393248 AWM393244:AWM393248 BGI393244:BGI393248 BQE393244:BQE393248 CAA393244:CAA393248 CJW393244:CJW393248 CTS393244:CTS393248 DDO393244:DDO393248 DNK393244:DNK393248 DXG393244:DXG393248 EHC393244:EHC393248 EQY393244:EQY393248 FAU393244:FAU393248 FKQ393244:FKQ393248 FUM393244:FUM393248 GEI393244:GEI393248 GOE393244:GOE393248 GYA393244:GYA393248 HHW393244:HHW393248 HRS393244:HRS393248 IBO393244:IBO393248 ILK393244:ILK393248 IVG393244:IVG393248 JFC393244:JFC393248 JOY393244:JOY393248 JYU393244:JYU393248 KIQ393244:KIQ393248 KSM393244:KSM393248 LCI393244:LCI393248 LME393244:LME393248 LWA393244:LWA393248 MFW393244:MFW393248 MPS393244:MPS393248 MZO393244:MZO393248 NJK393244:NJK393248 NTG393244:NTG393248 ODC393244:ODC393248 OMY393244:OMY393248 OWU393244:OWU393248 PGQ393244:PGQ393248 PQM393244:PQM393248 QAI393244:QAI393248 QKE393244:QKE393248 QUA393244:QUA393248 RDW393244:RDW393248 RNS393244:RNS393248 RXO393244:RXO393248 SHK393244:SHK393248 SRG393244:SRG393248 TBC393244:TBC393248 TKY393244:TKY393248 TUU393244:TUU393248 UEQ393244:UEQ393248 UOM393244:UOM393248 UYI393244:UYI393248 VIE393244:VIE393248 VSA393244:VSA393248 WBW393244:WBW393248 WLS393244:WLS393248 WVO393244:WVO393248 D458779:E458783 JC458780:JC458784 SY458780:SY458784 ACU458780:ACU458784 AMQ458780:AMQ458784 AWM458780:AWM458784 BGI458780:BGI458784 BQE458780:BQE458784 CAA458780:CAA458784 CJW458780:CJW458784 CTS458780:CTS458784 DDO458780:DDO458784 DNK458780:DNK458784 DXG458780:DXG458784 EHC458780:EHC458784 EQY458780:EQY458784 FAU458780:FAU458784 FKQ458780:FKQ458784 FUM458780:FUM458784 GEI458780:GEI458784 GOE458780:GOE458784 GYA458780:GYA458784 HHW458780:HHW458784 HRS458780:HRS458784 IBO458780:IBO458784 ILK458780:ILK458784 IVG458780:IVG458784 JFC458780:JFC458784 JOY458780:JOY458784 JYU458780:JYU458784 KIQ458780:KIQ458784 KSM458780:KSM458784 LCI458780:LCI458784 LME458780:LME458784 LWA458780:LWA458784 MFW458780:MFW458784 MPS458780:MPS458784 MZO458780:MZO458784 NJK458780:NJK458784 NTG458780:NTG458784 ODC458780:ODC458784 OMY458780:OMY458784 OWU458780:OWU458784 PGQ458780:PGQ458784 PQM458780:PQM458784 QAI458780:QAI458784 QKE458780:QKE458784 QUA458780:QUA458784 RDW458780:RDW458784 RNS458780:RNS458784 RXO458780:RXO458784 SHK458780:SHK458784 SRG458780:SRG458784 TBC458780:TBC458784 TKY458780:TKY458784 TUU458780:TUU458784 UEQ458780:UEQ458784 UOM458780:UOM458784 UYI458780:UYI458784 VIE458780:VIE458784 VSA458780:VSA458784 WBW458780:WBW458784 WLS458780:WLS458784 WVO458780:WVO458784 D524315:E524319 JC524316:JC524320 SY524316:SY524320 ACU524316:ACU524320 AMQ524316:AMQ524320 AWM524316:AWM524320 BGI524316:BGI524320 BQE524316:BQE524320 CAA524316:CAA524320 CJW524316:CJW524320 CTS524316:CTS524320 DDO524316:DDO524320 DNK524316:DNK524320 DXG524316:DXG524320 EHC524316:EHC524320 EQY524316:EQY524320 FAU524316:FAU524320 FKQ524316:FKQ524320 FUM524316:FUM524320 GEI524316:GEI524320 GOE524316:GOE524320 GYA524316:GYA524320 HHW524316:HHW524320 HRS524316:HRS524320 IBO524316:IBO524320 ILK524316:ILK524320 IVG524316:IVG524320 JFC524316:JFC524320 JOY524316:JOY524320 JYU524316:JYU524320 KIQ524316:KIQ524320 KSM524316:KSM524320 LCI524316:LCI524320 LME524316:LME524320 LWA524316:LWA524320 MFW524316:MFW524320 MPS524316:MPS524320 MZO524316:MZO524320 NJK524316:NJK524320 NTG524316:NTG524320 ODC524316:ODC524320 OMY524316:OMY524320 OWU524316:OWU524320 PGQ524316:PGQ524320 PQM524316:PQM524320 QAI524316:QAI524320 QKE524316:QKE524320 QUA524316:QUA524320 RDW524316:RDW524320 RNS524316:RNS524320 RXO524316:RXO524320 SHK524316:SHK524320 SRG524316:SRG524320 TBC524316:TBC524320 TKY524316:TKY524320 TUU524316:TUU524320 UEQ524316:UEQ524320 UOM524316:UOM524320 UYI524316:UYI524320 VIE524316:VIE524320 VSA524316:VSA524320 WBW524316:WBW524320 WLS524316:WLS524320 WVO524316:WVO524320 D589851:E589855 JC589852:JC589856 SY589852:SY589856 ACU589852:ACU589856 AMQ589852:AMQ589856 AWM589852:AWM589856 BGI589852:BGI589856 BQE589852:BQE589856 CAA589852:CAA589856 CJW589852:CJW589856 CTS589852:CTS589856 DDO589852:DDO589856 DNK589852:DNK589856 DXG589852:DXG589856 EHC589852:EHC589856 EQY589852:EQY589856 FAU589852:FAU589856 FKQ589852:FKQ589856 FUM589852:FUM589856 GEI589852:GEI589856 GOE589852:GOE589856 GYA589852:GYA589856 HHW589852:HHW589856 HRS589852:HRS589856 IBO589852:IBO589856 ILK589852:ILK589856 IVG589852:IVG589856 JFC589852:JFC589856 JOY589852:JOY589856 JYU589852:JYU589856 KIQ589852:KIQ589856 KSM589852:KSM589856 LCI589852:LCI589856 LME589852:LME589856 LWA589852:LWA589856 MFW589852:MFW589856 MPS589852:MPS589856 MZO589852:MZO589856 NJK589852:NJK589856 NTG589852:NTG589856 ODC589852:ODC589856 OMY589852:OMY589856 OWU589852:OWU589856 PGQ589852:PGQ589856 PQM589852:PQM589856 QAI589852:QAI589856 QKE589852:QKE589856 QUA589852:QUA589856 RDW589852:RDW589856 RNS589852:RNS589856 RXO589852:RXO589856 SHK589852:SHK589856 SRG589852:SRG589856 TBC589852:TBC589856 TKY589852:TKY589856 TUU589852:TUU589856 UEQ589852:UEQ589856 UOM589852:UOM589856 UYI589852:UYI589856 VIE589852:VIE589856 VSA589852:VSA589856 WBW589852:WBW589856 WLS589852:WLS589856 WVO589852:WVO589856 D655387:E655391 JC655388:JC655392 SY655388:SY655392 ACU655388:ACU655392 AMQ655388:AMQ655392 AWM655388:AWM655392 BGI655388:BGI655392 BQE655388:BQE655392 CAA655388:CAA655392 CJW655388:CJW655392 CTS655388:CTS655392 DDO655388:DDO655392 DNK655388:DNK655392 DXG655388:DXG655392 EHC655388:EHC655392 EQY655388:EQY655392 FAU655388:FAU655392 FKQ655388:FKQ655392 FUM655388:FUM655392 GEI655388:GEI655392 GOE655388:GOE655392 GYA655388:GYA655392 HHW655388:HHW655392 HRS655388:HRS655392 IBO655388:IBO655392 ILK655388:ILK655392 IVG655388:IVG655392 JFC655388:JFC655392 JOY655388:JOY655392 JYU655388:JYU655392 KIQ655388:KIQ655392 KSM655388:KSM655392 LCI655388:LCI655392 LME655388:LME655392 LWA655388:LWA655392 MFW655388:MFW655392 MPS655388:MPS655392 MZO655388:MZO655392 NJK655388:NJK655392 NTG655388:NTG655392 ODC655388:ODC655392 OMY655388:OMY655392 OWU655388:OWU655392 PGQ655388:PGQ655392 PQM655388:PQM655392 QAI655388:QAI655392 QKE655388:QKE655392 QUA655388:QUA655392 RDW655388:RDW655392 RNS655388:RNS655392 RXO655388:RXO655392 SHK655388:SHK655392 SRG655388:SRG655392 TBC655388:TBC655392 TKY655388:TKY655392 TUU655388:TUU655392 UEQ655388:UEQ655392 UOM655388:UOM655392 UYI655388:UYI655392 VIE655388:VIE655392 VSA655388:VSA655392 WBW655388:WBW655392 WLS655388:WLS655392 WVO655388:WVO655392 D720923:E720927 JC720924:JC720928 SY720924:SY720928 ACU720924:ACU720928 AMQ720924:AMQ720928 AWM720924:AWM720928 BGI720924:BGI720928 BQE720924:BQE720928 CAA720924:CAA720928 CJW720924:CJW720928 CTS720924:CTS720928 DDO720924:DDO720928 DNK720924:DNK720928 DXG720924:DXG720928 EHC720924:EHC720928 EQY720924:EQY720928 FAU720924:FAU720928 FKQ720924:FKQ720928 FUM720924:FUM720928 GEI720924:GEI720928 GOE720924:GOE720928 GYA720924:GYA720928 HHW720924:HHW720928 HRS720924:HRS720928 IBO720924:IBO720928 ILK720924:ILK720928 IVG720924:IVG720928 JFC720924:JFC720928 JOY720924:JOY720928 JYU720924:JYU720928 KIQ720924:KIQ720928 KSM720924:KSM720928 LCI720924:LCI720928 LME720924:LME720928 LWA720924:LWA720928 MFW720924:MFW720928 MPS720924:MPS720928 MZO720924:MZO720928 NJK720924:NJK720928 NTG720924:NTG720928 ODC720924:ODC720928 OMY720924:OMY720928 OWU720924:OWU720928 PGQ720924:PGQ720928 PQM720924:PQM720928 QAI720924:QAI720928 QKE720924:QKE720928 QUA720924:QUA720928 RDW720924:RDW720928 RNS720924:RNS720928 RXO720924:RXO720928 SHK720924:SHK720928 SRG720924:SRG720928 TBC720924:TBC720928 TKY720924:TKY720928 TUU720924:TUU720928 UEQ720924:UEQ720928 UOM720924:UOM720928 UYI720924:UYI720928 VIE720924:VIE720928 VSA720924:VSA720928 WBW720924:WBW720928 WLS720924:WLS720928 WVO720924:WVO720928 D786459:E786463 JC786460:JC786464 SY786460:SY786464 ACU786460:ACU786464 AMQ786460:AMQ786464 AWM786460:AWM786464 BGI786460:BGI786464 BQE786460:BQE786464 CAA786460:CAA786464 CJW786460:CJW786464 CTS786460:CTS786464 DDO786460:DDO786464 DNK786460:DNK786464 DXG786460:DXG786464 EHC786460:EHC786464 EQY786460:EQY786464 FAU786460:FAU786464 FKQ786460:FKQ786464 FUM786460:FUM786464 GEI786460:GEI786464 GOE786460:GOE786464 GYA786460:GYA786464 HHW786460:HHW786464 HRS786460:HRS786464 IBO786460:IBO786464 ILK786460:ILK786464 IVG786460:IVG786464 JFC786460:JFC786464 JOY786460:JOY786464 JYU786460:JYU786464 KIQ786460:KIQ786464 KSM786460:KSM786464 LCI786460:LCI786464 LME786460:LME786464 LWA786460:LWA786464 MFW786460:MFW786464 MPS786460:MPS786464 MZO786460:MZO786464 NJK786460:NJK786464 NTG786460:NTG786464 ODC786460:ODC786464 OMY786460:OMY786464 OWU786460:OWU786464 PGQ786460:PGQ786464 PQM786460:PQM786464 QAI786460:QAI786464 QKE786460:QKE786464 QUA786460:QUA786464 RDW786460:RDW786464 RNS786460:RNS786464 RXO786460:RXO786464 SHK786460:SHK786464 SRG786460:SRG786464 TBC786460:TBC786464 TKY786460:TKY786464 TUU786460:TUU786464 UEQ786460:UEQ786464 UOM786460:UOM786464 UYI786460:UYI786464 VIE786460:VIE786464 VSA786460:VSA786464 WBW786460:WBW786464 WLS786460:WLS786464 WVO786460:WVO786464 D851995:E851999 JC851996:JC852000 SY851996:SY852000 ACU851996:ACU852000 AMQ851996:AMQ852000 AWM851996:AWM852000 BGI851996:BGI852000 BQE851996:BQE852000 CAA851996:CAA852000 CJW851996:CJW852000 CTS851996:CTS852000 DDO851996:DDO852000 DNK851996:DNK852000 DXG851996:DXG852000 EHC851996:EHC852000 EQY851996:EQY852000 FAU851996:FAU852000 FKQ851996:FKQ852000 FUM851996:FUM852000 GEI851996:GEI852000 GOE851996:GOE852000 GYA851996:GYA852000 HHW851996:HHW852000 HRS851996:HRS852000 IBO851996:IBO852000 ILK851996:ILK852000 IVG851996:IVG852000 JFC851996:JFC852000 JOY851996:JOY852000 JYU851996:JYU852000 KIQ851996:KIQ852000 KSM851996:KSM852000 LCI851996:LCI852000 LME851996:LME852000 LWA851996:LWA852000 MFW851996:MFW852000 MPS851996:MPS852000 MZO851996:MZO852000 NJK851996:NJK852000 NTG851996:NTG852000 ODC851996:ODC852000 OMY851996:OMY852000 OWU851996:OWU852000 PGQ851996:PGQ852000 PQM851996:PQM852000 QAI851996:QAI852000 QKE851996:QKE852000 QUA851996:QUA852000 RDW851996:RDW852000 RNS851996:RNS852000 RXO851996:RXO852000 SHK851996:SHK852000 SRG851996:SRG852000 TBC851996:TBC852000 TKY851996:TKY852000 TUU851996:TUU852000 UEQ851996:UEQ852000 UOM851996:UOM852000 UYI851996:UYI852000 VIE851996:VIE852000 VSA851996:VSA852000 WBW851996:WBW852000 WLS851996:WLS852000 WVO851996:WVO852000 D917531:E917535 JC917532:JC917536 SY917532:SY917536 ACU917532:ACU917536 AMQ917532:AMQ917536 AWM917532:AWM917536 BGI917532:BGI917536 BQE917532:BQE917536 CAA917532:CAA917536 CJW917532:CJW917536 CTS917532:CTS917536 DDO917532:DDO917536 DNK917532:DNK917536 DXG917532:DXG917536 EHC917532:EHC917536 EQY917532:EQY917536 FAU917532:FAU917536 FKQ917532:FKQ917536 FUM917532:FUM917536 GEI917532:GEI917536 GOE917532:GOE917536 GYA917532:GYA917536 HHW917532:HHW917536 HRS917532:HRS917536 IBO917532:IBO917536 ILK917532:ILK917536 IVG917532:IVG917536 JFC917532:JFC917536 JOY917532:JOY917536 JYU917532:JYU917536 KIQ917532:KIQ917536 KSM917532:KSM917536 LCI917532:LCI917536 LME917532:LME917536 LWA917532:LWA917536 MFW917532:MFW917536 MPS917532:MPS917536 MZO917532:MZO917536 NJK917532:NJK917536 NTG917532:NTG917536 ODC917532:ODC917536 OMY917532:OMY917536 OWU917532:OWU917536 PGQ917532:PGQ917536 PQM917532:PQM917536 QAI917532:QAI917536 QKE917532:QKE917536 QUA917532:QUA917536 RDW917532:RDW917536 RNS917532:RNS917536 RXO917532:RXO917536 SHK917532:SHK917536 SRG917532:SRG917536 TBC917532:TBC917536 TKY917532:TKY917536 TUU917532:TUU917536 UEQ917532:UEQ917536 UOM917532:UOM917536 UYI917532:UYI917536 VIE917532:VIE917536 VSA917532:VSA917536 WBW917532:WBW917536 WLS917532:WLS917536 WVO917532:WVO917536 D983067:E983071 JC983068:JC983072 SY983068:SY983072 ACU983068:ACU983072 AMQ983068:AMQ983072 AWM983068:AWM983072 BGI983068:BGI983072 BQE983068:BQE983072 CAA983068:CAA983072 CJW983068:CJW983072 CTS983068:CTS983072 DDO983068:DDO983072 DNK983068:DNK983072 DXG983068:DXG983072 EHC983068:EHC983072 EQY983068:EQY983072 FAU983068:FAU983072 FKQ983068:FKQ983072 FUM983068:FUM983072 GEI983068:GEI983072 GOE983068:GOE983072 GYA983068:GYA983072 HHW983068:HHW983072 HRS983068:HRS983072 IBO983068:IBO983072 ILK983068:ILK983072 IVG983068:IVG983072 JFC983068:JFC983072 JOY983068:JOY983072 JYU983068:JYU983072 KIQ983068:KIQ983072 KSM983068:KSM983072 LCI983068:LCI983072 LME983068:LME983072 LWA983068:LWA983072 MFW983068:MFW983072 MPS983068:MPS983072 MZO983068:MZO983072 NJK983068:NJK983072 NTG983068:NTG983072 ODC983068:ODC983072 OMY983068:OMY983072 OWU983068:OWU983072 PGQ983068:PGQ983072 PQM983068:PQM983072 QAI983068:QAI983072 QKE983068:QKE983072 QUA983068:QUA983072 RDW983068:RDW983072 RNS983068:RNS983072 RXO983068:RXO983072 SHK983068:SHK983072 SRG983068:SRG983072 TBC983068:TBC983072 TKY983068:TKY983072 TUU983068:TUU983072 UEQ983068:UEQ983072 UOM983068:UOM983072 UYI983068:UYI983072 VIE983068:VIE983072 VSA983068:VSA983072 WBW983068:WBW983072 ACU15:ACU18 SY15:SY18 JC15:JC18 WVO15:WVO18 WLS15:WLS18 WBW15:WBW18 VSA15:VSA18 VIE15:VIE18 UYI15:UYI18 UOM15:UOM18 UEQ15:UEQ18 TUU15:TUU18 TKY15:TKY18 TBC15:TBC18 SRG15:SRG18 SHK15:SHK18 RXO15:RXO18 RNS15:RNS18 RDW15:RDW18 QUA15:QUA18 QKE15:QKE18 QAI15:QAI18 PQM15:PQM18 PGQ15:PGQ18 OWU15:OWU18 OMY15:OMY18 ODC15:ODC18 NTG15:NTG18 NJK15:NJK18 MZO15:MZO18 MPS15:MPS18 MFW15:MFW18 LWA15:LWA18 LME15:LME18 LCI15:LCI18 KSM15:KSM18 KIQ15:KIQ18 JYU15:JYU18 JOY15:JOY18 JFC15:JFC18 IVG15:IVG18 ILK15:ILK18 IBO15:IBO18 HRS15:HRS18 HHW15:HHW18 GYA15:GYA18 GOE15:GOE18 GEI15:GEI18 FUM15:FUM18 FKQ15:FKQ18 FAU15:FAU18 EQY15:EQY18 EHC15:EHC18 DXG15:DXG18 DNK15:DNK18 DDO15:DDO18 CTS15:CTS18 CJW15:CJW18 CAA15:CAA18 BQE15:BQE18 BGI15:BGI18 AWM15:AWM18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JC13 SY13 ACU13 AMQ13 AMQ15:AMQ18" xr:uid="{2A92672E-66CE-4958-BE71-43CAEBECA223}">
      <formula1>"移乗支援,入浴支援,移動支援,排泄支援,見守り,コミュニケーション,介護業務支援,通信環境整備,その他"</formula1>
    </dataValidation>
    <dataValidation type="list" allowBlank="1" showInputMessage="1" showErrorMessage="1" sqref="F6" xr:uid="{F3C68326-9D64-430B-A204-C0B186945D11}">
      <formula1>"0,1～4,5以上"</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AFA-3E1F-4DDC-A21C-7F4C01DD8C77}">
  <dimension ref="A1:D28"/>
  <sheetViews>
    <sheetView view="pageBreakPreview" topLeftCell="A3" zoomScaleNormal="100" zoomScaleSheetLayoutView="100" workbookViewId="0">
      <selection activeCell="G8" sqref="G8"/>
    </sheetView>
  </sheetViews>
  <sheetFormatPr defaultColWidth="9" defaultRowHeight="13.2" x14ac:dyDescent="0.2"/>
  <cols>
    <col min="1" max="1" width="33.44140625" style="192" customWidth="1"/>
    <col min="2" max="2" width="24.44140625" style="192" customWidth="1"/>
    <col min="3" max="3" width="2.44140625" style="192" customWidth="1"/>
    <col min="4" max="4" width="27.88671875" style="192" customWidth="1"/>
    <col min="5" max="16384" width="9" style="192"/>
  </cols>
  <sheetData>
    <row r="1" spans="1:4" ht="16.2" x14ac:dyDescent="0.2">
      <c r="A1" s="404" t="s">
        <v>195</v>
      </c>
      <c r="B1" s="405"/>
      <c r="C1" s="405"/>
      <c r="D1" s="405"/>
    </row>
    <row r="2" spans="1:4" ht="14.4" x14ac:dyDescent="0.2">
      <c r="A2" s="193"/>
      <c r="B2" s="194"/>
      <c r="C2" s="194"/>
      <c r="D2" s="194"/>
    </row>
    <row r="3" spans="1:4" ht="14.4" x14ac:dyDescent="0.2">
      <c r="A3" s="195" t="s">
        <v>142</v>
      </c>
      <c r="B3" s="194"/>
      <c r="C3" s="194"/>
      <c r="D3" s="194"/>
    </row>
    <row r="4" spans="1:4" ht="14.4" x14ac:dyDescent="0.2">
      <c r="A4" s="196" t="s">
        <v>143</v>
      </c>
      <c r="B4" s="197" t="s">
        <v>203</v>
      </c>
      <c r="C4" s="198"/>
      <c r="D4" s="196" t="s">
        <v>144</v>
      </c>
    </row>
    <row r="5" spans="1:4" ht="31.5" customHeight="1" x14ac:dyDescent="0.2">
      <c r="A5" s="199"/>
      <c r="B5" s="200"/>
      <c r="C5" s="201" t="s">
        <v>18</v>
      </c>
      <c r="D5" s="202"/>
    </row>
    <row r="6" spans="1:4" ht="31.5" customHeight="1" x14ac:dyDescent="0.2">
      <c r="A6" s="203"/>
      <c r="B6" s="200"/>
      <c r="C6" s="201" t="s">
        <v>18</v>
      </c>
      <c r="D6" s="202"/>
    </row>
    <row r="7" spans="1:4" ht="31.5" customHeight="1" x14ac:dyDescent="0.2">
      <c r="A7" s="203"/>
      <c r="B7" s="200"/>
      <c r="C7" s="201" t="s">
        <v>18</v>
      </c>
      <c r="D7" s="202"/>
    </row>
    <row r="8" spans="1:4" ht="31.5" customHeight="1" x14ac:dyDescent="0.2">
      <c r="A8" s="203"/>
      <c r="B8" s="200"/>
      <c r="C8" s="201" t="s">
        <v>18</v>
      </c>
      <c r="D8" s="202"/>
    </row>
    <row r="9" spans="1:4" ht="31.5" customHeight="1" x14ac:dyDescent="0.2">
      <c r="A9" s="203"/>
      <c r="B9" s="200"/>
      <c r="C9" s="201" t="s">
        <v>18</v>
      </c>
      <c r="D9" s="202"/>
    </row>
    <row r="10" spans="1:4" ht="31.5" customHeight="1" x14ac:dyDescent="0.2">
      <c r="A10" s="204"/>
      <c r="B10" s="200"/>
      <c r="C10" s="201" t="s">
        <v>18</v>
      </c>
      <c r="D10" s="202"/>
    </row>
    <row r="11" spans="1:4" ht="14.4" x14ac:dyDescent="0.2">
      <c r="A11" s="205" t="s">
        <v>145</v>
      </c>
      <c r="B11" s="206">
        <f>SUM(B5:B10)</f>
        <v>0</v>
      </c>
      <c r="C11" s="207" t="s">
        <v>18</v>
      </c>
      <c r="D11" s="208"/>
    </row>
    <row r="12" spans="1:4" ht="14.4" x14ac:dyDescent="0.2">
      <c r="A12" s="193"/>
      <c r="B12" s="194"/>
      <c r="C12" s="194"/>
      <c r="D12" s="194"/>
    </row>
    <row r="13" spans="1:4" ht="20.25" customHeight="1" x14ac:dyDescent="0.2">
      <c r="A13" s="193"/>
      <c r="B13" s="194"/>
      <c r="C13" s="194"/>
      <c r="D13" s="194"/>
    </row>
    <row r="14" spans="1:4" ht="14.4" x14ac:dyDescent="0.2">
      <c r="A14" s="195" t="s">
        <v>146</v>
      </c>
      <c r="B14" s="194"/>
      <c r="C14" s="194"/>
      <c r="D14" s="194"/>
    </row>
    <row r="15" spans="1:4" ht="14.4" x14ac:dyDescent="0.2">
      <c r="A15" s="196" t="s">
        <v>143</v>
      </c>
      <c r="B15" s="197" t="s">
        <v>203</v>
      </c>
      <c r="C15" s="209"/>
      <c r="D15" s="196" t="s">
        <v>144</v>
      </c>
    </row>
    <row r="16" spans="1:4" ht="31.5" customHeight="1" x14ac:dyDescent="0.2">
      <c r="A16" s="199"/>
      <c r="B16" s="200"/>
      <c r="C16" s="201" t="s">
        <v>18</v>
      </c>
      <c r="D16" s="199"/>
    </row>
    <row r="17" spans="1:4" ht="31.5" customHeight="1" x14ac:dyDescent="0.2">
      <c r="A17" s="203"/>
      <c r="B17" s="200"/>
      <c r="C17" s="201" t="s">
        <v>18</v>
      </c>
      <c r="D17" s="203"/>
    </row>
    <row r="18" spans="1:4" ht="31.5" customHeight="1" x14ac:dyDescent="0.2">
      <c r="A18" s="203"/>
      <c r="B18" s="200"/>
      <c r="C18" s="201" t="s">
        <v>18</v>
      </c>
      <c r="D18" s="203"/>
    </row>
    <row r="19" spans="1:4" ht="31.5" customHeight="1" x14ac:dyDescent="0.2">
      <c r="A19" s="203"/>
      <c r="B19" s="200"/>
      <c r="C19" s="201" t="s">
        <v>18</v>
      </c>
      <c r="D19" s="203"/>
    </row>
    <row r="20" spans="1:4" ht="31.5" customHeight="1" x14ac:dyDescent="0.2">
      <c r="A20" s="203"/>
      <c r="B20" s="200"/>
      <c r="C20" s="201" t="s">
        <v>18</v>
      </c>
      <c r="D20" s="203"/>
    </row>
    <row r="21" spans="1:4" ht="31.5" customHeight="1" x14ac:dyDescent="0.2">
      <c r="A21" s="204"/>
      <c r="B21" s="200"/>
      <c r="C21" s="201" t="s">
        <v>18</v>
      </c>
      <c r="D21" s="204"/>
    </row>
    <row r="22" spans="1:4" ht="14.4" x14ac:dyDescent="0.2">
      <c r="A22" s="205" t="s">
        <v>145</v>
      </c>
      <c r="B22" s="210">
        <f>SUM(B16:B21)</f>
        <v>0</v>
      </c>
      <c r="C22" s="207" t="s">
        <v>18</v>
      </c>
      <c r="D22" s="208"/>
    </row>
    <row r="23" spans="1:4" ht="19.5" customHeight="1" x14ac:dyDescent="0.2">
      <c r="A23" s="193"/>
      <c r="B23" s="194"/>
      <c r="C23" s="194"/>
      <c r="D23" s="194"/>
    </row>
    <row r="24" spans="1:4" ht="14.4" x14ac:dyDescent="0.2">
      <c r="A24" s="211" t="str">
        <f>'１実績報告書'!U3</f>
        <v>令和　　年　　月　　日</v>
      </c>
      <c r="B24" s="212"/>
      <c r="C24" s="212"/>
      <c r="D24" s="212"/>
    </row>
    <row r="25" spans="1:4" ht="14.4" x14ac:dyDescent="0.2">
      <c r="A25" s="213"/>
      <c r="B25" s="212"/>
      <c r="C25" s="212"/>
      <c r="D25" s="212"/>
    </row>
    <row r="26" spans="1:4" ht="33.75" customHeight="1" x14ac:dyDescent="0.2">
      <c r="A26" s="214" t="s">
        <v>147</v>
      </c>
      <c r="B26" s="406">
        <f>'１実績報告書'!Q7</f>
        <v>0</v>
      </c>
      <c r="C26" s="406"/>
      <c r="D26" s="406"/>
    </row>
    <row r="27" spans="1:4" ht="33.75" customHeight="1" x14ac:dyDescent="0.2">
      <c r="A27" s="214" t="s">
        <v>148</v>
      </c>
      <c r="B27" s="407">
        <f>'１実績報告書'!Q8</f>
        <v>0</v>
      </c>
      <c r="C27" s="407"/>
      <c r="D27" s="407"/>
    </row>
    <row r="28" spans="1:4" ht="33.75" customHeight="1" x14ac:dyDescent="0.2">
      <c r="A28" s="214" t="s">
        <v>149</v>
      </c>
      <c r="B28" s="215">
        <f>'１実績報告書'!Q9</f>
        <v>0</v>
      </c>
      <c r="C28" s="408">
        <f>'１実績報告書'!Q10</f>
        <v>0</v>
      </c>
      <c r="D28" s="408"/>
    </row>
  </sheetData>
  <sheetProtection algorithmName="SHA-512" hashValue="0soVwjvLbcuuOFwcyDBR+qB3s0QKxojXIXlJiyj7GARORDjimLD+b8LFJYq5Wv2nHtPEreaQuG/I99x0krEAew==" saltValue="oF4pWj9oVsQullEP1jrXig==" spinCount="100000" sheet="1"/>
  <mergeCells count="4">
    <mergeCell ref="A1:D1"/>
    <mergeCell ref="B26:D26"/>
    <mergeCell ref="B27:D27"/>
    <mergeCell ref="C28:D28"/>
  </mergeCells>
  <phoneticPr fontId="10"/>
  <pageMargins left="0.7" right="0.7" top="0.75" bottom="0.75" header="0.3" footer="0.3"/>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87A20-6E94-4193-8E40-2DAB4A616B4A}">
  <sheetPr>
    <tabColor rgb="FFFF0000"/>
  </sheetPr>
  <dimension ref="A1:D28"/>
  <sheetViews>
    <sheetView view="pageBreakPreview" zoomScaleNormal="100" zoomScaleSheetLayoutView="100" workbookViewId="0">
      <selection activeCell="M7" sqref="M7"/>
    </sheetView>
  </sheetViews>
  <sheetFormatPr defaultColWidth="9" defaultRowHeight="13.2" x14ac:dyDescent="0.2"/>
  <cols>
    <col min="1" max="1" width="33.44140625" style="192" customWidth="1"/>
    <col min="2" max="2" width="24.44140625" style="192" customWidth="1"/>
    <col min="3" max="3" width="2.44140625" style="192" customWidth="1"/>
    <col min="4" max="4" width="27.88671875" style="192" customWidth="1"/>
    <col min="5" max="16384" width="9" style="192"/>
  </cols>
  <sheetData>
    <row r="1" spans="1:4" ht="16.2" x14ac:dyDescent="0.2">
      <c r="A1" s="404" t="s">
        <v>196</v>
      </c>
      <c r="B1" s="405"/>
      <c r="C1" s="405"/>
      <c r="D1" s="405"/>
    </row>
    <row r="2" spans="1:4" ht="14.4" x14ac:dyDescent="0.2">
      <c r="A2" s="193"/>
      <c r="B2" s="194"/>
      <c r="C2" s="194"/>
      <c r="D2" s="194"/>
    </row>
    <row r="3" spans="1:4" ht="14.4" x14ac:dyDescent="0.2">
      <c r="A3" s="195" t="s">
        <v>142</v>
      </c>
      <c r="B3" s="194"/>
      <c r="C3" s="194"/>
      <c r="D3" s="194"/>
    </row>
    <row r="4" spans="1:4" ht="14.4" x14ac:dyDescent="0.2">
      <c r="A4" s="196" t="s">
        <v>143</v>
      </c>
      <c r="B4" s="197" t="s">
        <v>203</v>
      </c>
      <c r="C4" s="198"/>
      <c r="D4" s="196" t="s">
        <v>144</v>
      </c>
    </row>
    <row r="5" spans="1:4" ht="31.5" customHeight="1" x14ac:dyDescent="0.2">
      <c r="A5" s="227" t="s">
        <v>188</v>
      </c>
      <c r="B5" s="228">
        <v>280000</v>
      </c>
      <c r="C5" s="201" t="s">
        <v>18</v>
      </c>
      <c r="D5" s="202"/>
    </row>
    <row r="6" spans="1:4" ht="31.5" customHeight="1" x14ac:dyDescent="0.2">
      <c r="A6" s="229" t="s">
        <v>185</v>
      </c>
      <c r="B6" s="228">
        <v>70000</v>
      </c>
      <c r="C6" s="201" t="s">
        <v>18</v>
      </c>
      <c r="D6" s="202"/>
    </row>
    <row r="7" spans="1:4" ht="31.5" customHeight="1" x14ac:dyDescent="0.2">
      <c r="A7" s="203"/>
      <c r="B7" s="200"/>
      <c r="C7" s="201" t="s">
        <v>18</v>
      </c>
      <c r="D7" s="202"/>
    </row>
    <row r="8" spans="1:4" ht="31.5" customHeight="1" x14ac:dyDescent="0.2">
      <c r="A8" s="203"/>
      <c r="B8" s="200"/>
      <c r="C8" s="201" t="s">
        <v>18</v>
      </c>
      <c r="D8" s="202"/>
    </row>
    <row r="9" spans="1:4" ht="31.5" customHeight="1" x14ac:dyDescent="0.2">
      <c r="A9" s="203"/>
      <c r="B9" s="200"/>
      <c r="C9" s="201" t="s">
        <v>18</v>
      </c>
      <c r="D9" s="202"/>
    </row>
    <row r="10" spans="1:4" ht="31.5" customHeight="1" x14ac:dyDescent="0.2">
      <c r="A10" s="204"/>
      <c r="B10" s="200"/>
      <c r="C10" s="201" t="s">
        <v>18</v>
      </c>
      <c r="D10" s="202"/>
    </row>
    <row r="11" spans="1:4" ht="14.4" x14ac:dyDescent="0.2">
      <c r="A11" s="205" t="s">
        <v>145</v>
      </c>
      <c r="B11" s="225">
        <v>350000</v>
      </c>
      <c r="C11" s="207" t="s">
        <v>18</v>
      </c>
      <c r="D11" s="208"/>
    </row>
    <row r="12" spans="1:4" ht="14.4" x14ac:dyDescent="0.2">
      <c r="A12" s="193"/>
      <c r="B12" s="194"/>
      <c r="C12" s="194"/>
      <c r="D12" s="194"/>
    </row>
    <row r="13" spans="1:4" ht="20.25" customHeight="1" x14ac:dyDescent="0.2">
      <c r="A13" s="193"/>
      <c r="B13" s="194"/>
      <c r="C13" s="194"/>
      <c r="D13" s="194"/>
    </row>
    <row r="14" spans="1:4" ht="14.4" x14ac:dyDescent="0.2">
      <c r="A14" s="195" t="s">
        <v>146</v>
      </c>
      <c r="B14" s="194"/>
      <c r="C14" s="194"/>
      <c r="D14" s="194"/>
    </row>
    <row r="15" spans="1:4" ht="14.4" x14ac:dyDescent="0.2">
      <c r="A15" s="196" t="s">
        <v>143</v>
      </c>
      <c r="B15" s="197" t="s">
        <v>204</v>
      </c>
      <c r="C15" s="209"/>
      <c r="D15" s="196" t="s">
        <v>144</v>
      </c>
    </row>
    <row r="16" spans="1:4" ht="31.5" customHeight="1" x14ac:dyDescent="0.2">
      <c r="A16" s="227" t="s">
        <v>186</v>
      </c>
      <c r="B16" s="228">
        <v>100000</v>
      </c>
      <c r="C16" s="201" t="s">
        <v>18</v>
      </c>
      <c r="D16" s="199"/>
    </row>
    <row r="17" spans="1:4" ht="31.5" customHeight="1" x14ac:dyDescent="0.2">
      <c r="A17" s="229" t="s">
        <v>187</v>
      </c>
      <c r="B17" s="228">
        <v>250000</v>
      </c>
      <c r="C17" s="201" t="s">
        <v>18</v>
      </c>
      <c r="D17" s="203"/>
    </row>
    <row r="18" spans="1:4" ht="31.5" customHeight="1" x14ac:dyDescent="0.2">
      <c r="A18" s="203"/>
      <c r="B18" s="200"/>
      <c r="C18" s="201" t="s">
        <v>18</v>
      </c>
      <c r="D18" s="203"/>
    </row>
    <row r="19" spans="1:4" ht="31.5" customHeight="1" x14ac:dyDescent="0.2">
      <c r="A19" s="203"/>
      <c r="B19" s="200"/>
      <c r="C19" s="201" t="s">
        <v>18</v>
      </c>
      <c r="D19" s="203"/>
    </row>
    <row r="20" spans="1:4" ht="31.5" customHeight="1" x14ac:dyDescent="0.2">
      <c r="A20" s="203"/>
      <c r="B20" s="200"/>
      <c r="C20" s="201" t="s">
        <v>18</v>
      </c>
      <c r="D20" s="203"/>
    </row>
    <row r="21" spans="1:4" ht="31.5" customHeight="1" x14ac:dyDescent="0.2">
      <c r="A21" s="204"/>
      <c r="B21" s="200"/>
      <c r="C21" s="201" t="s">
        <v>18</v>
      </c>
      <c r="D21" s="204"/>
    </row>
    <row r="22" spans="1:4" ht="14.4" x14ac:dyDescent="0.2">
      <c r="A22" s="205" t="s">
        <v>145</v>
      </c>
      <c r="B22" s="226">
        <f>SUM(B16:B21)</f>
        <v>350000</v>
      </c>
      <c r="C22" s="207" t="s">
        <v>18</v>
      </c>
      <c r="D22" s="208"/>
    </row>
    <row r="23" spans="1:4" ht="19.5" customHeight="1" x14ac:dyDescent="0.2">
      <c r="A23" s="193"/>
      <c r="B23" s="194"/>
      <c r="C23" s="194"/>
      <c r="D23" s="194"/>
    </row>
    <row r="24" spans="1:4" ht="14.4" x14ac:dyDescent="0.2">
      <c r="A24" s="211" t="str">
        <f>'[5]2-1 交付申請鑑'!U3</f>
        <v>令和　　年　　月　　日</v>
      </c>
      <c r="B24" s="212"/>
      <c r="C24" s="212"/>
      <c r="D24" s="212"/>
    </row>
    <row r="25" spans="1:4" ht="14.4" x14ac:dyDescent="0.2">
      <c r="A25" s="213"/>
      <c r="B25" s="212"/>
      <c r="C25" s="212"/>
      <c r="D25" s="212"/>
    </row>
    <row r="26" spans="1:4" ht="33.75" customHeight="1" x14ac:dyDescent="0.2">
      <c r="A26" s="214" t="s">
        <v>147</v>
      </c>
      <c r="B26" s="406">
        <f>'[5]2-1 交付申請鑑'!Q7</f>
        <v>0</v>
      </c>
      <c r="C26" s="406"/>
      <c r="D26" s="406"/>
    </row>
    <row r="27" spans="1:4" ht="33.75" customHeight="1" x14ac:dyDescent="0.2">
      <c r="A27" s="214" t="s">
        <v>148</v>
      </c>
      <c r="B27" s="407">
        <f>'[5]2-1 交付申請鑑'!Q8</f>
        <v>0</v>
      </c>
      <c r="C27" s="407"/>
      <c r="D27" s="407"/>
    </row>
    <row r="28" spans="1:4" ht="33.75" customHeight="1" x14ac:dyDescent="0.2">
      <c r="A28" s="214" t="s">
        <v>149</v>
      </c>
      <c r="B28" s="215">
        <f>'[5]2-1 交付申請鑑'!Q9</f>
        <v>0</v>
      </c>
      <c r="C28" s="408">
        <f>'[5]2-1 交付申請鑑'!Q10</f>
        <v>0</v>
      </c>
      <c r="D28" s="408"/>
    </row>
  </sheetData>
  <sheetProtection algorithmName="SHA-512" hashValue="3OYWh+kyAQimQP5GjUOzvNHIbEJDZIa6pEKRe4Pvv2X5B9yrQ/KOrZSkcHZlfNnyo+R4bmXoyx9Fw2gWBlbB+Q==" saltValue="OpdHGBVsgk3SiZVHmS3+DQ==" spinCount="100000" sheet="1"/>
  <mergeCells count="4">
    <mergeCell ref="A1:D1"/>
    <mergeCell ref="B26:D26"/>
    <mergeCell ref="B27:D27"/>
    <mergeCell ref="C28:D28"/>
  </mergeCells>
  <phoneticPr fontId="10"/>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１実績報告書</vt:lpstr>
      <vt:lpstr>2事業所一覧　</vt:lpstr>
      <vt:lpstr>4介護テクノロジー導入支援　補助金所要額調書（優先順位1位分）</vt:lpstr>
      <vt:lpstr>4介護テクノロジー導入支援　補助金所要額調書（優先順位２位分）</vt:lpstr>
      <vt:lpstr>５パッケージ型導入支援　補助金所要額調書（優先順位１位分）</vt:lpstr>
      <vt:lpstr>５パッケージ型導入支援　補助金所要額調書（優先順位２位分）</vt:lpstr>
      <vt:lpstr>会計歳入歳出決算書抄本</vt:lpstr>
      <vt:lpstr>《記入例》会計歳入歳出決算書抄本</vt:lpstr>
      <vt:lpstr>'１実績報告書'!Print_Area</vt:lpstr>
      <vt:lpstr>'2事業所一覧　'!Print_Area</vt:lpstr>
      <vt:lpstr>'4介護テクノロジー導入支援　補助金所要額調書（優先順位1位分）'!Print_Area</vt:lpstr>
      <vt:lpstr>'4介護テクノロジー導入支援　補助金所要額調書（優先順位２位分）'!Print_Area</vt:lpstr>
      <vt:lpstr>'５パッケージ型導入支援　補助金所要額調書（優先順位１位分）'!Print_Area</vt:lpstr>
      <vt:lpstr>'５パッケージ型導入支援　補助金所要額調書（優先順位２位分）'!Print_Area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2023-12-20T07:08:00Z</dcterms:created>
  <dcterms:modified xsi:type="dcterms:W3CDTF">2025-12-25T04:46:34Z</dcterms:modified>
</cp:coreProperties>
</file>